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F&amp;O)'!$R$1:$R$273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P19" i="6"/>
  <c r="P20"/>
  <c r="L37"/>
  <c r="K37"/>
  <c r="M37" s="1"/>
  <c r="L16"/>
  <c r="K16"/>
  <c r="M16" s="1"/>
  <c r="P18"/>
  <c r="K62"/>
  <c r="M62" s="1"/>
  <c r="K61"/>
  <c r="M60"/>
  <c r="K60"/>
  <c r="L36"/>
  <c r="K36"/>
  <c r="L35"/>
  <c r="M35" s="1"/>
  <c r="K35"/>
  <c r="L17"/>
  <c r="K17"/>
  <c r="L50"/>
  <c r="K50"/>
  <c r="L48"/>
  <c r="K48"/>
  <c r="L31"/>
  <c r="K31"/>
  <c r="L30"/>
  <c r="K30"/>
  <c r="L49"/>
  <c r="K49"/>
  <c r="L47"/>
  <c r="K47"/>
  <c r="P10"/>
  <c r="P15"/>
  <c r="L32"/>
  <c r="K32"/>
  <c r="L13"/>
  <c r="K13"/>
  <c r="L14"/>
  <c r="K14"/>
  <c r="L11"/>
  <c r="K11"/>
  <c r="L68"/>
  <c r="K68"/>
  <c r="M36" l="1"/>
  <c r="M31"/>
  <c r="M17"/>
  <c r="M61"/>
  <c r="M48"/>
  <c r="M30"/>
  <c r="M50"/>
  <c r="M49"/>
  <c r="M47"/>
  <c r="M32"/>
  <c r="M14"/>
  <c r="M11"/>
  <c r="M13"/>
  <c r="M68"/>
  <c r="L67" l="1"/>
  <c r="K67"/>
  <c r="M67" l="1"/>
  <c r="H261"/>
  <c r="K261" l="1"/>
  <c r="L261" s="1"/>
  <c r="K250"/>
  <c r="L250" s="1"/>
  <c r="K240"/>
  <c r="L240" s="1"/>
  <c r="K256" l="1"/>
  <c r="L256" s="1"/>
  <c r="K257" l="1"/>
  <c r="L257" s="1"/>
  <c r="K254" l="1"/>
  <c r="L254" s="1"/>
  <c r="K233"/>
  <c r="L233" s="1"/>
  <c r="K253"/>
  <c r="L253" s="1"/>
  <c r="K252"/>
  <c r="L252" s="1"/>
  <c r="K251"/>
  <c r="L251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1"/>
  <c r="L231" s="1"/>
  <c r="K230"/>
  <c r="L230" s="1"/>
  <c r="F229"/>
  <c r="K229" s="1"/>
  <c r="L229" s="1"/>
  <c r="K228"/>
  <c r="L228" s="1"/>
  <c r="K227"/>
  <c r="L227" s="1"/>
  <c r="K226"/>
  <c r="L226" s="1"/>
  <c r="K225"/>
  <c r="L225" s="1"/>
  <c r="K224"/>
  <c r="L224" s="1"/>
  <c r="F223"/>
  <c r="K223" s="1"/>
  <c r="L223" s="1"/>
  <c r="F222"/>
  <c r="K222" s="1"/>
  <c r="L222" s="1"/>
  <c r="K221"/>
  <c r="L221" s="1"/>
  <c r="F220"/>
  <c r="K220" s="1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1"/>
  <c r="L201" s="1"/>
  <c r="F200"/>
  <c r="K200" s="1"/>
  <c r="L200" s="1"/>
  <c r="K199"/>
  <c r="L199" s="1"/>
  <c r="K196"/>
  <c r="L196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4"/>
  <c r="L174" s="1"/>
  <c r="K172"/>
  <c r="L172" s="1"/>
  <c r="K170"/>
  <c r="L170" s="1"/>
  <c r="K168"/>
  <c r="L168" s="1"/>
  <c r="K167"/>
  <c r="L167" s="1"/>
  <c r="K166"/>
  <c r="L166" s="1"/>
  <c r="K164"/>
  <c r="L164" s="1"/>
  <c r="K163"/>
  <c r="L163" s="1"/>
  <c r="K162"/>
  <c r="L162" s="1"/>
  <c r="K161"/>
  <c r="K160"/>
  <c r="L160" s="1"/>
  <c r="K159"/>
  <c r="L159" s="1"/>
  <c r="K157"/>
  <c r="L157" s="1"/>
  <c r="K156"/>
  <c r="L156" s="1"/>
  <c r="K155"/>
  <c r="L155" s="1"/>
  <c r="K154"/>
  <c r="L154" s="1"/>
  <c r="K153"/>
  <c r="L153" s="1"/>
  <c r="F152"/>
  <c r="K152" s="1"/>
  <c r="L152" s="1"/>
  <c r="H151"/>
  <c r="K151" s="1"/>
  <c r="L151" s="1"/>
  <c r="K148"/>
  <c r="L148" s="1"/>
  <c r="K147"/>
  <c r="L147" s="1"/>
  <c r="K146"/>
  <c r="L146" s="1"/>
  <c r="K145"/>
  <c r="L145" s="1"/>
  <c r="K144"/>
  <c r="L144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H117"/>
  <c r="K117" s="1"/>
  <c r="L117" s="1"/>
  <c r="F116"/>
  <c r="K116" s="1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M7"/>
  <c r="D7" i="5"/>
  <c r="K6" i="4"/>
  <c r="K6" i="3"/>
  <c r="L6" i="2"/>
</calcChain>
</file>

<file path=xl/sharedStrings.xml><?xml version="1.0" encoding="utf-8"?>
<sst xmlns="http://schemas.openxmlformats.org/spreadsheetml/2006/main" count="2721" uniqueCount="1055">
  <si>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</si>
  <si>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</si>
  <si>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</si>
  <si>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</si>
  <si>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</si>
  <si>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</si>
  <si>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</si>
  <si>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</si>
  <si>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</si>
  <si>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</si>
  <si>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</si>
  <si>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</si>
  <si>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</si>
  <si>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</si>
  <si>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</si>
  <si>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</si>
  <si>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</si>
  <si>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</si>
  <si>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</si>
  <si>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</si>
  <si>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</si>
  <si>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</si>
  <si>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</si>
  <si>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</si>
  <si>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</si>
  <si>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</si>
  <si>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</si>
  <si>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</si>
  <si>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</si>
  <si>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</si>
  <si>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</si>
  <si>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</si>
  <si>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</si>
  <si>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</si>
  <si>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</si>
  <si>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</si>
  <si>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</si>
  <si>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</si>
  <si>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</si>
  <si>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</si>
  <si>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</si>
  <si>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</si>
  <si>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</si>
  <si>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</si>
  <si>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</si>
  <si>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</si>
  <si>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</si>
  <si>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</si>
  <si>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</si>
  <si>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</si>
  <si>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</si>
  <si>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</si>
  <si>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</si>
  <si>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</si>
  <si>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</si>
  <si>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</si>
  <si>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</si>
  <si>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</si>
  <si>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</si>
  <si>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</si>
  <si>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</si>
  <si>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</si>
  <si>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</si>
  <si>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</si>
  <si>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</si>
  <si>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</si>
  <si>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</si>
  <si>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</si>
  <si>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</si>
  <si>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</si>
  <si>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</si>
  <si>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</si>
  <si>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</si>
  <si>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</si>
  <si>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</si>
  <si>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</si>
  <si>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</si>
  <si>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</si>
  <si>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</si>
  <si>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</si>
  <si>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</si>
  <si>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</si>
  <si>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</si>
  <si>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</si>
  <si>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</si>
  <si>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</si>
  <si>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</si>
  <si>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</si>
  <si>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</si>
  <si>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</si>
  <si>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</si>
  <si>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</si>
  <si>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</si>
  <si>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</si>
  <si>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</si>
  <si>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</si>
  <si>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</si>
  <si>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</si>
  <si>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</si>
  <si>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</si>
  <si>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</si>
  <si>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</si>
  <si>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</si>
  <si>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</si>
  <si>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</si>
  <si>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</si>
  <si>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</si>
  <si>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</si>
  <si>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</si>
  <si>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</si>
  <si>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</si>
  <si>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</si>
  <si>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</si>
  <si>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</si>
  <si>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</si>
  <si>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</si>
  <si>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</si>
  <si>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</si>
  <si>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</si>
  <si>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</si>
  <si>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</si>
  <si>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</si>
  <si>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</si>
  <si>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</si>
  <si>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</si>
  <si>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</si>
  <si>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</si>
  <si>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</si>
  <si>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</si>
  <si>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</si>
  <si>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</si>
  <si>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</si>
  <si>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</si>
  <si>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</si>
  <si>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</si>
  <si>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</si>
  <si>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</si>
  <si>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</si>
  <si>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</si>
  <si>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</si>
  <si>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</si>
  <si>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</si>
  <si>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</si>
  <si>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</si>
  <si>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</si>
  <si>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</si>
  <si>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</si>
  <si>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</si>
  <si>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</si>
  <si>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</si>
  <si>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</si>
  <si>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</si>
  <si>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</si>
  <si>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</si>
  <si>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</si>
  <si>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</si>
  <si>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</si>
  <si>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</si>
  <si>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</si>
  <si>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</si>
  <si>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</si>
  <si>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</si>
  <si>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</si>
  <si>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</si>
  <si>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</si>
  <si>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</si>
  <si>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</si>
  <si>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</si>
  <si>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</si>
  <si>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</si>
  <si>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</si>
  <si>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</si>
  <si>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</si>
  <si>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</si>
  <si>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</si>
  <si>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</si>
  <si>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</si>
  <si>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</si>
  <si>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</si>
  <si>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</si>
  <si>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</si>
  <si>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</si>
  <si>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</si>
  <si>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</si>
  <si>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</si>
  <si>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</si>
  <si>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</si>
  <si>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</si>
  <si>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</si>
  <si>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</si>
  <si>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</si>
  <si>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</si>
  <si>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</si>
  <si>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</si>
  <si>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</si>
  <si>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</si>
  <si>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</si>
  <si>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</si>
  <si>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</si>
  <si>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</si>
  <si>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</si>
  <si>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</si>
  <si>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</si>
  <si>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</si>
  <si>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</si>
  <si>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</si>
  <si>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</si>
  <si>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</si>
  <si>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</si>
  <si>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</si>
  <si>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</si>
  <si>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</si>
  <si>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</si>
  <si>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</si>
  <si>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</si>
  <si>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</si>
  <si>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</si>
  <si>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</si>
  <si>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</si>
  <si>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</si>
  <si>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</si>
  <si>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</si>
  <si>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</si>
  <si>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</si>
  <si>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</si>
  <si>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</si>
  <si>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</si>
  <si>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</si>
  <si>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</si>
  <si>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</si>
  <si>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</si>
  <si>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</si>
  <si>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</si>
  <si>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</si>
  <si>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</si>
  <si>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</si>
  <si>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</si>
  <si>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</si>
  <si>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</si>
  <si>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</si>
  <si>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</si>
  <si>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</si>
  <si>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</si>
  <si>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</si>
  <si>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</si>
  <si>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</si>
  <si>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</si>
  <si>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</si>
  <si>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</si>
  <si>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</si>
  <si>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</si>
  <si>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</si>
  <si>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</si>
  <si>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</si>
  <si>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</si>
  <si>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</si>
  <si>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</si>
  <si>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</si>
  <si>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</si>
  <si>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</si>
  <si>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</si>
  <si>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</si>
  <si>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</si>
  <si>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</si>
  <si>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</si>
  <si>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</si>
  <si>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</si>
  <si>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</si>
  <si>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</si>
  <si>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</si>
  <si>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</si>
  <si>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</si>
  <si>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</si>
  <si>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</si>
  <si>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</si>
  <si>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</si>
  <si>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</si>
  <si>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</si>
  <si>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</si>
  <si>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</si>
  <si>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</si>
  <si>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</si>
  <si>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</si>
  <si>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</si>
  <si>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</si>
  <si>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</si>
  <si>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</si>
  <si>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</si>
  <si>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</si>
  <si>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</si>
  <si>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</si>
  <si>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</si>
  <si>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</si>
  <si>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</si>
  <si>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</si>
  <si>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</si>
  <si>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</si>
  <si>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</si>
  <si>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</si>
  <si>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</si>
  <si>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</si>
  <si>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</si>
  <si>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</si>
  <si>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</si>
  <si>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</si>
  <si>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</si>
  <si>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</si>
  <si>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</si>
  <si>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</si>
  <si>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</si>
  <si>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</si>
  <si>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</si>
  <si>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</si>
  <si>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</si>
  <si>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</si>
  <si>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</si>
  <si>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</si>
  <si>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</si>
  <si>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</si>
  <si>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</si>
  <si>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</si>
  <si>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</si>
  <si>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</si>
  <si>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</si>
  <si>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</si>
  <si>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</si>
  <si>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</si>
  <si>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</si>
  <si>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</si>
  <si>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</si>
  <si>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</si>
  <si>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</si>
  <si>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</si>
  <si>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</si>
  <si>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</si>
  <si>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</si>
  <si>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</si>
  <si>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</si>
  <si>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</si>
  <si>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</si>
  <si>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</si>
  <si>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</si>
  <si>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</si>
  <si>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</si>
  <si>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</si>
  <si>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</si>
  <si>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</si>
  <si>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</si>
  <si>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</si>
  <si>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</si>
  <si>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</si>
  <si>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</si>
  <si>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</si>
  <si>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</si>
  <si>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</si>
  <si>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</si>
  <si>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</si>
  <si>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</si>
  <si>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</si>
  <si>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</si>
  <si>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</si>
  <si>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</si>
  <si>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</si>
  <si>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</si>
  <si>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</si>
  <si>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</si>
  <si>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</si>
  <si>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</si>
  <si>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</si>
  <si>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</si>
  <si>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</si>
  <si>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</si>
  <si>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</si>
  <si>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</si>
  <si>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</si>
  <si>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</si>
  <si>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</si>
  <si>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</si>
  <si>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</si>
  <si>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</si>
  <si>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</si>
  <si>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</si>
  <si>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</si>
  <si>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</si>
  <si>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</si>
  <si>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</si>
  <si>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</si>
  <si>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</si>
  <si>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</si>
  <si>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</si>
  <si>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</si>
  <si>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</si>
  <si>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</si>
  <si>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</si>
  <si>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</si>
  <si>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</si>
  <si>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</si>
  <si>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</si>
  <si>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</si>
  <si>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</si>
  <si>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</si>
  <si>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</si>
  <si>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</si>
  <si>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</si>
  <si>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</si>
  <si>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</si>
  <si>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</si>
  <si>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</si>
  <si>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</si>
  <si>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</si>
  <si>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</si>
  <si>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</si>
  <si>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</si>
  <si>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</si>
  <si>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</si>
  <si>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</si>
  <si>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</si>
  <si>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</si>
  <si>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</si>
  <si>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</si>
  <si>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</si>
  <si>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</si>
  <si>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</si>
  <si>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</si>
  <si>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</si>
  <si>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</si>
  <si>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</si>
  <si>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</si>
  <si>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</si>
  <si>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</si>
  <si>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</si>
  <si>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</si>
  <si>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</si>
  <si>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</si>
  <si>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</si>
  <si>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</si>
  <si>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</si>
  <si>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</si>
  <si>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</si>
  <si>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</si>
  <si>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</si>
  <si>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</si>
  <si>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</si>
  <si>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</si>
  <si>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</si>
  <si>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</si>
  <si>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</si>
  <si>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</si>
  <si>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</si>
  <si>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</si>
  <si>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</si>
  <si>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</si>
  <si>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</si>
  <si>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</si>
  <si>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</si>
  <si>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</si>
  <si>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</si>
  <si>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</si>
  <si>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</si>
  <si>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</si>
  <si>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</si>
  <si>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</si>
  <si>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</si>
  <si>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</si>
  <si>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</si>
  <si>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</si>
  <si>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</si>
  <si>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</si>
  <si>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</si>
  <si>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</si>
  <si>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</si>
  <si>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</si>
  <si>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</si>
  <si>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</si>
  <si>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</si>
  <si>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</si>
  <si>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</si>
  <si>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</si>
  <si>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</si>
  <si>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</si>
  <si>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</si>
  <si>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</si>
  <si>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</si>
  <si>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</si>
  <si>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</si>
  <si>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</si>
  <si>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</si>
  <si>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</si>
  <si>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</si>
  <si>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</si>
  <si>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</si>
  <si>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</si>
  <si>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</si>
  <si>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</si>
  <si>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</si>
  <si>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</si>
  <si>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</si>
  <si>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</si>
  <si>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</si>
  <si>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</si>
  <si>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</si>
  <si>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</si>
  <si>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</si>
  <si>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</si>
  <si>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</si>
  <si>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</si>
  <si>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</si>
  <si>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</si>
  <si>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</si>
  <si>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</si>
  <si>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</si>
  <si>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</si>
  <si>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</si>
  <si>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</si>
  <si>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</si>
  <si>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</si>
  <si>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</si>
  <si>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</si>
  <si>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</si>
  <si>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</si>
  <si>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</si>
  <si>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</si>
  <si>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</si>
  <si>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</si>
  <si>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</si>
  <si>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</si>
  <si>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</si>
  <si>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</si>
  <si>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</si>
  <si>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</si>
  <si>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</si>
  <si>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</si>
  <si>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</si>
  <si>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</si>
  <si>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</si>
  <si>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</si>
  <si>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</si>
  <si>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</si>
  <si>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</si>
  <si>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</si>
  <si>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</si>
  <si>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</si>
  <si>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</si>
  <si>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</si>
  <si>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</si>
  <si>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</si>
  <si>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</si>
  <si>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</si>
  <si>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</si>
  <si>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</si>
  <si>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</si>
  <si>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</si>
  <si>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</si>
  <si>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</si>
  <si>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</si>
  <si>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</si>
  <si>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</si>
  <si>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</si>
  <si>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</si>
  <si>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</si>
  <si>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</si>
  <si>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</si>
  <si>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</si>
  <si>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</si>
  <si>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</si>
  <si>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</si>
  <si>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</si>
  <si>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</si>
  <si>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</si>
  <si>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</si>
  <si>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</si>
  <si>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</si>
  <si>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</si>
  <si>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</si>
  <si>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</si>
  <si>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</si>
  <si>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</si>
  <si>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</si>
  <si>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</si>
  <si>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</si>
  <si>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</si>
  <si>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</si>
  <si>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</si>
  <si>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</si>
  <si>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</si>
  <si>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</si>
  <si>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</si>
  <si>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</si>
  <si>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</si>
  <si>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</si>
  <si>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</si>
  <si>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</si>
  <si>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</si>
  <si>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</si>
  <si>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</si>
  <si>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</si>
  <si>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</si>
  <si>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</si>
  <si>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</si>
  <si>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</si>
  <si>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</si>
  <si>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</si>
  <si>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</si>
  <si>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</si>
  <si>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</si>
  <si>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</si>
  <si>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</si>
  <si>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</si>
  <si>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</si>
  <si>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</si>
  <si>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</si>
  <si>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</si>
  <si>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</si>
  <si>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</si>
  <si>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</si>
  <si>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</si>
  <si>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</si>
  <si>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</si>
  <si>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</si>
  <si>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</si>
  <si>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</si>
  <si>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</si>
  <si>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</si>
  <si>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</si>
  <si>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</si>
  <si>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</si>
  <si>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</si>
  <si>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</si>
  <si>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</si>
  <si>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</si>
  <si>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</si>
  <si>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</si>
  <si>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</si>
  <si>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</si>
  <si>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</si>
  <si>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</si>
  <si>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</si>
  <si>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</si>
  <si>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</si>
  <si>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</si>
  <si>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</si>
  <si>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</si>
  <si>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</si>
  <si>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</si>
  <si>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</si>
  <si>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</si>
  <si>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</si>
  <si>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</si>
  <si>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</si>
  <si>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</si>
  <si>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</si>
  <si>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</si>
  <si>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</si>
  <si>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</si>
  <si>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</si>
  <si>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</si>
  <si>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</si>
  <si>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</si>
  <si>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</si>
  <si>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</si>
  <si>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</si>
  <si>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</si>
  <si>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</si>
  <si>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</si>
  <si>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</si>
  <si>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</si>
  <si>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</si>
  <si>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</si>
  <si>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</si>
  <si>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</si>
  <si>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</si>
  <si>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</si>
  <si>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</si>
  <si>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</si>
  <si>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</si>
  <si>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</si>
  <si>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</si>
  <si>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</si>
  <si>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</si>
  <si>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</si>
  <si>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</si>
  <si>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</si>
  <si>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</si>
  <si>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</si>
  <si>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</si>
  <si>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</si>
  <si>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</si>
  <si>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</si>
  <si>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</si>
  <si>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</si>
  <si>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</si>
  <si>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</si>
  <si>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</si>
  <si>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</si>
  <si>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</si>
  <si>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</si>
  <si>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</si>
  <si>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</si>
  <si>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</si>
  <si>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</si>
  <si>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</si>
  <si>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</si>
  <si>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</si>
  <si>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</si>
  <si>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</si>
  <si>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</si>
  <si>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</si>
  <si>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</si>
  <si>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</si>
  <si>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</si>
  <si>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</si>
  <si>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</si>
  <si>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</si>
  <si>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</si>
  <si>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</si>
  <si>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</si>
  <si>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</si>
  <si>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</si>
  <si>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</si>
  <si>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</si>
  <si>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</si>
  <si>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</si>
  <si>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</si>
  <si>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</si>
  <si>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</si>
  <si>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</si>
  <si>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</si>
  <si>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</si>
  <si>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</si>
  <si>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</si>
  <si>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</si>
  <si>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</si>
  <si>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</si>
  <si>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</si>
  <si>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</si>
  <si>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</si>
  <si>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</si>
  <si>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</si>
  <si>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</si>
  <si>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</si>
  <si>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</si>
  <si>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</si>
  <si>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</si>
  <si>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</si>
  <si>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</si>
  <si>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</si>
  <si>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</si>
  <si>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</si>
  <si>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</si>
  <si>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</si>
  <si>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</si>
  <si>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</si>
  <si>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</si>
  <si>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</si>
  <si>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</si>
  <si>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</si>
  <si>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</si>
  <si>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</si>
  <si>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</si>
  <si>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</si>
  <si>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</si>
  <si>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</si>
  <si>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</si>
  <si>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</si>
  <si>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</si>
  <si>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</si>
  <si>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</si>
  <si>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</si>
  <si>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</si>
  <si>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</si>
  <si>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</si>
  <si>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</si>
  <si>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</si>
  <si>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</si>
  <si>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</si>
  <si>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</si>
  <si>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</si>
  <si>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</si>
  <si>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</si>
  <si>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</si>
  <si>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</si>
  <si>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</si>
  <si>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</si>
  <si>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</si>
  <si>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</si>
  <si>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</si>
  <si>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</si>
  <si>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</si>
  <si>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</si>
  <si>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</si>
  <si>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</si>
  <si>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</si>
  <si>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</si>
  <si>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</si>
  <si>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</si>
  <si>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</si>
  <si>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</si>
  <si>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</si>
  <si>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</si>
  <si>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</si>
  <si>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</si>
  <si>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</si>
  <si>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</si>
  <si>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</si>
  <si>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</si>
  <si>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</si>
  <si>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</si>
  <si>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</si>
  <si>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</si>
  <si>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</si>
  <si>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</si>
  <si>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</si>
  <si>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</si>
  <si>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</si>
  <si>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</si>
  <si>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</si>
  <si>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</si>
  <si>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</si>
  <si>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</si>
  <si>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</si>
  <si>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</si>
  <si>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</si>
  <si>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</si>
  <si>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</si>
  <si>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</si>
  <si>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</si>
  <si>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</si>
  <si>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</si>
  <si>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</si>
  <si>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</si>
  <si>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</si>
  <si>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</si>
  <si>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</si>
  <si>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</si>
  <si>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</si>
  <si>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</si>
  <si>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677-685</t>
  </si>
  <si>
    <t>ITC&lt;&gt;</t>
  </si>
  <si>
    <t>1160-1180</t>
  </si>
  <si>
    <t>2350-2450</t>
  </si>
  <si>
    <t>Profit of Rs.20/-</t>
  </si>
  <si>
    <t>MOTHERSON</t>
  </si>
  <si>
    <t>700-710</t>
  </si>
  <si>
    <t>655-675</t>
  </si>
  <si>
    <t>1150-1200</t>
  </si>
  <si>
    <t>COLPAL JULY FUT</t>
  </si>
  <si>
    <t>2200-2300</t>
  </si>
  <si>
    <t>AMBIKCO</t>
  </si>
  <si>
    <t>1700-1800</t>
  </si>
  <si>
    <t>Part profit of Rs.175/-</t>
  </si>
  <si>
    <t>PIDILITIND JULY FUT</t>
  </si>
  <si>
    <t>2200-2240</t>
  </si>
  <si>
    <t>Part profit of Rs.40/-</t>
  </si>
  <si>
    <t>JETMALL</t>
  </si>
  <si>
    <t>TAAZAINT</t>
  </si>
  <si>
    <t>980-990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</si>
  <si>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</si>
  <si>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</si>
  <si>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</si>
  <si>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</si>
  <si>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</si>
  <si>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</si>
  <si>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</si>
  <si>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</si>
  <si>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</si>
  <si>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</si>
  <si>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</si>
  <si>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</si>
  <si>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</si>
  <si>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</si>
  <si>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</si>
  <si>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</si>
  <si>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</si>
  <si>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</si>
  <si>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</si>
  <si>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</si>
  <si>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</si>
  <si>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</si>
  <si>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</si>
  <si>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</si>
  <si>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</si>
  <si>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</si>
  <si>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</si>
  <si>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</si>
  <si>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</si>
  <si>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</si>
  <si>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</si>
  <si>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</si>
  <si>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</si>
  <si>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</si>
  <si>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MANISH MISHRA</t>
  </si>
  <si>
    <t>PANTH</t>
  </si>
  <si>
    <t>BCLENTERPR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</si>
  <si>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</si>
  <si>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</si>
  <si>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</si>
  <si>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</si>
  <si>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</si>
  <si>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</si>
  <si>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</si>
  <si>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</si>
  <si>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</si>
  <si>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</si>
  <si>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</si>
  <si>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</si>
  <si>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JATIN MANUBHAI SHAH</t>
  </si>
  <si>
    <t>Profit of Rs.125/-</t>
  </si>
  <si>
    <t>Profit of Rs.131/-</t>
  </si>
  <si>
    <t>Profit of Rs.37/-</t>
  </si>
  <si>
    <t>228-230</t>
  </si>
  <si>
    <t>240-245</t>
  </si>
  <si>
    <t>193-194</t>
  </si>
  <si>
    <t>205-210</t>
  </si>
  <si>
    <t>Profit of Rs.52.25/-</t>
  </si>
  <si>
    <t>ACE</t>
  </si>
  <si>
    <t>Profit of Rs.17/-</t>
  </si>
  <si>
    <t>BFLAFL</t>
  </si>
  <si>
    <t>ROSEMER</t>
  </si>
  <si>
    <t>VCU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</si>
  <si>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</si>
  <si>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</si>
  <si>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</si>
  <si>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</si>
  <si>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</si>
  <si>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</si>
  <si>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</si>
  <si>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</si>
  <si>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</si>
  <si>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</si>
  <si>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</si>
  <si>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652-654</t>
  </si>
  <si>
    <t>665-675</t>
  </si>
  <si>
    <t>2220-2240</t>
  </si>
  <si>
    <t>TOPGAIN FINANCE PRIVATE LIMITED</t>
  </si>
  <si>
    <t>B.W.TRADERS</t>
  </si>
  <si>
    <t>SAROJ GUPTA</t>
  </si>
  <si>
    <t>BHARAT KUMAR PUKHRAJJI</t>
  </si>
  <si>
    <t>LLFICL</t>
  </si>
  <si>
    <t>PRACHI HITESH RUPARELIYA</t>
  </si>
  <si>
    <t>ANSHU MISHRA</t>
  </si>
  <si>
    <t>P V RAVI</t>
  </si>
  <si>
    <t>HELI JATIN SHAH</t>
  </si>
  <si>
    <t>DIPAK DWIWEDI</t>
  </si>
  <si>
    <t>AAATECH</t>
  </si>
  <si>
    <t>AAA Technologies Limited</t>
  </si>
  <si>
    <t>BTML</t>
  </si>
  <si>
    <t>Bodhi Tree Multimedia Ltd</t>
  </si>
  <si>
    <t>GLOBE</t>
  </si>
  <si>
    <t>Globe Textiles (I) Ltd.</t>
  </si>
  <si>
    <t>ANUSTUP TRADING  PRIVATE LIMITED</t>
  </si>
  <si>
    <t>SHASHANK PRAVINCHANDRA DOSHI</t>
  </si>
  <si>
    <t>GRETEX CORPORATE SERVICES PRIVATE LIMITED</t>
  </si>
  <si>
    <t>Profit of Rs.650/-</t>
  </si>
  <si>
    <t>Part profit of Rs.33/-</t>
  </si>
  <si>
    <t>765-780</t>
  </si>
  <si>
    <t>127-129</t>
  </si>
  <si>
    <t>140-145</t>
  </si>
  <si>
    <t>416-421</t>
  </si>
  <si>
    <t>460-490</t>
  </si>
  <si>
    <t>GRASIM JULY FUT</t>
  </si>
  <si>
    <t>Profit of Rs.6.5/-</t>
  </si>
  <si>
    <t>1360-1363</t>
  </si>
  <si>
    <t>1390-1410</t>
  </si>
  <si>
    <t>IRCTC JULY FUT</t>
  </si>
  <si>
    <t>575-577</t>
  </si>
  <si>
    <t>590-600</t>
  </si>
  <si>
    <t>ABVL</t>
  </si>
  <si>
    <t>SRI DEVI PABBATHI</t>
  </si>
  <si>
    <t>PABBATHI VENKATA MOHAN RAO</t>
  </si>
  <si>
    <t>DATHVIK PABBATHI</t>
  </si>
  <si>
    <t>NEETESH KUMAR</t>
  </si>
  <si>
    <t>DEVIT</t>
  </si>
  <si>
    <t>NEXPACT LIMITED</t>
  </si>
  <si>
    <t>HARSHJOG TRADERS LLP</t>
  </si>
  <si>
    <t>DHYAANI</t>
  </si>
  <si>
    <t>GIRIRAJ STOCK BROKING PRIVATE LIMITED</t>
  </si>
  <si>
    <t>GIANLIFE</t>
  </si>
  <si>
    <t>ALPHA LEON ENTERPRISES LLP</t>
  </si>
  <si>
    <t>GROWINGTON</t>
  </si>
  <si>
    <t>URMILA JAIN</t>
  </si>
  <si>
    <t>GUJCOTEX</t>
  </si>
  <si>
    <t>SPARK FINANCE</t>
  </si>
  <si>
    <t>IFL</t>
  </si>
  <si>
    <t>HIRWANI JAYANTIBHAI VAGHELA</t>
  </si>
  <si>
    <t>GANESH KAVYA</t>
  </si>
  <si>
    <t>RATANCHAND LODHA *</t>
  </si>
  <si>
    <t>KKFIN</t>
  </si>
  <si>
    <t>ACQUITOR FINANCIAL SERVICES PVT.LTD.</t>
  </si>
  <si>
    <t>KRETTOSYS</t>
  </si>
  <si>
    <t>AKSHITSHANTILALJAIN</t>
  </si>
  <si>
    <t>RATHOD MAHENDRKUMAR</t>
  </si>
  <si>
    <t>MODIS</t>
  </si>
  <si>
    <t>ALFA FISCAL SERVICES PVT LTD</t>
  </si>
  <si>
    <t>NCLRESE</t>
  </si>
  <si>
    <t>VISAGAR FINANCIAL SERVICES LIMITED</t>
  </si>
  <si>
    <t>PANAFIC</t>
  </si>
  <si>
    <t>QUASAR</t>
  </si>
  <si>
    <t>DOLF LEASING LIMITED</t>
  </si>
  <si>
    <t>RCAN</t>
  </si>
  <si>
    <t>HITESH ANANTRAI SHETH</t>
  </si>
  <si>
    <t>SONALBEN PARESBHAI PATEL</t>
  </si>
  <si>
    <t>REGENCY</t>
  </si>
  <si>
    <t>THAKORBHAIVINUBHAIMISTRY</t>
  </si>
  <si>
    <t>KHYATIBEN THAKORBHAI MISTRY</t>
  </si>
  <si>
    <t>VIVEK GAUR</t>
  </si>
  <si>
    <t>VIVEK KUMAR BHAUKA</t>
  </si>
  <si>
    <t>SANKHYAIN</t>
  </si>
  <si>
    <t>BP EQUITIES PVT. LTD.</t>
  </si>
  <si>
    <t>IDBI BANK LIMITED</t>
  </si>
  <si>
    <t>TEJAS TRADEFIN LLP</t>
  </si>
  <si>
    <t>SENNIMALAI PALANISAMY SIVAKUMAR</t>
  </si>
  <si>
    <t>ANILKUMARKRISHNAMURTHY</t>
  </si>
  <si>
    <t>SAWABUSI</t>
  </si>
  <si>
    <t>NIKUNJ MEHTA</t>
  </si>
  <si>
    <t>TITANIN</t>
  </si>
  <si>
    <t>VIKASKATYAL</t>
  </si>
  <si>
    <t>TRADEWELL</t>
  </si>
  <si>
    <t>VIMLA GUPTA</t>
  </si>
  <si>
    <t>RASHMI GUPTA</t>
  </si>
  <si>
    <t>TRL</t>
  </si>
  <si>
    <t>EESHA YADAV</t>
  </si>
  <si>
    <t>PROFICIENT EQUITIES PVT.LTD</t>
  </si>
  <si>
    <t>TTFL</t>
  </si>
  <si>
    <t>AVIRAT ENTERPRISE</t>
  </si>
  <si>
    <t>NIRAJ RAJNIKANT SHAH</t>
  </si>
  <si>
    <t>TTIL</t>
  </si>
  <si>
    <t>DULCET ADVISORY PRIVATE LIMITED</t>
  </si>
  <si>
    <t>ORIGIN DATA SOLUTIONS PRIVATE LIMITED</t>
  </si>
  <si>
    <t>PANKHIYANI DEEPAK NATVARLAL HUF</t>
  </si>
  <si>
    <t>ANJANA MUKESH SALECHA</t>
  </si>
  <si>
    <t>AMBANIORG</t>
  </si>
  <si>
    <t>Ambani Organics Limited</t>
  </si>
  <si>
    <t>SONAL ANIL VICHARE</t>
  </si>
  <si>
    <t>SUNTECK WEALTHMAX CAPITAL PRIVATE LIMITED</t>
  </si>
  <si>
    <t>RAJENDRA KUMAR AGARWAL (HUF)</t>
  </si>
  <si>
    <t>GSTL</t>
  </si>
  <si>
    <t>Globesecure Techno Ltd</t>
  </si>
  <si>
    <t>AMAYSHA TEXTILES PRIVATE LIMITED</t>
  </si>
  <si>
    <t>HSCL</t>
  </si>
  <si>
    <t>Himadri Speciality Chem L</t>
  </si>
  <si>
    <t>QE SECURITIES</t>
  </si>
  <si>
    <t>XTX MARKETS LLP</t>
  </si>
  <si>
    <t>IMAGICAA</t>
  </si>
  <si>
    <t>Imagicaaworld Ent Ltd</t>
  </si>
  <si>
    <t>MANSI SHARES &amp; STOCK ADVISORS PVT LTD</t>
  </si>
  <si>
    <t>KIRIINDUS</t>
  </si>
  <si>
    <t>Kiri Industries Limited</t>
  </si>
  <si>
    <t>KPIGREEN</t>
  </si>
  <si>
    <t>KPI Green Energy Limited</t>
  </si>
  <si>
    <t>APPU FINANCIAL SERVICES LTD</t>
  </si>
  <si>
    <t>EMRALD COMMERCIAL LIMITED</t>
  </si>
  <si>
    <t>ELECTHERM</t>
  </si>
  <si>
    <t>Electrotherm (India) Ltd</t>
  </si>
  <si>
    <t>EARC TRUST SC 30</t>
  </si>
  <si>
    <t>ASHISH SHARADKUMAR NEMANI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</si>
</sst>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 tint="-4.9989318521683403E-2"/>
        <bgColor rgb="FF92D05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5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65" fontId="41" fillId="12" borderId="21" xfId="0" applyNumberFormat="1" applyFont="1" applyFill="1" applyBorder="1" applyAlignment="1">
      <alignment horizontal="center" vertical="center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1" fillId="11" borderId="24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1" fillId="22" borderId="24" xfId="0" applyNumberFormat="1" applyFont="1" applyFill="1" applyBorder="1" applyAlignment="1">
      <alignment horizontal="center" vertical="center"/>
    </xf>
    <xf numFmtId="165" fontId="41" fillId="22" borderId="24" xfId="0" applyNumberFormat="1" applyFont="1" applyFill="1" applyBorder="1" applyAlignment="1">
      <alignment horizontal="center" vertical="center"/>
    </xf>
    <xf numFmtId="16" fontId="41" fillId="22" borderId="24" xfId="0" applyNumberFormat="1" applyFont="1" applyFill="1" applyBorder="1" applyAlignment="1">
      <alignment horizontal="center" vertical="center"/>
    </xf>
    <xf numFmtId="0" fontId="41" fillId="22" borderId="24" xfId="0" applyFont="1" applyFill="1" applyBorder="1" applyAlignment="1">
      <alignment horizontal="left"/>
    </xf>
    <xf numFmtId="0" fontId="41" fillId="22" borderId="24" xfId="0" applyFont="1" applyFill="1" applyBorder="1" applyAlignment="1">
      <alignment horizontal="center" vertical="center"/>
    </xf>
    <xf numFmtId="0" fontId="41" fillId="23" borderId="21" xfId="0" applyFont="1" applyFill="1" applyBorder="1" applyAlignment="1">
      <alignment horizontal="center" vertical="center"/>
    </xf>
    <xf numFmtId="2" fontId="41" fillId="23" borderId="21" xfId="0" applyNumberFormat="1" applyFont="1" applyFill="1" applyBorder="1" applyAlignment="1">
      <alignment horizontal="center" vertical="center"/>
    </xf>
    <xf numFmtId="10" fontId="41" fillId="23" borderId="21" xfId="0" applyNumberFormat="1" applyFont="1" applyFill="1" applyBorder="1" applyAlignment="1">
      <alignment horizontal="center" vertical="center" wrapText="1"/>
    </xf>
    <xf numFmtId="16" fontId="41" fillId="23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0" fontId="41" fillId="11" borderId="21" xfId="0" applyFont="1" applyFill="1" applyBorder="1"/>
    <xf numFmtId="0" fontId="41" fillId="22" borderId="21" xfId="0" applyFont="1" applyFill="1" applyBorder="1" applyAlignment="1">
      <alignment horizontal="center" vertical="center"/>
    </xf>
    <xf numFmtId="165" fontId="41" fillId="22" borderId="21" xfId="0" applyNumberFormat="1" applyFont="1" applyFill="1" applyBorder="1" applyAlignment="1">
      <alignment horizontal="center" vertical="center"/>
    </xf>
    <xf numFmtId="0" fontId="41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" fontId="31" fillId="20" borderId="24" xfId="0" applyNumberFormat="1" applyFont="1" applyFill="1" applyBorder="1" applyAlignment="1">
      <alignment horizontal="center" vertical="center"/>
    </xf>
    <xf numFmtId="165" fontId="41" fillId="20" borderId="24" xfId="0" applyNumberFormat="1" applyFont="1" applyFill="1" applyBorder="1" applyAlignment="1">
      <alignment horizontal="center" vertical="center"/>
    </xf>
    <xf numFmtId="16" fontId="31" fillId="20" borderId="24" xfId="0" applyNumberFormat="1" applyFont="1" applyFill="1" applyBorder="1" applyAlignment="1">
      <alignment horizontal="center" vertical="center"/>
    </xf>
    <xf numFmtId="0" fontId="31" fillId="20" borderId="24" xfId="0" applyFont="1" applyFill="1" applyBorder="1" applyAlignment="1">
      <alignment horizontal="left"/>
    </xf>
    <xf numFmtId="0" fontId="31" fillId="20" borderId="24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0" fontId="32" fillId="24" borderId="21" xfId="0" applyNumberFormat="1" applyFont="1" applyFill="1" applyBorder="1" applyAlignment="1">
      <alignment horizontal="center" vertical="center" wrapText="1"/>
    </xf>
    <xf numFmtId="16" fontId="32" fillId="24" borderId="21" xfId="0" applyNumberFormat="1" applyFont="1" applyFill="1" applyBorder="1" applyAlignment="1">
      <alignment horizontal="center" vertical="center"/>
    </xf>
    <xf numFmtId="0" fontId="0" fillId="21" borderId="0" xfId="0" applyFont="1" applyFill="1" applyBorder="1" applyAlignment="1"/>
    <xf numFmtId="0" fontId="38" fillId="21" borderId="0" xfId="0" applyFont="1" applyFill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44749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0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0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0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0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H14" sqref="H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44749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5" t="s">
        <v>16</v>
      </c>
      <c r="B9" s="447" t="s">
        <v>17</v>
      </c>
      <c r="C9" s="447" t="s">
        <v>18</v>
      </c>
      <c r="D9" s="447" t="s">
        <v>19</v>
      </c>
      <c r="E9" s="23" t="s">
        <v>20</v>
      </c>
      <c r="F9" s="23" t="s">
        <v>21</v>
      </c>
      <c r="G9" s="442" t="s">
        <v>22</v>
      </c>
      <c r="H9" s="443"/>
      <c r="I9" s="444"/>
      <c r="J9" s="442" t="s">
        <v>23</v>
      </c>
      <c r="K9" s="443"/>
      <c r="L9" s="444"/>
      <c r="M9" s="23"/>
      <c r="N9" s="24"/>
      <c r="O9" s="24"/>
      <c r="P9" s="24"/>
    </row>
    <row r="10" spans="1:16" ht="59.25" customHeight="1">
      <c r="A10" s="446"/>
      <c r="B10" s="448"/>
      <c r="C10" s="448"/>
      <c r="D10" s="44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15990.45</v>
      </c>
      <c r="F11" s="32">
        <v>15930.5</v>
      </c>
      <c r="G11" s="33">
        <v>15841</v>
      </c>
      <c r="H11" s="33">
        <v>15691.55</v>
      </c>
      <c r="I11" s="33">
        <v>15602.05</v>
      </c>
      <c r="J11" s="33">
        <v>16079.95</v>
      </c>
      <c r="K11" s="33">
        <v>16169.45</v>
      </c>
      <c r="L11" s="33">
        <v>16318.900000000001</v>
      </c>
      <c r="M11" s="34">
        <v>16020</v>
      </c>
      <c r="N11" s="34">
        <v>15781.05</v>
      </c>
      <c r="O11" s="35">
        <v>14274550</v>
      </c>
      <c r="P11" s="36">
        <v>9.8869456943147405E-3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34370.1</v>
      </c>
      <c r="F12" s="37">
        <v>34201.683333333334</v>
      </c>
      <c r="G12" s="38">
        <v>33969.366666666669</v>
      </c>
      <c r="H12" s="38">
        <v>33568.633333333331</v>
      </c>
      <c r="I12" s="38">
        <v>33336.316666666666</v>
      </c>
      <c r="J12" s="38">
        <v>34602.416666666672</v>
      </c>
      <c r="K12" s="38">
        <v>34834.733333333337</v>
      </c>
      <c r="L12" s="38">
        <v>35235.466666666674</v>
      </c>
      <c r="M12" s="28">
        <v>34434</v>
      </c>
      <c r="N12" s="28">
        <v>33800.949999999997</v>
      </c>
      <c r="O12" s="39">
        <v>2920575</v>
      </c>
      <c r="P12" s="40">
        <v>0.16538645704481067</v>
      </c>
    </row>
    <row r="13" spans="1:16" ht="12.75" customHeight="1">
      <c r="A13" s="28">
        <v>3</v>
      </c>
      <c r="B13" s="29" t="s">
        <v>35</v>
      </c>
      <c r="C13" s="30" t="s">
        <v>795</v>
      </c>
      <c r="D13" s="31">
        <v>44768</v>
      </c>
      <c r="E13" s="37">
        <v>16013.9</v>
      </c>
      <c r="F13" s="37">
        <v>15938.450000000003</v>
      </c>
      <c r="G13" s="38">
        <v>15850.900000000005</v>
      </c>
      <c r="H13" s="38">
        <v>15687.900000000003</v>
      </c>
      <c r="I13" s="38">
        <v>15600.350000000006</v>
      </c>
      <c r="J13" s="38">
        <v>16101.450000000004</v>
      </c>
      <c r="K13" s="38">
        <v>16189.000000000004</v>
      </c>
      <c r="L13" s="38">
        <v>16352.000000000004</v>
      </c>
      <c r="M13" s="28">
        <v>16026</v>
      </c>
      <c r="N13" s="28">
        <v>15775.45</v>
      </c>
      <c r="O13" s="39">
        <v>2800</v>
      </c>
      <c r="P13" s="40">
        <v>-0.15662650602409639</v>
      </c>
    </row>
    <row r="14" spans="1:16" ht="12.75" customHeight="1">
      <c r="A14" s="28">
        <v>4</v>
      </c>
      <c r="B14" s="29" t="s">
        <v>35</v>
      </c>
      <c r="C14" s="30" t="s">
        <v>824</v>
      </c>
      <c r="D14" s="31">
        <v>44768</v>
      </c>
      <c r="E14" s="37">
        <v>6500</v>
      </c>
      <c r="F14" s="37">
        <v>6390</v>
      </c>
      <c r="G14" s="38">
        <v>6280</v>
      </c>
      <c r="H14" s="38">
        <v>6060</v>
      </c>
      <c r="I14" s="38">
        <v>5950</v>
      </c>
      <c r="J14" s="38">
        <v>6610</v>
      </c>
      <c r="K14" s="38">
        <v>6720</v>
      </c>
      <c r="L14" s="38">
        <v>6940</v>
      </c>
      <c r="M14" s="28">
        <v>6500</v>
      </c>
      <c r="N14" s="28">
        <v>6170</v>
      </c>
      <c r="O14" s="39">
        <v>975</v>
      </c>
      <c r="P14" s="40">
        <v>-0.13333333333333333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703.3</v>
      </c>
      <c r="F15" s="37">
        <v>696.16666666666663</v>
      </c>
      <c r="G15" s="38">
        <v>687.08333333333326</v>
      </c>
      <c r="H15" s="38">
        <v>670.86666666666667</v>
      </c>
      <c r="I15" s="38">
        <v>661.7833333333333</v>
      </c>
      <c r="J15" s="38">
        <v>712.38333333333321</v>
      </c>
      <c r="K15" s="38">
        <v>721.46666666666647</v>
      </c>
      <c r="L15" s="38">
        <v>737.68333333333317</v>
      </c>
      <c r="M15" s="28">
        <v>705.25</v>
      </c>
      <c r="N15" s="28">
        <v>679.95</v>
      </c>
      <c r="O15" s="39">
        <v>3343900</v>
      </c>
      <c r="P15" s="40">
        <v>-1.3293202909455732E-2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2521.1999999999998</v>
      </c>
      <c r="F16" s="37">
        <v>2474.0333333333333</v>
      </c>
      <c r="G16" s="38">
        <v>2417.5666666666666</v>
      </c>
      <c r="H16" s="38">
        <v>2313.9333333333334</v>
      </c>
      <c r="I16" s="38">
        <v>2257.4666666666667</v>
      </c>
      <c r="J16" s="38">
        <v>2577.6666666666665</v>
      </c>
      <c r="K16" s="38">
        <v>2634.1333333333328</v>
      </c>
      <c r="L16" s="38">
        <v>2737.7666666666664</v>
      </c>
      <c r="M16" s="28">
        <v>2530.5</v>
      </c>
      <c r="N16" s="28">
        <v>2370.4</v>
      </c>
      <c r="O16" s="39">
        <v>620500</v>
      </c>
      <c r="P16" s="40">
        <v>0.20602526724975703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19249.900000000001</v>
      </c>
      <c r="F17" s="37">
        <v>19086.766666666666</v>
      </c>
      <c r="G17" s="38">
        <v>18828.233333333334</v>
      </c>
      <c r="H17" s="38">
        <v>18406.566666666666</v>
      </c>
      <c r="I17" s="38">
        <v>18148.033333333333</v>
      </c>
      <c r="J17" s="38">
        <v>19508.433333333334</v>
      </c>
      <c r="K17" s="38">
        <v>19766.966666666667</v>
      </c>
      <c r="L17" s="38">
        <v>20188.633333333335</v>
      </c>
      <c r="M17" s="28">
        <v>19345.3</v>
      </c>
      <c r="N17" s="28">
        <v>18665.099999999999</v>
      </c>
      <c r="O17" s="39">
        <v>46400</v>
      </c>
      <c r="P17" s="40">
        <v>0.12512124151309409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92.75</v>
      </c>
      <c r="F18" s="37">
        <v>91.716666666666654</v>
      </c>
      <c r="G18" s="38">
        <v>90.183333333333309</v>
      </c>
      <c r="H18" s="38">
        <v>87.61666666666666</v>
      </c>
      <c r="I18" s="38">
        <v>86.083333333333314</v>
      </c>
      <c r="J18" s="38">
        <v>94.283333333333303</v>
      </c>
      <c r="K18" s="38">
        <v>95.816666666666634</v>
      </c>
      <c r="L18" s="38">
        <v>98.383333333333297</v>
      </c>
      <c r="M18" s="28">
        <v>93.25</v>
      </c>
      <c r="N18" s="28">
        <v>89.15</v>
      </c>
      <c r="O18" s="39">
        <v>18311400</v>
      </c>
      <c r="P18" s="40">
        <v>8.6258179654967286E-3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244.2</v>
      </c>
      <c r="F19" s="37">
        <v>241.75</v>
      </c>
      <c r="G19" s="38">
        <v>238.6</v>
      </c>
      <c r="H19" s="38">
        <v>233</v>
      </c>
      <c r="I19" s="38">
        <v>229.85</v>
      </c>
      <c r="J19" s="38">
        <v>247.35</v>
      </c>
      <c r="K19" s="38">
        <v>250.49999999999997</v>
      </c>
      <c r="L19" s="38">
        <v>256.10000000000002</v>
      </c>
      <c r="M19" s="28">
        <v>244.9</v>
      </c>
      <c r="N19" s="28">
        <v>236.15</v>
      </c>
      <c r="O19" s="39">
        <v>10257000</v>
      </c>
      <c r="P19" s="40">
        <v>3.1642259414225944E-2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2178.85</v>
      </c>
      <c r="F20" s="37">
        <v>2172.2666666666664</v>
      </c>
      <c r="G20" s="38">
        <v>2161.7333333333327</v>
      </c>
      <c r="H20" s="38">
        <v>2144.6166666666663</v>
      </c>
      <c r="I20" s="38">
        <v>2134.0833333333326</v>
      </c>
      <c r="J20" s="38">
        <v>2189.3833333333328</v>
      </c>
      <c r="K20" s="38">
        <v>2199.9166666666665</v>
      </c>
      <c r="L20" s="38">
        <v>2217.0333333333328</v>
      </c>
      <c r="M20" s="28">
        <v>2182.8000000000002</v>
      </c>
      <c r="N20" s="28">
        <v>2155.15</v>
      </c>
      <c r="O20" s="39">
        <v>2787250</v>
      </c>
      <c r="P20" s="40">
        <v>2.5666973321067158E-2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2276.65</v>
      </c>
      <c r="F21" s="37">
        <v>2266.75</v>
      </c>
      <c r="G21" s="38">
        <v>2250.65</v>
      </c>
      <c r="H21" s="38">
        <v>2224.65</v>
      </c>
      <c r="I21" s="38">
        <v>2208.5500000000002</v>
      </c>
      <c r="J21" s="38">
        <v>2292.75</v>
      </c>
      <c r="K21" s="38">
        <v>2308.8500000000004</v>
      </c>
      <c r="L21" s="38">
        <v>2334.85</v>
      </c>
      <c r="M21" s="28">
        <v>2282.85</v>
      </c>
      <c r="N21" s="28">
        <v>2240.75</v>
      </c>
      <c r="O21" s="39">
        <v>22379000</v>
      </c>
      <c r="P21" s="40">
        <v>-3.5620463956543033E-3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691.65</v>
      </c>
      <c r="F22" s="37">
        <v>686.86666666666679</v>
      </c>
      <c r="G22" s="38">
        <v>679.98333333333358</v>
      </c>
      <c r="H22" s="38">
        <v>668.31666666666683</v>
      </c>
      <c r="I22" s="38">
        <v>661.43333333333362</v>
      </c>
      <c r="J22" s="38">
        <v>698.53333333333353</v>
      </c>
      <c r="K22" s="38">
        <v>705.41666666666674</v>
      </c>
      <c r="L22" s="38">
        <v>717.08333333333348</v>
      </c>
      <c r="M22" s="28">
        <v>693.75</v>
      </c>
      <c r="N22" s="28">
        <v>675.2</v>
      </c>
      <c r="O22" s="39">
        <v>78730000</v>
      </c>
      <c r="P22" s="40">
        <v>-8.7971924523550984E-3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3080.95</v>
      </c>
      <c r="F23" s="37">
        <v>3064.6666666666665</v>
      </c>
      <c r="G23" s="38">
        <v>3039.333333333333</v>
      </c>
      <c r="H23" s="38">
        <v>2997.7166666666667</v>
      </c>
      <c r="I23" s="38">
        <v>2972.3833333333332</v>
      </c>
      <c r="J23" s="38">
        <v>3106.2833333333328</v>
      </c>
      <c r="K23" s="38">
        <v>3131.6166666666659</v>
      </c>
      <c r="L23" s="38">
        <v>3173.2333333333327</v>
      </c>
      <c r="M23" s="28">
        <v>3090</v>
      </c>
      <c r="N23" s="28">
        <v>3023.05</v>
      </c>
      <c r="O23" s="39">
        <v>212800</v>
      </c>
      <c r="P23" s="40">
        <v>-0.05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467</v>
      </c>
      <c r="F24" s="37">
        <v>464.25</v>
      </c>
      <c r="G24" s="38">
        <v>460.75</v>
      </c>
      <c r="H24" s="38">
        <v>454.5</v>
      </c>
      <c r="I24" s="38">
        <v>451</v>
      </c>
      <c r="J24" s="38">
        <v>470.5</v>
      </c>
      <c r="K24" s="38">
        <v>474</v>
      </c>
      <c r="L24" s="38">
        <v>480.25</v>
      </c>
      <c r="M24" s="28">
        <v>467.75</v>
      </c>
      <c r="N24" s="28">
        <v>458</v>
      </c>
      <c r="O24" s="39">
        <v>6539000</v>
      </c>
      <c r="P24" s="40">
        <v>7.5500770416024651E-3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369.6</v>
      </c>
      <c r="F25" s="37">
        <v>369.18333333333334</v>
      </c>
      <c r="G25" s="38">
        <v>367.66666666666669</v>
      </c>
      <c r="H25" s="38">
        <v>365.73333333333335</v>
      </c>
      <c r="I25" s="38">
        <v>364.2166666666667</v>
      </c>
      <c r="J25" s="38">
        <v>371.11666666666667</v>
      </c>
      <c r="K25" s="38">
        <v>372.63333333333333</v>
      </c>
      <c r="L25" s="38">
        <v>374.56666666666666</v>
      </c>
      <c r="M25" s="28">
        <v>370.7</v>
      </c>
      <c r="N25" s="28">
        <v>367.25</v>
      </c>
      <c r="O25" s="39">
        <v>46535400</v>
      </c>
      <c r="P25" s="40">
        <v>5.757634701419957E-3</v>
      </c>
    </row>
    <row r="26" spans="1:16" ht="12.75" customHeight="1">
      <c r="A26" s="28">
        <v>16</v>
      </c>
      <c r="B26" s="254" t="s">
        <v>44</v>
      </c>
      <c r="C26" s="30" t="s">
        <v>53</v>
      </c>
      <c r="D26" s="31">
        <v>44770</v>
      </c>
      <c r="E26" s="37">
        <v>3896.15</v>
      </c>
      <c r="F26" s="37">
        <v>3866.35</v>
      </c>
      <c r="G26" s="38">
        <v>3828.0499999999997</v>
      </c>
      <c r="H26" s="38">
        <v>3759.95</v>
      </c>
      <c r="I26" s="38">
        <v>3721.6499999999996</v>
      </c>
      <c r="J26" s="38">
        <v>3934.45</v>
      </c>
      <c r="K26" s="38">
        <v>3972.75</v>
      </c>
      <c r="L26" s="38">
        <v>4040.85</v>
      </c>
      <c r="M26" s="28">
        <v>3904.65</v>
      </c>
      <c r="N26" s="28">
        <v>3798.25</v>
      </c>
      <c r="O26" s="39">
        <v>1891500</v>
      </c>
      <c r="P26" s="40">
        <v>2.6385403242216644E-2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192.15</v>
      </c>
      <c r="F27" s="37">
        <v>190.86666666666667</v>
      </c>
      <c r="G27" s="38">
        <v>189.08333333333334</v>
      </c>
      <c r="H27" s="38">
        <v>186.01666666666668</v>
      </c>
      <c r="I27" s="38">
        <v>184.23333333333335</v>
      </c>
      <c r="J27" s="38">
        <v>193.93333333333334</v>
      </c>
      <c r="K27" s="38">
        <v>195.71666666666664</v>
      </c>
      <c r="L27" s="38">
        <v>198.78333333333333</v>
      </c>
      <c r="M27" s="28">
        <v>192.65</v>
      </c>
      <c r="N27" s="28">
        <v>187.8</v>
      </c>
      <c r="O27" s="39">
        <v>14203000</v>
      </c>
      <c r="P27" s="40">
        <v>9.8667982239763205E-4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146.44999999999999</v>
      </c>
      <c r="F28" s="37">
        <v>145.93333333333334</v>
      </c>
      <c r="G28" s="38">
        <v>144.96666666666667</v>
      </c>
      <c r="H28" s="38">
        <v>143.48333333333332</v>
      </c>
      <c r="I28" s="38">
        <v>142.51666666666665</v>
      </c>
      <c r="J28" s="38">
        <v>147.41666666666669</v>
      </c>
      <c r="K28" s="38">
        <v>148.38333333333338</v>
      </c>
      <c r="L28" s="38">
        <v>149.8666666666667</v>
      </c>
      <c r="M28" s="28">
        <v>146.9</v>
      </c>
      <c r="N28" s="28">
        <v>144.44999999999999</v>
      </c>
      <c r="O28" s="39">
        <v>43665000</v>
      </c>
      <c r="P28" s="40">
        <v>4.1875447387258409E-2</v>
      </c>
    </row>
    <row r="29" spans="1:16" ht="12.75" customHeight="1">
      <c r="A29" s="28">
        <v>19</v>
      </c>
      <c r="B29" s="255" t="s">
        <v>56</v>
      </c>
      <c r="C29" s="30" t="s">
        <v>57</v>
      </c>
      <c r="D29" s="31">
        <v>44770</v>
      </c>
      <c r="E29" s="37">
        <v>2871.3</v>
      </c>
      <c r="F29" s="37">
        <v>2853.0333333333333</v>
      </c>
      <c r="G29" s="38">
        <v>2829.6166666666668</v>
      </c>
      <c r="H29" s="38">
        <v>2787.9333333333334</v>
      </c>
      <c r="I29" s="38">
        <v>2764.5166666666669</v>
      </c>
      <c r="J29" s="38">
        <v>2894.7166666666667</v>
      </c>
      <c r="K29" s="38">
        <v>2918.1333333333337</v>
      </c>
      <c r="L29" s="38">
        <v>2959.8166666666666</v>
      </c>
      <c r="M29" s="28">
        <v>2876.45</v>
      </c>
      <c r="N29" s="28">
        <v>2811.35</v>
      </c>
      <c r="O29" s="39">
        <v>6811600</v>
      </c>
      <c r="P29" s="40">
        <v>8.8270142180094779E-3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1699.8</v>
      </c>
      <c r="F30" s="37">
        <v>1686.25</v>
      </c>
      <c r="G30" s="38">
        <v>1668.5</v>
      </c>
      <c r="H30" s="38">
        <v>1637.2</v>
      </c>
      <c r="I30" s="38">
        <v>1619.45</v>
      </c>
      <c r="J30" s="38">
        <v>1717.55</v>
      </c>
      <c r="K30" s="38">
        <v>1735.3</v>
      </c>
      <c r="L30" s="38">
        <v>1766.6</v>
      </c>
      <c r="M30" s="28">
        <v>1704</v>
      </c>
      <c r="N30" s="28">
        <v>1654.95</v>
      </c>
      <c r="O30" s="39">
        <v>557425</v>
      </c>
      <c r="P30" s="40">
        <v>3.8422131147540985E-2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7997.95</v>
      </c>
      <c r="F31" s="37">
        <v>7996.6500000000005</v>
      </c>
      <c r="G31" s="38">
        <v>7913.3000000000011</v>
      </c>
      <c r="H31" s="38">
        <v>7828.6500000000005</v>
      </c>
      <c r="I31" s="38">
        <v>7745.3000000000011</v>
      </c>
      <c r="J31" s="38">
        <v>8081.3000000000011</v>
      </c>
      <c r="K31" s="38">
        <v>8164.6500000000015</v>
      </c>
      <c r="L31" s="38">
        <v>8249.3000000000011</v>
      </c>
      <c r="M31" s="28">
        <v>8080</v>
      </c>
      <c r="N31" s="28">
        <v>7912</v>
      </c>
      <c r="O31" s="39">
        <v>112275</v>
      </c>
      <c r="P31" s="40">
        <v>3.2413793103448274E-2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578.79999999999995</v>
      </c>
      <c r="F32" s="37">
        <v>573.13333333333333</v>
      </c>
      <c r="G32" s="38">
        <v>564.76666666666665</v>
      </c>
      <c r="H32" s="38">
        <v>550.73333333333335</v>
      </c>
      <c r="I32" s="38">
        <v>542.36666666666667</v>
      </c>
      <c r="J32" s="38">
        <v>587.16666666666663</v>
      </c>
      <c r="K32" s="38">
        <v>595.53333333333319</v>
      </c>
      <c r="L32" s="38">
        <v>609.56666666666661</v>
      </c>
      <c r="M32" s="28">
        <v>581.5</v>
      </c>
      <c r="N32" s="28">
        <v>559.1</v>
      </c>
      <c r="O32" s="39">
        <v>6210000</v>
      </c>
      <c r="P32" s="40">
        <v>-6.7147363677332136E-2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544.20000000000005</v>
      </c>
      <c r="F33" s="37">
        <v>540.18333333333328</v>
      </c>
      <c r="G33" s="38">
        <v>535.46666666666658</v>
      </c>
      <c r="H33" s="38">
        <v>526.73333333333335</v>
      </c>
      <c r="I33" s="38">
        <v>522.01666666666665</v>
      </c>
      <c r="J33" s="38">
        <v>548.91666666666652</v>
      </c>
      <c r="K33" s="38">
        <v>553.63333333333321</v>
      </c>
      <c r="L33" s="38">
        <v>562.36666666666645</v>
      </c>
      <c r="M33" s="28">
        <v>544.9</v>
      </c>
      <c r="N33" s="28">
        <v>531.45000000000005</v>
      </c>
      <c r="O33" s="39">
        <v>13698000</v>
      </c>
      <c r="P33" s="40">
        <v>-2.2200014276536513E-2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657.3</v>
      </c>
      <c r="F34" s="37">
        <v>655.31666666666661</v>
      </c>
      <c r="G34" s="38">
        <v>652.08333333333326</v>
      </c>
      <c r="H34" s="38">
        <v>646.86666666666667</v>
      </c>
      <c r="I34" s="38">
        <v>643.63333333333333</v>
      </c>
      <c r="J34" s="38">
        <v>660.53333333333319</v>
      </c>
      <c r="K34" s="38">
        <v>663.76666666666654</v>
      </c>
      <c r="L34" s="38">
        <v>668.98333333333312</v>
      </c>
      <c r="M34" s="28">
        <v>658.55</v>
      </c>
      <c r="N34" s="28">
        <v>650.1</v>
      </c>
      <c r="O34" s="39">
        <v>63289200</v>
      </c>
      <c r="P34" s="40">
        <v>6.7574016454463896E-3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3767.6</v>
      </c>
      <c r="F35" s="37">
        <v>3733.4333333333329</v>
      </c>
      <c r="G35" s="38">
        <v>3694.1666666666661</v>
      </c>
      <c r="H35" s="38">
        <v>3620.7333333333331</v>
      </c>
      <c r="I35" s="38">
        <v>3581.4666666666662</v>
      </c>
      <c r="J35" s="38">
        <v>3806.8666666666659</v>
      </c>
      <c r="K35" s="38">
        <v>3846.1333333333332</v>
      </c>
      <c r="L35" s="38">
        <v>3919.5666666666657</v>
      </c>
      <c r="M35" s="28">
        <v>3772.7</v>
      </c>
      <c r="N35" s="28">
        <v>3660</v>
      </c>
      <c r="O35" s="39">
        <v>2274000</v>
      </c>
      <c r="P35" s="40">
        <v>-4.3432537595961718E-2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12034.25</v>
      </c>
      <c r="F36" s="37">
        <v>11900.65</v>
      </c>
      <c r="G36" s="38">
        <v>11715.3</v>
      </c>
      <c r="H36" s="38">
        <v>11396.35</v>
      </c>
      <c r="I36" s="38">
        <v>11211</v>
      </c>
      <c r="J36" s="38">
        <v>12219.599999999999</v>
      </c>
      <c r="K36" s="38">
        <v>12404.95</v>
      </c>
      <c r="L36" s="38">
        <v>12723.899999999998</v>
      </c>
      <c r="M36" s="28">
        <v>12086</v>
      </c>
      <c r="N36" s="28">
        <v>11581.7</v>
      </c>
      <c r="O36" s="39">
        <v>1330850</v>
      </c>
      <c r="P36" s="40">
        <v>-9.8947290108990817E-3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5919.8</v>
      </c>
      <c r="F37" s="37">
        <v>5833.7833333333328</v>
      </c>
      <c r="G37" s="38">
        <v>5731.7666666666655</v>
      </c>
      <c r="H37" s="38">
        <v>5543.7333333333327</v>
      </c>
      <c r="I37" s="38">
        <v>5441.7166666666653</v>
      </c>
      <c r="J37" s="38">
        <v>6021.8166666666657</v>
      </c>
      <c r="K37" s="38">
        <v>6123.8333333333321</v>
      </c>
      <c r="L37" s="38">
        <v>6311.8666666666659</v>
      </c>
      <c r="M37" s="28">
        <v>5935.8</v>
      </c>
      <c r="N37" s="28">
        <v>5645.75</v>
      </c>
      <c r="O37" s="39">
        <v>5976000</v>
      </c>
      <c r="P37" s="40">
        <v>-5.5124498159049781E-3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2231.3000000000002</v>
      </c>
      <c r="F38" s="37">
        <v>2225.4500000000003</v>
      </c>
      <c r="G38" s="38">
        <v>2202.9500000000007</v>
      </c>
      <c r="H38" s="38">
        <v>2174.6000000000004</v>
      </c>
      <c r="I38" s="38">
        <v>2152.1000000000008</v>
      </c>
      <c r="J38" s="38">
        <v>2253.8000000000006</v>
      </c>
      <c r="K38" s="38">
        <v>2276.2999999999997</v>
      </c>
      <c r="L38" s="38">
        <v>2304.6500000000005</v>
      </c>
      <c r="M38" s="28">
        <v>2247.9499999999998</v>
      </c>
      <c r="N38" s="28">
        <v>2197.1</v>
      </c>
      <c r="O38" s="39">
        <v>1373100</v>
      </c>
      <c r="P38" s="40">
        <v>4.8327989005955106E-2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348.95</v>
      </c>
      <c r="F39" s="37">
        <v>352.75</v>
      </c>
      <c r="G39" s="38">
        <v>341.8</v>
      </c>
      <c r="H39" s="38">
        <v>334.65000000000003</v>
      </c>
      <c r="I39" s="38">
        <v>323.70000000000005</v>
      </c>
      <c r="J39" s="38">
        <v>359.9</v>
      </c>
      <c r="K39" s="38">
        <v>370.85</v>
      </c>
      <c r="L39" s="38">
        <v>377.99999999999994</v>
      </c>
      <c r="M39" s="28">
        <v>363.7</v>
      </c>
      <c r="N39" s="28">
        <v>345.6</v>
      </c>
      <c r="O39" s="39">
        <v>6582400</v>
      </c>
      <c r="P39" s="40">
        <v>5.0025523226135786E-2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277.8</v>
      </c>
      <c r="F40" s="37">
        <v>276.15000000000003</v>
      </c>
      <c r="G40" s="38">
        <v>273.75000000000006</v>
      </c>
      <c r="H40" s="38">
        <v>269.70000000000005</v>
      </c>
      <c r="I40" s="38">
        <v>267.30000000000007</v>
      </c>
      <c r="J40" s="38">
        <v>280.20000000000005</v>
      </c>
      <c r="K40" s="38">
        <v>282.60000000000002</v>
      </c>
      <c r="L40" s="38">
        <v>286.65000000000003</v>
      </c>
      <c r="M40" s="28">
        <v>278.55</v>
      </c>
      <c r="N40" s="28">
        <v>272.10000000000002</v>
      </c>
      <c r="O40" s="39">
        <v>31725000</v>
      </c>
      <c r="P40" s="40">
        <v>-5.1365996839015582E-3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99.9</v>
      </c>
      <c r="F41" s="37">
        <v>99.84999999999998</v>
      </c>
      <c r="G41" s="38">
        <v>98.899999999999963</v>
      </c>
      <c r="H41" s="38">
        <v>97.899999999999977</v>
      </c>
      <c r="I41" s="38">
        <v>96.94999999999996</v>
      </c>
      <c r="J41" s="38">
        <v>100.84999999999997</v>
      </c>
      <c r="K41" s="38">
        <v>101.79999999999998</v>
      </c>
      <c r="L41" s="38">
        <v>102.79999999999997</v>
      </c>
      <c r="M41" s="28">
        <v>100.8</v>
      </c>
      <c r="N41" s="28">
        <v>98.85</v>
      </c>
      <c r="O41" s="39">
        <v>108874350</v>
      </c>
      <c r="P41" s="40">
        <v>6.2175605536332178E-3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1790.35</v>
      </c>
      <c r="F42" s="37">
        <v>1772.7166666666665</v>
      </c>
      <c r="G42" s="38">
        <v>1747.633333333333</v>
      </c>
      <c r="H42" s="38">
        <v>1704.9166666666665</v>
      </c>
      <c r="I42" s="38">
        <v>1679.833333333333</v>
      </c>
      <c r="J42" s="38">
        <v>1815.4333333333329</v>
      </c>
      <c r="K42" s="38">
        <v>1840.5166666666664</v>
      </c>
      <c r="L42" s="38">
        <v>1883.2333333333329</v>
      </c>
      <c r="M42" s="28">
        <v>1797.8</v>
      </c>
      <c r="N42" s="28">
        <v>1730</v>
      </c>
      <c r="O42" s="39">
        <v>1652750</v>
      </c>
      <c r="P42" s="40">
        <v>3.1051638359924517E-2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231.3</v>
      </c>
      <c r="F43" s="37">
        <v>229.4</v>
      </c>
      <c r="G43" s="38">
        <v>226.95000000000002</v>
      </c>
      <c r="H43" s="38">
        <v>222.60000000000002</v>
      </c>
      <c r="I43" s="38">
        <v>220.15000000000003</v>
      </c>
      <c r="J43" s="38">
        <v>233.75</v>
      </c>
      <c r="K43" s="38">
        <v>236.2</v>
      </c>
      <c r="L43" s="38">
        <v>240.54999999999998</v>
      </c>
      <c r="M43" s="28">
        <v>231.85</v>
      </c>
      <c r="N43" s="28">
        <v>225.05</v>
      </c>
      <c r="O43" s="39">
        <v>26733000</v>
      </c>
      <c r="P43" s="40">
        <v>1.7795138888888888E-2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594.25</v>
      </c>
      <c r="F44" s="37">
        <v>592.38333333333333</v>
      </c>
      <c r="G44" s="38">
        <v>585.86666666666667</v>
      </c>
      <c r="H44" s="38">
        <v>577.48333333333335</v>
      </c>
      <c r="I44" s="38">
        <v>570.9666666666667</v>
      </c>
      <c r="J44" s="38">
        <v>600.76666666666665</v>
      </c>
      <c r="K44" s="38">
        <v>607.2833333333333</v>
      </c>
      <c r="L44" s="38">
        <v>615.66666666666663</v>
      </c>
      <c r="M44" s="28">
        <v>598.9</v>
      </c>
      <c r="N44" s="28">
        <v>584</v>
      </c>
      <c r="O44" s="39">
        <v>5435100</v>
      </c>
      <c r="P44" s="40">
        <v>1.9393439240767484E-2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647.25</v>
      </c>
      <c r="F45" s="37">
        <v>644.11666666666667</v>
      </c>
      <c r="G45" s="38">
        <v>638.88333333333333</v>
      </c>
      <c r="H45" s="38">
        <v>630.51666666666665</v>
      </c>
      <c r="I45" s="38">
        <v>625.2833333333333</v>
      </c>
      <c r="J45" s="38">
        <v>652.48333333333335</v>
      </c>
      <c r="K45" s="38">
        <v>657.7166666666667</v>
      </c>
      <c r="L45" s="38">
        <v>666.08333333333337</v>
      </c>
      <c r="M45" s="28">
        <v>649.35</v>
      </c>
      <c r="N45" s="28">
        <v>635.75</v>
      </c>
      <c r="O45" s="39">
        <v>7798000</v>
      </c>
      <c r="P45" s="40">
        <v>7.6237239953482359E-3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692.55</v>
      </c>
      <c r="F46" s="37">
        <v>690.35</v>
      </c>
      <c r="G46" s="38">
        <v>686.7</v>
      </c>
      <c r="H46" s="38">
        <v>680.85</v>
      </c>
      <c r="I46" s="38">
        <v>677.2</v>
      </c>
      <c r="J46" s="38">
        <v>696.2</v>
      </c>
      <c r="K46" s="38">
        <v>699.84999999999991</v>
      </c>
      <c r="L46" s="38">
        <v>705.7</v>
      </c>
      <c r="M46" s="28">
        <v>694</v>
      </c>
      <c r="N46" s="28">
        <v>684.5</v>
      </c>
      <c r="O46" s="39">
        <v>49976650</v>
      </c>
      <c r="P46" s="40">
        <v>-6.00850259801606E-3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46.15</v>
      </c>
      <c r="F47" s="37">
        <v>45.6</v>
      </c>
      <c r="G47" s="38">
        <v>44.95</v>
      </c>
      <c r="H47" s="38">
        <v>43.75</v>
      </c>
      <c r="I47" s="38">
        <v>43.1</v>
      </c>
      <c r="J47" s="38">
        <v>46.800000000000004</v>
      </c>
      <c r="K47" s="38">
        <v>47.449999999999996</v>
      </c>
      <c r="L47" s="38">
        <v>48.650000000000006</v>
      </c>
      <c r="M47" s="28">
        <v>46.25</v>
      </c>
      <c r="N47" s="28">
        <v>44.4</v>
      </c>
      <c r="O47" s="39">
        <v>94279500</v>
      </c>
      <c r="P47" s="40">
        <v>-5.0969529085872576E-3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321.14999999999998</v>
      </c>
      <c r="F48" s="37">
        <v>318.96666666666664</v>
      </c>
      <c r="G48" s="38">
        <v>316.33333333333326</v>
      </c>
      <c r="H48" s="38">
        <v>311.51666666666659</v>
      </c>
      <c r="I48" s="38">
        <v>308.88333333333321</v>
      </c>
      <c r="J48" s="38">
        <v>323.7833333333333</v>
      </c>
      <c r="K48" s="38">
        <v>326.41666666666663</v>
      </c>
      <c r="L48" s="38">
        <v>331.23333333333335</v>
      </c>
      <c r="M48" s="28">
        <v>321.60000000000002</v>
      </c>
      <c r="N48" s="28">
        <v>314.14999999999998</v>
      </c>
      <c r="O48" s="39">
        <v>14303700</v>
      </c>
      <c r="P48" s="40">
        <v>-5.4373900527746677E-3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15944</v>
      </c>
      <c r="F49" s="37">
        <v>15782.916666666666</v>
      </c>
      <c r="G49" s="38">
        <v>15571.083333333332</v>
      </c>
      <c r="H49" s="38">
        <v>15198.166666666666</v>
      </c>
      <c r="I49" s="38">
        <v>14986.333333333332</v>
      </c>
      <c r="J49" s="38">
        <v>16155.833333333332</v>
      </c>
      <c r="K49" s="38">
        <v>16367.666666666664</v>
      </c>
      <c r="L49" s="38">
        <v>16740.583333333332</v>
      </c>
      <c r="M49" s="28">
        <v>15994.75</v>
      </c>
      <c r="N49" s="28">
        <v>15410</v>
      </c>
      <c r="O49" s="39">
        <v>95000</v>
      </c>
      <c r="P49" s="40">
        <v>6.8015739179314222E-2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321.2</v>
      </c>
      <c r="F50" s="37">
        <v>319.63333333333338</v>
      </c>
      <c r="G50" s="38">
        <v>317.51666666666677</v>
      </c>
      <c r="H50" s="38">
        <v>313.83333333333337</v>
      </c>
      <c r="I50" s="38">
        <v>311.71666666666675</v>
      </c>
      <c r="J50" s="38">
        <v>323.31666666666678</v>
      </c>
      <c r="K50" s="38">
        <v>325.43333333333345</v>
      </c>
      <c r="L50" s="38">
        <v>329.11666666666679</v>
      </c>
      <c r="M50" s="28">
        <v>321.75</v>
      </c>
      <c r="N50" s="28">
        <v>315.95</v>
      </c>
      <c r="O50" s="39">
        <v>13282200</v>
      </c>
      <c r="P50" s="40">
        <v>2.8862242052426101E-2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3831.5</v>
      </c>
      <c r="F51" s="37">
        <v>3775.4666666666667</v>
      </c>
      <c r="G51" s="38">
        <v>3709.8833333333332</v>
      </c>
      <c r="H51" s="38">
        <v>3588.2666666666664</v>
      </c>
      <c r="I51" s="38">
        <v>3522.6833333333329</v>
      </c>
      <c r="J51" s="38">
        <v>3897.0833333333335</v>
      </c>
      <c r="K51" s="38">
        <v>3962.6666666666665</v>
      </c>
      <c r="L51" s="38">
        <v>4084.2833333333338</v>
      </c>
      <c r="M51" s="28">
        <v>3841.05</v>
      </c>
      <c r="N51" s="28">
        <v>3653.85</v>
      </c>
      <c r="O51" s="39">
        <v>1905000</v>
      </c>
      <c r="P51" s="40">
        <v>6.8710359408033824E-3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333.2</v>
      </c>
      <c r="F52" s="37">
        <v>333.83333333333331</v>
      </c>
      <c r="G52" s="38">
        <v>329.16666666666663</v>
      </c>
      <c r="H52" s="38">
        <v>325.13333333333333</v>
      </c>
      <c r="I52" s="38">
        <v>320.46666666666664</v>
      </c>
      <c r="J52" s="38">
        <v>337.86666666666662</v>
      </c>
      <c r="K52" s="38">
        <v>342.53333333333325</v>
      </c>
      <c r="L52" s="38">
        <v>346.56666666666661</v>
      </c>
      <c r="M52" s="28">
        <v>338.5</v>
      </c>
      <c r="N52" s="28">
        <v>329.8</v>
      </c>
      <c r="O52" s="39">
        <v>3546400</v>
      </c>
      <c r="P52" s="40">
        <v>7.1063996859049863E-2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193.45</v>
      </c>
      <c r="F53" s="37">
        <v>192.13333333333333</v>
      </c>
      <c r="G53" s="38">
        <v>190.16666666666666</v>
      </c>
      <c r="H53" s="38">
        <v>186.88333333333333</v>
      </c>
      <c r="I53" s="38">
        <v>184.91666666666666</v>
      </c>
      <c r="J53" s="38">
        <v>195.41666666666666</v>
      </c>
      <c r="K53" s="38">
        <v>197.38333333333335</v>
      </c>
      <c r="L53" s="38">
        <v>200.66666666666666</v>
      </c>
      <c r="M53" s="28">
        <v>194.1</v>
      </c>
      <c r="N53" s="28">
        <v>188.85</v>
      </c>
      <c r="O53" s="39">
        <v>42260400</v>
      </c>
      <c r="P53" s="40">
        <v>9.7413070124508089E-3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451.15</v>
      </c>
      <c r="F54" s="37">
        <v>450.11666666666662</v>
      </c>
      <c r="G54" s="38">
        <v>447.23333333333323</v>
      </c>
      <c r="H54" s="38">
        <v>443.31666666666661</v>
      </c>
      <c r="I54" s="38">
        <v>440.43333333333322</v>
      </c>
      <c r="J54" s="38">
        <v>454.03333333333325</v>
      </c>
      <c r="K54" s="38">
        <v>456.91666666666657</v>
      </c>
      <c r="L54" s="38">
        <v>460.83333333333326</v>
      </c>
      <c r="M54" s="28">
        <v>453</v>
      </c>
      <c r="N54" s="28">
        <v>446.2</v>
      </c>
      <c r="O54" s="39">
        <v>3156075</v>
      </c>
      <c r="P54" s="40">
        <v>2.7881040892193307E-3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283.05</v>
      </c>
      <c r="F55" s="37">
        <v>283.08333333333331</v>
      </c>
      <c r="G55" s="38">
        <v>278.46666666666664</v>
      </c>
      <c r="H55" s="38">
        <v>273.88333333333333</v>
      </c>
      <c r="I55" s="38">
        <v>269.26666666666665</v>
      </c>
      <c r="J55" s="38">
        <v>287.66666666666663</v>
      </c>
      <c r="K55" s="38">
        <v>292.2833333333333</v>
      </c>
      <c r="L55" s="38">
        <v>296.86666666666662</v>
      </c>
      <c r="M55" s="28">
        <v>287.7</v>
      </c>
      <c r="N55" s="28">
        <v>278.5</v>
      </c>
      <c r="O55" s="39">
        <v>4173000</v>
      </c>
      <c r="P55" s="40">
        <v>3.8834951456310676E-2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645.04999999999995</v>
      </c>
      <c r="F56" s="37">
        <v>645.31666666666661</v>
      </c>
      <c r="G56" s="38">
        <v>636.63333333333321</v>
      </c>
      <c r="H56" s="38">
        <v>628.21666666666658</v>
      </c>
      <c r="I56" s="38">
        <v>619.53333333333319</v>
      </c>
      <c r="J56" s="38">
        <v>653.73333333333323</v>
      </c>
      <c r="K56" s="38">
        <v>662.41666666666663</v>
      </c>
      <c r="L56" s="38">
        <v>670.83333333333326</v>
      </c>
      <c r="M56" s="28">
        <v>654</v>
      </c>
      <c r="N56" s="28">
        <v>636.9</v>
      </c>
      <c r="O56" s="39">
        <v>10105000</v>
      </c>
      <c r="P56" s="40">
        <v>6.6913026263692749E-2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945.9</v>
      </c>
      <c r="F57" s="37">
        <v>944.18333333333339</v>
      </c>
      <c r="G57" s="38">
        <v>937.91666666666674</v>
      </c>
      <c r="H57" s="38">
        <v>929.93333333333339</v>
      </c>
      <c r="I57" s="38">
        <v>923.66666666666674</v>
      </c>
      <c r="J57" s="38">
        <v>952.16666666666674</v>
      </c>
      <c r="K57" s="38">
        <v>958.43333333333339</v>
      </c>
      <c r="L57" s="38">
        <v>966.41666666666674</v>
      </c>
      <c r="M57" s="28">
        <v>950.45</v>
      </c>
      <c r="N57" s="28">
        <v>936.2</v>
      </c>
      <c r="O57" s="39">
        <v>8577400</v>
      </c>
      <c r="P57" s="40">
        <v>1.2662113421840227E-2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180.95</v>
      </c>
      <c r="F58" s="37">
        <v>180.51666666666665</v>
      </c>
      <c r="G58" s="38">
        <v>177.93333333333331</v>
      </c>
      <c r="H58" s="38">
        <v>174.91666666666666</v>
      </c>
      <c r="I58" s="38">
        <v>172.33333333333331</v>
      </c>
      <c r="J58" s="38">
        <v>183.5333333333333</v>
      </c>
      <c r="K58" s="38">
        <v>186.11666666666667</v>
      </c>
      <c r="L58" s="38">
        <v>189.1333333333333</v>
      </c>
      <c r="M58" s="28">
        <v>183.1</v>
      </c>
      <c r="N58" s="28">
        <v>177.5</v>
      </c>
      <c r="O58" s="39">
        <v>37065000</v>
      </c>
      <c r="P58" s="40">
        <v>6.7884801548886736E-2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3617.1</v>
      </c>
      <c r="F59" s="37">
        <v>3588.3833333333332</v>
      </c>
      <c r="G59" s="38">
        <v>3542.4166666666665</v>
      </c>
      <c r="H59" s="38">
        <v>3467.7333333333331</v>
      </c>
      <c r="I59" s="38">
        <v>3421.7666666666664</v>
      </c>
      <c r="J59" s="38">
        <v>3663.0666666666666</v>
      </c>
      <c r="K59" s="38">
        <v>3709.0333333333338</v>
      </c>
      <c r="L59" s="38">
        <v>3783.7166666666667</v>
      </c>
      <c r="M59" s="28">
        <v>3634.35</v>
      </c>
      <c r="N59" s="28">
        <v>3513.7</v>
      </c>
      <c r="O59" s="39">
        <v>458550</v>
      </c>
      <c r="P59" s="40">
        <v>-9.3972780298120541E-3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1572.55</v>
      </c>
      <c r="F60" s="37">
        <v>1561.45</v>
      </c>
      <c r="G60" s="38">
        <v>1546</v>
      </c>
      <c r="H60" s="38">
        <v>1519.45</v>
      </c>
      <c r="I60" s="38">
        <v>1504</v>
      </c>
      <c r="J60" s="38">
        <v>1588</v>
      </c>
      <c r="K60" s="38">
        <v>1603.4500000000003</v>
      </c>
      <c r="L60" s="38">
        <v>1630</v>
      </c>
      <c r="M60" s="28">
        <v>1576.9</v>
      </c>
      <c r="N60" s="28">
        <v>1534.9</v>
      </c>
      <c r="O60" s="39">
        <v>2643200</v>
      </c>
      <c r="P60" s="40">
        <v>1.5599784830554062E-2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652.45000000000005</v>
      </c>
      <c r="F61" s="37">
        <v>647.36666666666667</v>
      </c>
      <c r="G61" s="38">
        <v>632.7833333333333</v>
      </c>
      <c r="H61" s="38">
        <v>613.11666666666667</v>
      </c>
      <c r="I61" s="38">
        <v>598.5333333333333</v>
      </c>
      <c r="J61" s="38">
        <v>667.0333333333333</v>
      </c>
      <c r="K61" s="38">
        <v>681.61666666666656</v>
      </c>
      <c r="L61" s="38">
        <v>701.2833333333333</v>
      </c>
      <c r="M61" s="28">
        <v>661.95</v>
      </c>
      <c r="N61" s="28">
        <v>627.70000000000005</v>
      </c>
      <c r="O61" s="39">
        <v>7552000</v>
      </c>
      <c r="P61" s="40">
        <v>0.10977222630418809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974.4</v>
      </c>
      <c r="F62" s="37">
        <v>967.31666666666661</v>
      </c>
      <c r="G62" s="38">
        <v>957.63333333333321</v>
      </c>
      <c r="H62" s="38">
        <v>940.86666666666656</v>
      </c>
      <c r="I62" s="38">
        <v>931.18333333333317</v>
      </c>
      <c r="J62" s="38">
        <v>984.08333333333326</v>
      </c>
      <c r="K62" s="38">
        <v>993.76666666666665</v>
      </c>
      <c r="L62" s="38">
        <v>1010.5333333333333</v>
      </c>
      <c r="M62" s="28">
        <v>977</v>
      </c>
      <c r="N62" s="28">
        <v>950.55</v>
      </c>
      <c r="O62" s="39">
        <v>1511300</v>
      </c>
      <c r="P62" s="40">
        <v>-4.5112781954887216E-2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361.1</v>
      </c>
      <c r="F63" s="37">
        <v>357.7</v>
      </c>
      <c r="G63" s="38">
        <v>353.4</v>
      </c>
      <c r="H63" s="38">
        <v>345.7</v>
      </c>
      <c r="I63" s="38">
        <v>341.4</v>
      </c>
      <c r="J63" s="38">
        <v>365.4</v>
      </c>
      <c r="K63" s="38">
        <v>369.70000000000005</v>
      </c>
      <c r="L63" s="38">
        <v>377.4</v>
      </c>
      <c r="M63" s="28">
        <v>362</v>
      </c>
      <c r="N63" s="28">
        <v>350</v>
      </c>
      <c r="O63" s="39">
        <v>4197000</v>
      </c>
      <c r="P63" s="40">
        <v>-3.1498788508134305E-2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140.65</v>
      </c>
      <c r="F64" s="37">
        <v>140.13333333333333</v>
      </c>
      <c r="G64" s="38">
        <v>139.01666666666665</v>
      </c>
      <c r="H64" s="38">
        <v>137.38333333333333</v>
      </c>
      <c r="I64" s="38">
        <v>136.26666666666665</v>
      </c>
      <c r="J64" s="38">
        <v>141.76666666666665</v>
      </c>
      <c r="K64" s="38">
        <v>142.88333333333333</v>
      </c>
      <c r="L64" s="38">
        <v>144.51666666666665</v>
      </c>
      <c r="M64" s="28">
        <v>141.25</v>
      </c>
      <c r="N64" s="28">
        <v>138.5</v>
      </c>
      <c r="O64" s="39">
        <v>9865000</v>
      </c>
      <c r="P64" s="40">
        <v>-7.545271629778672E-3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1098.5</v>
      </c>
      <c r="F65" s="37">
        <v>1088.3500000000001</v>
      </c>
      <c r="G65" s="38">
        <v>1071.7000000000003</v>
      </c>
      <c r="H65" s="38">
        <v>1044.9000000000001</v>
      </c>
      <c r="I65" s="38">
        <v>1028.2500000000002</v>
      </c>
      <c r="J65" s="38">
        <v>1115.1500000000003</v>
      </c>
      <c r="K65" s="38">
        <v>1131.8000000000004</v>
      </c>
      <c r="L65" s="38">
        <v>1158.6000000000004</v>
      </c>
      <c r="M65" s="28">
        <v>1105</v>
      </c>
      <c r="N65" s="28">
        <v>1061.55</v>
      </c>
      <c r="O65" s="39">
        <v>1954200</v>
      </c>
      <c r="P65" s="40">
        <v>0.1070700203942896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541.45000000000005</v>
      </c>
      <c r="F66" s="37">
        <v>534.80000000000007</v>
      </c>
      <c r="G66" s="38">
        <v>525.15000000000009</v>
      </c>
      <c r="H66" s="38">
        <v>508.85</v>
      </c>
      <c r="I66" s="38">
        <v>499.20000000000005</v>
      </c>
      <c r="J66" s="38">
        <v>551.10000000000014</v>
      </c>
      <c r="K66" s="38">
        <v>560.75</v>
      </c>
      <c r="L66" s="38">
        <v>577.05000000000018</v>
      </c>
      <c r="M66" s="28">
        <v>544.45000000000005</v>
      </c>
      <c r="N66" s="28">
        <v>518.5</v>
      </c>
      <c r="O66" s="39">
        <v>12577500</v>
      </c>
      <c r="P66" s="40">
        <v>-2.0825223822499028E-2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1381.7</v>
      </c>
      <c r="F67" s="37">
        <v>1359.3</v>
      </c>
      <c r="G67" s="38">
        <v>1332.8999999999999</v>
      </c>
      <c r="H67" s="38">
        <v>1284.0999999999999</v>
      </c>
      <c r="I67" s="38">
        <v>1257.6999999999998</v>
      </c>
      <c r="J67" s="38">
        <v>1408.1</v>
      </c>
      <c r="K67" s="38">
        <v>1434.5</v>
      </c>
      <c r="L67" s="38">
        <v>1483.3</v>
      </c>
      <c r="M67" s="28">
        <v>1385.7</v>
      </c>
      <c r="N67" s="28">
        <v>1310.5</v>
      </c>
      <c r="O67" s="39">
        <v>1194000</v>
      </c>
      <c r="P67" s="40">
        <v>-5.0119331742243436E-2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1745.95</v>
      </c>
      <c r="F68" s="37">
        <v>1732.6333333333332</v>
      </c>
      <c r="G68" s="38">
        <v>1716.0666666666664</v>
      </c>
      <c r="H68" s="38">
        <v>1686.1833333333332</v>
      </c>
      <c r="I68" s="38">
        <v>1669.6166666666663</v>
      </c>
      <c r="J68" s="38">
        <v>1762.5166666666664</v>
      </c>
      <c r="K68" s="38">
        <v>1779.083333333333</v>
      </c>
      <c r="L68" s="38">
        <v>1808.9666666666665</v>
      </c>
      <c r="M68" s="28">
        <v>1749.2</v>
      </c>
      <c r="N68" s="28">
        <v>1702.75</v>
      </c>
      <c r="O68" s="39">
        <v>1666000</v>
      </c>
      <c r="P68" s="40">
        <v>-1.142263759086189E-2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173.65</v>
      </c>
      <c r="F69" s="37">
        <v>172.45000000000002</v>
      </c>
      <c r="G69" s="38">
        <v>169.50000000000003</v>
      </c>
      <c r="H69" s="38">
        <v>165.35000000000002</v>
      </c>
      <c r="I69" s="38">
        <v>162.40000000000003</v>
      </c>
      <c r="J69" s="38">
        <v>176.60000000000002</v>
      </c>
      <c r="K69" s="38">
        <v>179.55</v>
      </c>
      <c r="L69" s="38">
        <v>183.70000000000002</v>
      </c>
      <c r="M69" s="28">
        <v>175.4</v>
      </c>
      <c r="N69" s="28">
        <v>168.3</v>
      </c>
      <c r="O69" s="39">
        <v>16373700</v>
      </c>
      <c r="P69" s="40">
        <v>4.8917047296301752E-2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3659.7</v>
      </c>
      <c r="F70" s="37">
        <v>3645.2333333333336</v>
      </c>
      <c r="G70" s="38">
        <v>3620.4666666666672</v>
      </c>
      <c r="H70" s="38">
        <v>3581.2333333333336</v>
      </c>
      <c r="I70" s="38">
        <v>3556.4666666666672</v>
      </c>
      <c r="J70" s="38">
        <v>3684.4666666666672</v>
      </c>
      <c r="K70" s="38">
        <v>3709.2333333333336</v>
      </c>
      <c r="L70" s="38">
        <v>3748.4666666666672</v>
      </c>
      <c r="M70" s="28">
        <v>3670</v>
      </c>
      <c r="N70" s="28">
        <v>3606</v>
      </c>
      <c r="O70" s="39">
        <v>2653500</v>
      </c>
      <c r="P70" s="40">
        <v>4.6569741026805996E-3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3667.95</v>
      </c>
      <c r="F71" s="37">
        <v>3614.3333333333335</v>
      </c>
      <c r="G71" s="38">
        <v>3551.666666666667</v>
      </c>
      <c r="H71" s="38">
        <v>3435.3833333333337</v>
      </c>
      <c r="I71" s="38">
        <v>3372.7166666666672</v>
      </c>
      <c r="J71" s="38">
        <v>3730.6166666666668</v>
      </c>
      <c r="K71" s="38">
        <v>3793.2833333333338</v>
      </c>
      <c r="L71" s="38">
        <v>3909.5666666666666</v>
      </c>
      <c r="M71" s="28">
        <v>3677</v>
      </c>
      <c r="N71" s="28">
        <v>3498.05</v>
      </c>
      <c r="O71" s="39">
        <v>580500</v>
      </c>
      <c r="P71" s="40">
        <v>-5.9157212317666123E-2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330.65</v>
      </c>
      <c r="F72" s="37">
        <v>327.93333333333334</v>
      </c>
      <c r="G72" s="38">
        <v>324.36666666666667</v>
      </c>
      <c r="H72" s="38">
        <v>318.08333333333331</v>
      </c>
      <c r="I72" s="38">
        <v>314.51666666666665</v>
      </c>
      <c r="J72" s="38">
        <v>334.2166666666667</v>
      </c>
      <c r="K72" s="38">
        <v>337.78333333333342</v>
      </c>
      <c r="L72" s="38">
        <v>344.06666666666672</v>
      </c>
      <c r="M72" s="28">
        <v>331.5</v>
      </c>
      <c r="N72" s="28">
        <v>321.64999999999998</v>
      </c>
      <c r="O72" s="39">
        <v>41362200</v>
      </c>
      <c r="P72" s="40">
        <v>1.6382307108323011E-3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4374.6499999999996</v>
      </c>
      <c r="F73" s="37">
        <v>4383.7</v>
      </c>
      <c r="G73" s="38">
        <v>4344.3999999999996</v>
      </c>
      <c r="H73" s="38">
        <v>4314.1499999999996</v>
      </c>
      <c r="I73" s="38">
        <v>4274.8499999999995</v>
      </c>
      <c r="J73" s="38">
        <v>4413.95</v>
      </c>
      <c r="K73" s="38">
        <v>4453.2500000000009</v>
      </c>
      <c r="L73" s="38">
        <v>4483.5</v>
      </c>
      <c r="M73" s="28">
        <v>4423</v>
      </c>
      <c r="N73" s="28">
        <v>4353.45</v>
      </c>
      <c r="O73" s="39">
        <v>1831125</v>
      </c>
      <c r="P73" s="40">
        <v>-3.4015919450302743E-3</v>
      </c>
    </row>
    <row r="74" spans="1:16" ht="12.75" customHeight="1">
      <c r="A74" s="28">
        <v>64</v>
      </c>
      <c r="B74" s="29" t="s">
        <v>49</v>
      </c>
      <c r="C74" s="279" t="s">
        <v>99</v>
      </c>
      <c r="D74" s="31">
        <v>44770</v>
      </c>
      <c r="E74" s="37">
        <v>2902.9</v>
      </c>
      <c r="F74" s="37">
        <v>2874.7666666666664</v>
      </c>
      <c r="G74" s="38">
        <v>2834.5333333333328</v>
      </c>
      <c r="H74" s="38">
        <v>2766.1666666666665</v>
      </c>
      <c r="I74" s="38">
        <v>2725.9333333333329</v>
      </c>
      <c r="J74" s="38">
        <v>2943.1333333333328</v>
      </c>
      <c r="K74" s="38">
        <v>2983.3666666666663</v>
      </c>
      <c r="L74" s="38">
        <v>3051.7333333333327</v>
      </c>
      <c r="M74" s="28">
        <v>2915</v>
      </c>
      <c r="N74" s="28">
        <v>2806.4</v>
      </c>
      <c r="O74" s="39">
        <v>3247650</v>
      </c>
      <c r="P74" s="40">
        <v>7.3824774725871241E-3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1563.15</v>
      </c>
      <c r="F75" s="37">
        <v>1546.3333333333333</v>
      </c>
      <c r="G75" s="38">
        <v>1524.7666666666664</v>
      </c>
      <c r="H75" s="38">
        <v>1486.3833333333332</v>
      </c>
      <c r="I75" s="38">
        <v>1464.8166666666664</v>
      </c>
      <c r="J75" s="38">
        <v>1584.7166666666665</v>
      </c>
      <c r="K75" s="38">
        <v>1606.2833333333335</v>
      </c>
      <c r="L75" s="38">
        <v>1644.6666666666665</v>
      </c>
      <c r="M75" s="28">
        <v>1567.9</v>
      </c>
      <c r="N75" s="28">
        <v>1507.95</v>
      </c>
      <c r="O75" s="39">
        <v>2314950</v>
      </c>
      <c r="P75" s="40">
        <v>3.1364861553540797E-2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141.94999999999999</v>
      </c>
      <c r="F76" s="37">
        <v>141.65</v>
      </c>
      <c r="G76" s="38">
        <v>140.85000000000002</v>
      </c>
      <c r="H76" s="38">
        <v>139.75000000000003</v>
      </c>
      <c r="I76" s="38">
        <v>138.95000000000005</v>
      </c>
      <c r="J76" s="38">
        <v>142.75</v>
      </c>
      <c r="K76" s="38">
        <v>143.55000000000001</v>
      </c>
      <c r="L76" s="38">
        <v>144.64999999999998</v>
      </c>
      <c r="M76" s="28">
        <v>142.44999999999999</v>
      </c>
      <c r="N76" s="28">
        <v>140.55000000000001</v>
      </c>
      <c r="O76" s="39">
        <v>20228400</v>
      </c>
      <c r="P76" s="40">
        <v>-2.0397489539748955E-2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93.85</v>
      </c>
      <c r="F77" s="37">
        <v>93.666666666666671</v>
      </c>
      <c r="G77" s="38">
        <v>93.033333333333346</v>
      </c>
      <c r="H77" s="38">
        <v>92.216666666666669</v>
      </c>
      <c r="I77" s="38">
        <v>91.583333333333343</v>
      </c>
      <c r="J77" s="38">
        <v>94.483333333333348</v>
      </c>
      <c r="K77" s="38">
        <v>95.116666666666674</v>
      </c>
      <c r="L77" s="38">
        <v>95.933333333333351</v>
      </c>
      <c r="M77" s="28">
        <v>94.3</v>
      </c>
      <c r="N77" s="28">
        <v>92.85</v>
      </c>
      <c r="O77" s="39">
        <v>71140000</v>
      </c>
      <c r="P77" s="40">
        <v>-4.3302850995158688E-2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103.65</v>
      </c>
      <c r="F78" s="37">
        <v>102.60000000000001</v>
      </c>
      <c r="G78" s="38">
        <v>101.25000000000001</v>
      </c>
      <c r="H78" s="38">
        <v>98.850000000000009</v>
      </c>
      <c r="I78" s="38">
        <v>97.500000000000014</v>
      </c>
      <c r="J78" s="38">
        <v>105.00000000000001</v>
      </c>
      <c r="K78" s="38">
        <v>106.35000000000001</v>
      </c>
      <c r="L78" s="38">
        <v>108.75000000000001</v>
      </c>
      <c r="M78" s="28">
        <v>103.95</v>
      </c>
      <c r="N78" s="28">
        <v>100.2</v>
      </c>
      <c r="O78" s="39">
        <v>12048400</v>
      </c>
      <c r="P78" s="40">
        <v>1.3560804899387576E-2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133.44999999999999</v>
      </c>
      <c r="F79" s="37">
        <v>132.38333333333333</v>
      </c>
      <c r="G79" s="38">
        <v>130.56666666666666</v>
      </c>
      <c r="H79" s="38">
        <v>127.68333333333334</v>
      </c>
      <c r="I79" s="38">
        <v>125.86666666666667</v>
      </c>
      <c r="J79" s="38">
        <v>135.26666666666665</v>
      </c>
      <c r="K79" s="38">
        <v>137.08333333333331</v>
      </c>
      <c r="L79" s="38">
        <v>139.96666666666664</v>
      </c>
      <c r="M79" s="28">
        <v>134.19999999999999</v>
      </c>
      <c r="N79" s="28">
        <v>129.5</v>
      </c>
      <c r="O79" s="39">
        <v>27267000</v>
      </c>
      <c r="P79" s="40">
        <v>4.4636597335826131E-2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389.35</v>
      </c>
      <c r="F80" s="37">
        <v>386.11666666666673</v>
      </c>
      <c r="G80" s="38">
        <v>381.93333333333345</v>
      </c>
      <c r="H80" s="38">
        <v>374.51666666666671</v>
      </c>
      <c r="I80" s="38">
        <v>370.33333333333343</v>
      </c>
      <c r="J80" s="38">
        <v>393.53333333333347</v>
      </c>
      <c r="K80" s="38">
        <v>397.71666666666675</v>
      </c>
      <c r="L80" s="38">
        <v>405.1333333333335</v>
      </c>
      <c r="M80" s="28">
        <v>390.3</v>
      </c>
      <c r="N80" s="28">
        <v>378.7</v>
      </c>
      <c r="O80" s="39">
        <v>6112250</v>
      </c>
      <c r="P80" s="40">
        <v>4.5360045360045356E-3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34.35</v>
      </c>
      <c r="F81" s="37">
        <v>34.033333333333331</v>
      </c>
      <c r="G81" s="38">
        <v>33.666666666666664</v>
      </c>
      <c r="H81" s="38">
        <v>32.983333333333334</v>
      </c>
      <c r="I81" s="38">
        <v>32.616666666666667</v>
      </c>
      <c r="J81" s="38">
        <v>34.716666666666661</v>
      </c>
      <c r="K81" s="38">
        <v>35.083333333333336</v>
      </c>
      <c r="L81" s="38">
        <v>35.766666666666659</v>
      </c>
      <c r="M81" s="28">
        <v>34.4</v>
      </c>
      <c r="N81" s="28">
        <v>33.35</v>
      </c>
      <c r="O81" s="39">
        <v>102397500</v>
      </c>
      <c r="P81" s="40">
        <v>7.081212657667626E-3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605.20000000000005</v>
      </c>
      <c r="F82" s="37">
        <v>602.13333333333333</v>
      </c>
      <c r="G82" s="38">
        <v>596.26666666666665</v>
      </c>
      <c r="H82" s="38">
        <v>587.33333333333337</v>
      </c>
      <c r="I82" s="38">
        <v>581.4666666666667</v>
      </c>
      <c r="J82" s="38">
        <v>611.06666666666661</v>
      </c>
      <c r="K82" s="38">
        <v>616.93333333333317</v>
      </c>
      <c r="L82" s="38">
        <v>625.86666666666656</v>
      </c>
      <c r="M82" s="28">
        <v>608</v>
      </c>
      <c r="N82" s="28">
        <v>593.20000000000005</v>
      </c>
      <c r="O82" s="39">
        <v>3390400</v>
      </c>
      <c r="P82" s="40">
        <v>2.5157232704402517E-2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880.25</v>
      </c>
      <c r="F83" s="37">
        <v>862.9666666666667</v>
      </c>
      <c r="G83" s="38">
        <v>842.28333333333342</v>
      </c>
      <c r="H83" s="38">
        <v>804.31666666666672</v>
      </c>
      <c r="I83" s="38">
        <v>783.63333333333344</v>
      </c>
      <c r="J83" s="38">
        <v>900.93333333333339</v>
      </c>
      <c r="K83" s="38">
        <v>921.61666666666679</v>
      </c>
      <c r="L83" s="38">
        <v>959.58333333333337</v>
      </c>
      <c r="M83" s="28">
        <v>883.65</v>
      </c>
      <c r="N83" s="28">
        <v>825</v>
      </c>
      <c r="O83" s="39">
        <v>7762000</v>
      </c>
      <c r="P83" s="40">
        <v>-7.5071496663489043E-2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1282.5</v>
      </c>
      <c r="F84" s="37">
        <v>1267.1333333333334</v>
      </c>
      <c r="G84" s="38">
        <v>1246.7166666666669</v>
      </c>
      <c r="H84" s="38">
        <v>1210.9333333333334</v>
      </c>
      <c r="I84" s="38">
        <v>1190.5166666666669</v>
      </c>
      <c r="J84" s="38">
        <v>1302.916666666667</v>
      </c>
      <c r="K84" s="38">
        <v>1323.3333333333335</v>
      </c>
      <c r="L84" s="38">
        <v>1359.116666666667</v>
      </c>
      <c r="M84" s="28">
        <v>1287.55</v>
      </c>
      <c r="N84" s="28">
        <v>1231.3499999999999</v>
      </c>
      <c r="O84" s="39">
        <v>4183400</v>
      </c>
      <c r="P84" s="40">
        <v>-1.1594870613529909E-2</v>
      </c>
    </row>
    <row r="85" spans="1:16" ht="12.75" customHeight="1">
      <c r="A85" s="28">
        <v>75</v>
      </c>
      <c r="B85" s="29" t="s">
        <v>47</v>
      </c>
      <c r="C85" s="256" t="s">
        <v>109</v>
      </c>
      <c r="D85" s="31">
        <v>44770</v>
      </c>
      <c r="E85" s="37">
        <v>275.64999999999998</v>
      </c>
      <c r="F85" s="37">
        <v>275.38333333333327</v>
      </c>
      <c r="G85" s="38">
        <v>273.81666666666655</v>
      </c>
      <c r="H85" s="38">
        <v>271.98333333333329</v>
      </c>
      <c r="I85" s="38">
        <v>270.41666666666657</v>
      </c>
      <c r="J85" s="38">
        <v>277.21666666666653</v>
      </c>
      <c r="K85" s="38">
        <v>278.78333333333325</v>
      </c>
      <c r="L85" s="38">
        <v>280.6166666666665</v>
      </c>
      <c r="M85" s="28">
        <v>276.95</v>
      </c>
      <c r="N85" s="28">
        <v>273.55</v>
      </c>
      <c r="O85" s="39">
        <v>8292000</v>
      </c>
      <c r="P85" s="40">
        <v>1.8923568444335216E-2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1371.6</v>
      </c>
      <c r="F86" s="37">
        <v>1365.2666666666667</v>
      </c>
      <c r="G86" s="38">
        <v>1353.5333333333333</v>
      </c>
      <c r="H86" s="38">
        <v>1335.4666666666667</v>
      </c>
      <c r="I86" s="38">
        <v>1323.7333333333333</v>
      </c>
      <c r="J86" s="38">
        <v>1383.3333333333333</v>
      </c>
      <c r="K86" s="38">
        <v>1395.0666666666664</v>
      </c>
      <c r="L86" s="38">
        <v>1413.1333333333332</v>
      </c>
      <c r="M86" s="28">
        <v>1377</v>
      </c>
      <c r="N86" s="28">
        <v>1347.2</v>
      </c>
      <c r="O86" s="39">
        <v>14667525</v>
      </c>
      <c r="P86" s="40">
        <v>-6.7961165048543689E-4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228.2</v>
      </c>
      <c r="F87" s="37">
        <v>226.66666666666666</v>
      </c>
      <c r="G87" s="38">
        <v>223.93333333333331</v>
      </c>
      <c r="H87" s="38">
        <v>219.66666666666666</v>
      </c>
      <c r="I87" s="38">
        <v>216.93333333333331</v>
      </c>
      <c r="J87" s="38">
        <v>230.93333333333331</v>
      </c>
      <c r="K87" s="38">
        <v>233.66666666666666</v>
      </c>
      <c r="L87" s="38">
        <v>237.93333333333331</v>
      </c>
      <c r="M87" s="28">
        <v>229.4</v>
      </c>
      <c r="N87" s="28">
        <v>222.4</v>
      </c>
      <c r="O87" s="39">
        <v>2925000</v>
      </c>
      <c r="P87" s="40">
        <v>-1.680672268907563E-2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443.8</v>
      </c>
      <c r="F88" s="37">
        <v>439.01666666666671</v>
      </c>
      <c r="G88" s="38">
        <v>431.18333333333339</v>
      </c>
      <c r="H88" s="38">
        <v>418.56666666666666</v>
      </c>
      <c r="I88" s="38">
        <v>410.73333333333335</v>
      </c>
      <c r="J88" s="38">
        <v>451.63333333333344</v>
      </c>
      <c r="K88" s="38">
        <v>459.46666666666681</v>
      </c>
      <c r="L88" s="38">
        <v>472.08333333333348</v>
      </c>
      <c r="M88" s="28">
        <v>446.85</v>
      </c>
      <c r="N88" s="28">
        <v>426.4</v>
      </c>
      <c r="O88" s="39">
        <v>3883750</v>
      </c>
      <c r="P88" s="40">
        <v>9.9433828733191787E-2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1752.75</v>
      </c>
      <c r="F89" s="37">
        <v>1756.9166666666667</v>
      </c>
      <c r="G89" s="38">
        <v>1730.8333333333335</v>
      </c>
      <c r="H89" s="38">
        <v>1708.9166666666667</v>
      </c>
      <c r="I89" s="38">
        <v>1682.8333333333335</v>
      </c>
      <c r="J89" s="38">
        <v>1778.8333333333335</v>
      </c>
      <c r="K89" s="38">
        <v>1804.916666666667</v>
      </c>
      <c r="L89" s="38">
        <v>1826.8333333333335</v>
      </c>
      <c r="M89" s="28">
        <v>1783</v>
      </c>
      <c r="N89" s="28">
        <v>1735</v>
      </c>
      <c r="O89" s="39">
        <v>1513825</v>
      </c>
      <c r="P89" s="40">
        <v>6.2687562520840276E-2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1197.6500000000001</v>
      </c>
      <c r="F90" s="37">
        <v>1185.7833333333333</v>
      </c>
      <c r="G90" s="38">
        <v>1171.7166666666667</v>
      </c>
      <c r="H90" s="38">
        <v>1145.7833333333333</v>
      </c>
      <c r="I90" s="38">
        <v>1131.7166666666667</v>
      </c>
      <c r="J90" s="38">
        <v>1211.7166666666667</v>
      </c>
      <c r="K90" s="38">
        <v>1225.7833333333333</v>
      </c>
      <c r="L90" s="38">
        <v>1251.7166666666667</v>
      </c>
      <c r="M90" s="28">
        <v>1199.8499999999999</v>
      </c>
      <c r="N90" s="28">
        <v>1159.8499999999999</v>
      </c>
      <c r="O90" s="39">
        <v>6419500</v>
      </c>
      <c r="P90" s="40">
        <v>-3.0360244694509479E-2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979.95</v>
      </c>
      <c r="F91" s="37">
        <v>979.55000000000007</v>
      </c>
      <c r="G91" s="38">
        <v>969.75000000000011</v>
      </c>
      <c r="H91" s="38">
        <v>959.55000000000007</v>
      </c>
      <c r="I91" s="38">
        <v>949.75000000000011</v>
      </c>
      <c r="J91" s="38">
        <v>989.75000000000011</v>
      </c>
      <c r="K91" s="38">
        <v>999.55000000000007</v>
      </c>
      <c r="L91" s="38">
        <v>1009.7500000000001</v>
      </c>
      <c r="M91" s="28">
        <v>989.35</v>
      </c>
      <c r="N91" s="28">
        <v>969.35</v>
      </c>
      <c r="O91" s="39">
        <v>20048000</v>
      </c>
      <c r="P91" s="40">
        <v>-1.0126844779317735E-2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2234.9</v>
      </c>
      <c r="F92" s="37">
        <v>2223.2333333333331</v>
      </c>
      <c r="G92" s="38">
        <v>2207.4666666666662</v>
      </c>
      <c r="H92" s="38">
        <v>2180.0333333333333</v>
      </c>
      <c r="I92" s="38">
        <v>2164.2666666666664</v>
      </c>
      <c r="J92" s="38">
        <v>2250.6666666666661</v>
      </c>
      <c r="K92" s="38">
        <v>2266.4333333333334</v>
      </c>
      <c r="L92" s="38">
        <v>2293.8666666666659</v>
      </c>
      <c r="M92" s="28">
        <v>2239</v>
      </c>
      <c r="N92" s="28">
        <v>2195.8000000000002</v>
      </c>
      <c r="O92" s="39">
        <v>24099900</v>
      </c>
      <c r="P92" s="40">
        <v>-4.0417064431743513E-3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1917.3</v>
      </c>
      <c r="F93" s="37">
        <v>1899.75</v>
      </c>
      <c r="G93" s="38">
        <v>1878.15</v>
      </c>
      <c r="H93" s="38">
        <v>1839</v>
      </c>
      <c r="I93" s="38">
        <v>1817.4</v>
      </c>
      <c r="J93" s="38">
        <v>1938.9</v>
      </c>
      <c r="K93" s="38">
        <v>1960.5</v>
      </c>
      <c r="L93" s="38">
        <v>1999.65</v>
      </c>
      <c r="M93" s="28">
        <v>1921.35</v>
      </c>
      <c r="N93" s="28">
        <v>1860.6</v>
      </c>
      <c r="O93" s="39">
        <v>3029400</v>
      </c>
      <c r="P93" s="40">
        <v>-2.9038461538461537E-2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1373.05</v>
      </c>
      <c r="F94" s="37">
        <v>1366.2333333333333</v>
      </c>
      <c r="G94" s="38">
        <v>1357.0666666666666</v>
      </c>
      <c r="H94" s="38">
        <v>1341.0833333333333</v>
      </c>
      <c r="I94" s="38">
        <v>1331.9166666666665</v>
      </c>
      <c r="J94" s="38">
        <v>1382.2166666666667</v>
      </c>
      <c r="K94" s="38">
        <v>1391.3833333333332</v>
      </c>
      <c r="L94" s="38">
        <v>1407.3666666666668</v>
      </c>
      <c r="M94" s="28">
        <v>1375.4</v>
      </c>
      <c r="N94" s="28">
        <v>1350.25</v>
      </c>
      <c r="O94" s="39">
        <v>59906000</v>
      </c>
      <c r="P94" s="40">
        <v>-2.6474321159793354E-2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559.6</v>
      </c>
      <c r="F95" s="37">
        <v>563.43333333333339</v>
      </c>
      <c r="G95" s="38">
        <v>552.91666666666674</v>
      </c>
      <c r="H95" s="38">
        <v>546.23333333333335</v>
      </c>
      <c r="I95" s="38">
        <v>535.7166666666667</v>
      </c>
      <c r="J95" s="38">
        <v>570.11666666666679</v>
      </c>
      <c r="K95" s="38">
        <v>580.63333333333344</v>
      </c>
      <c r="L95" s="38">
        <v>587.31666666666683</v>
      </c>
      <c r="M95" s="28">
        <v>573.95000000000005</v>
      </c>
      <c r="N95" s="28">
        <v>556.75</v>
      </c>
      <c r="O95" s="39">
        <v>22972400</v>
      </c>
      <c r="P95" s="40">
        <v>7.1303990971580994E-2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2807.15</v>
      </c>
      <c r="F96" s="37">
        <v>2773.0500000000006</v>
      </c>
      <c r="G96" s="38">
        <v>2728.1500000000015</v>
      </c>
      <c r="H96" s="38">
        <v>2649.150000000001</v>
      </c>
      <c r="I96" s="38">
        <v>2604.2500000000018</v>
      </c>
      <c r="J96" s="38">
        <v>2852.0500000000011</v>
      </c>
      <c r="K96" s="38">
        <v>2896.95</v>
      </c>
      <c r="L96" s="38">
        <v>2975.9500000000007</v>
      </c>
      <c r="M96" s="28">
        <v>2817.95</v>
      </c>
      <c r="N96" s="28">
        <v>2694.05</v>
      </c>
      <c r="O96" s="39">
        <v>3792900</v>
      </c>
      <c r="P96" s="40">
        <v>5.9676473053390328E-2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342.25</v>
      </c>
      <c r="F97" s="37">
        <v>337.81666666666666</v>
      </c>
      <c r="G97" s="38">
        <v>332.33333333333331</v>
      </c>
      <c r="H97" s="38">
        <v>322.41666666666663</v>
      </c>
      <c r="I97" s="38">
        <v>316.93333333333328</v>
      </c>
      <c r="J97" s="38">
        <v>347.73333333333335</v>
      </c>
      <c r="K97" s="38">
        <v>353.2166666666667</v>
      </c>
      <c r="L97" s="38">
        <v>363.13333333333338</v>
      </c>
      <c r="M97" s="28">
        <v>343.3</v>
      </c>
      <c r="N97" s="28">
        <v>327.9</v>
      </c>
      <c r="O97" s="39">
        <v>43290250</v>
      </c>
      <c r="P97" s="40">
        <v>1.3668286052306996E-2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88.15</v>
      </c>
      <c r="F98" s="37">
        <v>86.7</v>
      </c>
      <c r="G98" s="38">
        <v>84.75</v>
      </c>
      <c r="H98" s="38">
        <v>81.349999999999994</v>
      </c>
      <c r="I98" s="38">
        <v>79.399999999999991</v>
      </c>
      <c r="J98" s="38">
        <v>90.100000000000009</v>
      </c>
      <c r="K98" s="38">
        <v>92.050000000000026</v>
      </c>
      <c r="L98" s="38">
        <v>95.450000000000017</v>
      </c>
      <c r="M98" s="28">
        <v>88.65</v>
      </c>
      <c r="N98" s="28">
        <v>83.3</v>
      </c>
      <c r="O98" s="39">
        <v>12495800</v>
      </c>
      <c r="P98" s="40">
        <v>-7.1745814827468401E-3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234.75</v>
      </c>
      <c r="F99" s="37">
        <v>233.73333333333335</v>
      </c>
      <c r="G99" s="38">
        <v>230.01666666666671</v>
      </c>
      <c r="H99" s="38">
        <v>225.28333333333336</v>
      </c>
      <c r="I99" s="38">
        <v>221.56666666666672</v>
      </c>
      <c r="J99" s="38">
        <v>238.4666666666667</v>
      </c>
      <c r="K99" s="38">
        <v>242.18333333333334</v>
      </c>
      <c r="L99" s="38">
        <v>246.91666666666669</v>
      </c>
      <c r="M99" s="28">
        <v>237.45</v>
      </c>
      <c r="N99" s="28">
        <v>229</v>
      </c>
      <c r="O99" s="39">
        <v>22796100</v>
      </c>
      <c r="P99" s="40">
        <v>3.6586863106200122E-2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2500.5500000000002</v>
      </c>
      <c r="F100" s="37">
        <v>2471.5333333333333</v>
      </c>
      <c r="G100" s="38">
        <v>2433.2666666666664</v>
      </c>
      <c r="H100" s="38">
        <v>2365.9833333333331</v>
      </c>
      <c r="I100" s="38">
        <v>2327.7166666666662</v>
      </c>
      <c r="J100" s="38">
        <v>2538.8166666666666</v>
      </c>
      <c r="K100" s="38">
        <v>2577.0833333333339</v>
      </c>
      <c r="L100" s="38">
        <v>2644.3666666666668</v>
      </c>
      <c r="M100" s="28">
        <v>2509.8000000000002</v>
      </c>
      <c r="N100" s="28">
        <v>2404.25</v>
      </c>
      <c r="O100" s="39">
        <v>13340700</v>
      </c>
      <c r="P100" s="40">
        <v>9.3973442288049023E-3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34713.1</v>
      </c>
      <c r="F101" s="37">
        <v>34242.983333333337</v>
      </c>
      <c r="G101" s="38">
        <v>33247.216666666674</v>
      </c>
      <c r="H101" s="38">
        <v>31781.333333333336</v>
      </c>
      <c r="I101" s="38">
        <v>30785.566666666673</v>
      </c>
      <c r="J101" s="38">
        <v>35708.866666666676</v>
      </c>
      <c r="K101" s="38">
        <v>36704.633333333339</v>
      </c>
      <c r="L101" s="38">
        <v>38170.516666666677</v>
      </c>
      <c r="M101" s="28">
        <v>35238.75</v>
      </c>
      <c r="N101" s="28">
        <v>32777.1</v>
      </c>
      <c r="O101" s="39">
        <v>15675</v>
      </c>
      <c r="P101" s="40">
        <v>-1.0416666666666666E-2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93.7</v>
      </c>
      <c r="F102" s="37">
        <v>92.266666666666666</v>
      </c>
      <c r="G102" s="38">
        <v>90.433333333333337</v>
      </c>
      <c r="H102" s="38">
        <v>87.166666666666671</v>
      </c>
      <c r="I102" s="38">
        <v>85.333333333333343</v>
      </c>
      <c r="J102" s="38">
        <v>95.533333333333331</v>
      </c>
      <c r="K102" s="38">
        <v>97.366666666666674</v>
      </c>
      <c r="L102" s="38">
        <v>100.63333333333333</v>
      </c>
      <c r="M102" s="28">
        <v>94.1</v>
      </c>
      <c r="N102" s="28">
        <v>89</v>
      </c>
      <c r="O102" s="39">
        <v>37836000</v>
      </c>
      <c r="P102" s="40">
        <v>3.3657523767894222E-2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728.25</v>
      </c>
      <c r="F103" s="37">
        <v>727.18333333333339</v>
      </c>
      <c r="G103" s="38">
        <v>722.21666666666681</v>
      </c>
      <c r="H103" s="38">
        <v>716.18333333333339</v>
      </c>
      <c r="I103" s="38">
        <v>711.21666666666681</v>
      </c>
      <c r="J103" s="38">
        <v>733.21666666666681</v>
      </c>
      <c r="K103" s="38">
        <v>738.18333333333351</v>
      </c>
      <c r="L103" s="38">
        <v>744.21666666666681</v>
      </c>
      <c r="M103" s="28">
        <v>732.15</v>
      </c>
      <c r="N103" s="28">
        <v>721.15</v>
      </c>
      <c r="O103" s="39">
        <v>88724625</v>
      </c>
      <c r="P103" s="40">
        <v>-1.6956124314442413E-2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1235.3499999999999</v>
      </c>
      <c r="F104" s="37">
        <v>1218.5833333333333</v>
      </c>
      <c r="G104" s="38">
        <v>1198.2666666666664</v>
      </c>
      <c r="H104" s="38">
        <v>1161.1833333333332</v>
      </c>
      <c r="I104" s="38">
        <v>1140.8666666666663</v>
      </c>
      <c r="J104" s="38">
        <v>1255.6666666666665</v>
      </c>
      <c r="K104" s="38">
        <v>1275.9833333333336</v>
      </c>
      <c r="L104" s="38">
        <v>1313.0666666666666</v>
      </c>
      <c r="M104" s="28">
        <v>1238.9000000000001</v>
      </c>
      <c r="N104" s="28">
        <v>1181.5</v>
      </c>
      <c r="O104" s="39">
        <v>3054900</v>
      </c>
      <c r="P104" s="40">
        <v>4.400871459694989E-2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509.45</v>
      </c>
      <c r="F105" s="37">
        <v>505.65000000000003</v>
      </c>
      <c r="G105" s="38">
        <v>500.00000000000006</v>
      </c>
      <c r="H105" s="38">
        <v>490.55</v>
      </c>
      <c r="I105" s="38">
        <v>484.90000000000003</v>
      </c>
      <c r="J105" s="38">
        <v>515.10000000000014</v>
      </c>
      <c r="K105" s="38">
        <v>520.75</v>
      </c>
      <c r="L105" s="38">
        <v>530.20000000000005</v>
      </c>
      <c r="M105" s="28">
        <v>511.3</v>
      </c>
      <c r="N105" s="28">
        <v>496.2</v>
      </c>
      <c r="O105" s="39">
        <v>6609000</v>
      </c>
      <c r="P105" s="40">
        <v>2.4889509188183299E-2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8.5500000000000007</v>
      </c>
      <c r="F106" s="37">
        <v>8.4833333333333325</v>
      </c>
      <c r="G106" s="38">
        <v>8.3666666666666654</v>
      </c>
      <c r="H106" s="38">
        <v>8.1833333333333336</v>
      </c>
      <c r="I106" s="38">
        <v>8.0666666666666664</v>
      </c>
      <c r="J106" s="38">
        <v>8.6666666666666643</v>
      </c>
      <c r="K106" s="38">
        <v>8.7833333333333314</v>
      </c>
      <c r="L106" s="38">
        <v>8.9666666666666632</v>
      </c>
      <c r="M106" s="28">
        <v>8.6</v>
      </c>
      <c r="N106" s="28">
        <v>8.3000000000000007</v>
      </c>
      <c r="O106" s="39">
        <v>601790000</v>
      </c>
      <c r="P106" s="40">
        <v>-4.285383368079685E-3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54.3</v>
      </c>
      <c r="F107" s="37">
        <v>53.783333333333331</v>
      </c>
      <c r="G107" s="38">
        <v>53.11666666666666</v>
      </c>
      <c r="H107" s="38">
        <v>51.93333333333333</v>
      </c>
      <c r="I107" s="38">
        <v>51.266666666666659</v>
      </c>
      <c r="J107" s="38">
        <v>54.966666666666661</v>
      </c>
      <c r="K107" s="38">
        <v>55.633333333333333</v>
      </c>
      <c r="L107" s="38">
        <v>56.816666666666663</v>
      </c>
      <c r="M107" s="28">
        <v>54.45</v>
      </c>
      <c r="N107" s="28">
        <v>52.6</v>
      </c>
      <c r="O107" s="39">
        <v>105050000</v>
      </c>
      <c r="P107" s="40">
        <v>2.2898578379925579E-3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34.1</v>
      </c>
      <c r="F108" s="37">
        <v>33.866666666666667</v>
      </c>
      <c r="G108" s="38">
        <v>33.483333333333334</v>
      </c>
      <c r="H108" s="38">
        <v>32.866666666666667</v>
      </c>
      <c r="I108" s="38">
        <v>32.483333333333334</v>
      </c>
      <c r="J108" s="38">
        <v>34.483333333333334</v>
      </c>
      <c r="K108" s="38">
        <v>34.866666666666674</v>
      </c>
      <c r="L108" s="38">
        <v>35.483333333333334</v>
      </c>
      <c r="M108" s="28">
        <v>34.25</v>
      </c>
      <c r="N108" s="28">
        <v>33.25</v>
      </c>
      <c r="O108" s="39">
        <v>265935000</v>
      </c>
      <c r="P108" s="40">
        <v>7.9029071408410947E-4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160.35</v>
      </c>
      <c r="F109" s="37">
        <v>158.06666666666669</v>
      </c>
      <c r="G109" s="38">
        <v>155.13333333333338</v>
      </c>
      <c r="H109" s="38">
        <v>149.91666666666669</v>
      </c>
      <c r="I109" s="38">
        <v>146.98333333333338</v>
      </c>
      <c r="J109" s="38">
        <v>163.28333333333339</v>
      </c>
      <c r="K109" s="38">
        <v>166.21666666666673</v>
      </c>
      <c r="L109" s="38">
        <v>171.43333333333339</v>
      </c>
      <c r="M109" s="28">
        <v>161</v>
      </c>
      <c r="N109" s="28">
        <v>152.85</v>
      </c>
      <c r="O109" s="39">
        <v>52496250</v>
      </c>
      <c r="P109" s="40">
        <v>-2.4731782081649716E-2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365.15</v>
      </c>
      <c r="F110" s="37">
        <v>363.33333333333331</v>
      </c>
      <c r="G110" s="38">
        <v>360.66666666666663</v>
      </c>
      <c r="H110" s="38">
        <v>356.18333333333334</v>
      </c>
      <c r="I110" s="38">
        <v>353.51666666666665</v>
      </c>
      <c r="J110" s="38">
        <v>367.81666666666661</v>
      </c>
      <c r="K110" s="38">
        <v>370.48333333333323</v>
      </c>
      <c r="L110" s="38">
        <v>374.96666666666658</v>
      </c>
      <c r="M110" s="28">
        <v>366</v>
      </c>
      <c r="N110" s="28">
        <v>358.85</v>
      </c>
      <c r="O110" s="39">
        <v>10910625</v>
      </c>
      <c r="P110" s="40">
        <v>8.9001907183725373E-3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237.45</v>
      </c>
      <c r="F111" s="37">
        <v>236.91666666666666</v>
      </c>
      <c r="G111" s="38">
        <v>235.33333333333331</v>
      </c>
      <c r="H111" s="38">
        <v>233.21666666666667</v>
      </c>
      <c r="I111" s="38">
        <v>231.63333333333333</v>
      </c>
      <c r="J111" s="38">
        <v>239.0333333333333</v>
      </c>
      <c r="K111" s="38">
        <v>240.61666666666662</v>
      </c>
      <c r="L111" s="38">
        <v>242.73333333333329</v>
      </c>
      <c r="M111" s="28">
        <v>238.5</v>
      </c>
      <c r="N111" s="28">
        <v>234.8</v>
      </c>
      <c r="O111" s="39">
        <v>19735954</v>
      </c>
      <c r="P111" s="40">
        <v>7.5975359342915815E-3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163.4</v>
      </c>
      <c r="F112" s="37">
        <v>161.56666666666666</v>
      </c>
      <c r="G112" s="38">
        <v>159.38333333333333</v>
      </c>
      <c r="H112" s="38">
        <v>155.36666666666667</v>
      </c>
      <c r="I112" s="38">
        <v>153.18333333333334</v>
      </c>
      <c r="J112" s="38">
        <v>165.58333333333331</v>
      </c>
      <c r="K112" s="38">
        <v>167.76666666666665</v>
      </c>
      <c r="L112" s="38">
        <v>171.7833333333333</v>
      </c>
      <c r="M112" s="28">
        <v>163.75</v>
      </c>
      <c r="N112" s="28">
        <v>157.55000000000001</v>
      </c>
      <c r="O112" s="39">
        <v>10277600</v>
      </c>
      <c r="P112" s="40">
        <v>1.7805858701895463E-2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3751.5</v>
      </c>
      <c r="F113" s="37">
        <v>3736.2333333333336</v>
      </c>
      <c r="G113" s="38">
        <v>3682.5166666666673</v>
      </c>
      <c r="H113" s="38">
        <v>3613.5333333333338</v>
      </c>
      <c r="I113" s="38">
        <v>3559.8166666666675</v>
      </c>
      <c r="J113" s="38">
        <v>3805.2166666666672</v>
      </c>
      <c r="K113" s="38">
        <v>3858.9333333333334</v>
      </c>
      <c r="L113" s="38">
        <v>3927.916666666667</v>
      </c>
      <c r="M113" s="28">
        <v>3789.95</v>
      </c>
      <c r="N113" s="28">
        <v>3667.25</v>
      </c>
      <c r="O113" s="39">
        <v>319650</v>
      </c>
      <c r="P113" s="40">
        <v>0.20463538722442057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1665.35</v>
      </c>
      <c r="F114" s="37">
        <v>1661.6000000000001</v>
      </c>
      <c r="G114" s="38">
        <v>1626.8000000000002</v>
      </c>
      <c r="H114" s="38">
        <v>1588.25</v>
      </c>
      <c r="I114" s="38">
        <v>1553.45</v>
      </c>
      <c r="J114" s="38">
        <v>1700.1500000000003</v>
      </c>
      <c r="K114" s="38">
        <v>1734.95</v>
      </c>
      <c r="L114" s="38">
        <v>1773.5000000000005</v>
      </c>
      <c r="M114" s="28">
        <v>1696.4</v>
      </c>
      <c r="N114" s="28">
        <v>1623.05</v>
      </c>
      <c r="O114" s="39">
        <v>3364800</v>
      </c>
      <c r="P114" s="40">
        <v>8.6330935251798559E-3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835.65</v>
      </c>
      <c r="F115" s="37">
        <v>832.33333333333337</v>
      </c>
      <c r="G115" s="38">
        <v>826.76666666666677</v>
      </c>
      <c r="H115" s="38">
        <v>817.88333333333344</v>
      </c>
      <c r="I115" s="38">
        <v>812.31666666666683</v>
      </c>
      <c r="J115" s="38">
        <v>841.2166666666667</v>
      </c>
      <c r="K115" s="38">
        <v>846.7833333333333</v>
      </c>
      <c r="L115" s="38">
        <v>855.66666666666663</v>
      </c>
      <c r="M115" s="28">
        <v>837.9</v>
      </c>
      <c r="N115" s="28">
        <v>823.45</v>
      </c>
      <c r="O115" s="39">
        <v>26401500</v>
      </c>
      <c r="P115" s="40">
        <v>-4.310637431267395E-3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213.35</v>
      </c>
      <c r="F116" s="37">
        <v>212.01666666666665</v>
      </c>
      <c r="G116" s="38">
        <v>210.43333333333331</v>
      </c>
      <c r="H116" s="38">
        <v>207.51666666666665</v>
      </c>
      <c r="I116" s="38">
        <v>205.93333333333331</v>
      </c>
      <c r="J116" s="38">
        <v>214.93333333333331</v>
      </c>
      <c r="K116" s="38">
        <v>216.51666666666668</v>
      </c>
      <c r="L116" s="38">
        <v>219.43333333333331</v>
      </c>
      <c r="M116" s="28">
        <v>213.6</v>
      </c>
      <c r="N116" s="28">
        <v>209.1</v>
      </c>
      <c r="O116" s="39">
        <v>15089200</v>
      </c>
      <c r="P116" s="40">
        <v>-3.3290179397077861E-3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1492.55</v>
      </c>
      <c r="F117" s="37">
        <v>1488.7833333333331</v>
      </c>
      <c r="G117" s="38">
        <v>1476.9666666666662</v>
      </c>
      <c r="H117" s="38">
        <v>1461.3833333333332</v>
      </c>
      <c r="I117" s="38">
        <v>1449.5666666666664</v>
      </c>
      <c r="J117" s="38">
        <v>1504.3666666666661</v>
      </c>
      <c r="K117" s="38">
        <v>1516.1833333333332</v>
      </c>
      <c r="L117" s="38">
        <v>1531.766666666666</v>
      </c>
      <c r="M117" s="28">
        <v>1500.6</v>
      </c>
      <c r="N117" s="28">
        <v>1473.2</v>
      </c>
      <c r="O117" s="39">
        <v>39782400</v>
      </c>
      <c r="P117" s="40">
        <v>7.9736087990939421E-3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672.75</v>
      </c>
      <c r="F118" s="37">
        <v>662.80000000000007</v>
      </c>
      <c r="G118" s="38">
        <v>649.90000000000009</v>
      </c>
      <c r="H118" s="38">
        <v>627.05000000000007</v>
      </c>
      <c r="I118" s="38">
        <v>614.15000000000009</v>
      </c>
      <c r="J118" s="38">
        <v>685.65000000000009</v>
      </c>
      <c r="K118" s="38">
        <v>698.55</v>
      </c>
      <c r="L118" s="38">
        <v>721.40000000000009</v>
      </c>
      <c r="M118" s="28">
        <v>675.7</v>
      </c>
      <c r="N118" s="28">
        <v>639.95000000000005</v>
      </c>
      <c r="O118" s="39">
        <v>795750</v>
      </c>
      <c r="P118" s="40">
        <v>3.7842951750236518E-3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72.900000000000006</v>
      </c>
      <c r="F119" s="37">
        <v>73.3</v>
      </c>
      <c r="G119" s="38">
        <v>72.099999999999994</v>
      </c>
      <c r="H119" s="38">
        <v>71.3</v>
      </c>
      <c r="I119" s="38">
        <v>70.099999999999994</v>
      </c>
      <c r="J119" s="38">
        <v>74.099999999999994</v>
      </c>
      <c r="K119" s="38">
        <v>75.300000000000011</v>
      </c>
      <c r="L119" s="38">
        <v>76.099999999999994</v>
      </c>
      <c r="M119" s="28">
        <v>74.5</v>
      </c>
      <c r="N119" s="28">
        <v>72.5</v>
      </c>
      <c r="O119" s="39">
        <v>78858000</v>
      </c>
      <c r="P119" s="40">
        <v>0.10673234811165845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942</v>
      </c>
      <c r="F120" s="37">
        <v>936.58333333333337</v>
      </c>
      <c r="G120" s="38">
        <v>928.41666666666674</v>
      </c>
      <c r="H120" s="38">
        <v>914.83333333333337</v>
      </c>
      <c r="I120" s="38">
        <v>906.66666666666674</v>
      </c>
      <c r="J120" s="38">
        <v>950.16666666666674</v>
      </c>
      <c r="K120" s="38">
        <v>958.33333333333348</v>
      </c>
      <c r="L120" s="38">
        <v>971.91666666666674</v>
      </c>
      <c r="M120" s="28">
        <v>944.75</v>
      </c>
      <c r="N120" s="28">
        <v>923</v>
      </c>
      <c r="O120" s="39">
        <v>755300</v>
      </c>
      <c r="P120" s="40">
        <v>-2.5751072961373391E-3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576.70000000000005</v>
      </c>
      <c r="F121" s="37">
        <v>569.7833333333333</v>
      </c>
      <c r="G121" s="38">
        <v>560.66666666666663</v>
      </c>
      <c r="H121" s="38">
        <v>544.63333333333333</v>
      </c>
      <c r="I121" s="38">
        <v>535.51666666666665</v>
      </c>
      <c r="J121" s="38">
        <v>585.81666666666661</v>
      </c>
      <c r="K121" s="38">
        <v>594.93333333333339</v>
      </c>
      <c r="L121" s="38">
        <v>610.96666666666658</v>
      </c>
      <c r="M121" s="28">
        <v>578.9</v>
      </c>
      <c r="N121" s="28">
        <v>553.75</v>
      </c>
      <c r="O121" s="39">
        <v>12676125</v>
      </c>
      <c r="P121" s="40">
        <v>1.2227501397428731E-2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288.8</v>
      </c>
      <c r="F122" s="37">
        <v>288.11666666666667</v>
      </c>
      <c r="G122" s="38">
        <v>286.58333333333337</v>
      </c>
      <c r="H122" s="38">
        <v>284.36666666666667</v>
      </c>
      <c r="I122" s="38">
        <v>282.83333333333337</v>
      </c>
      <c r="J122" s="38">
        <v>290.33333333333337</v>
      </c>
      <c r="K122" s="38">
        <v>291.86666666666667</v>
      </c>
      <c r="L122" s="38">
        <v>294.08333333333337</v>
      </c>
      <c r="M122" s="28">
        <v>289.64999999999998</v>
      </c>
      <c r="N122" s="28">
        <v>285.89999999999998</v>
      </c>
      <c r="O122" s="39">
        <v>92720000</v>
      </c>
      <c r="P122" s="40">
        <v>1.3289036544850499E-2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334.15</v>
      </c>
      <c r="F123" s="37">
        <v>329.7833333333333</v>
      </c>
      <c r="G123" s="38">
        <v>324.56666666666661</v>
      </c>
      <c r="H123" s="38">
        <v>314.98333333333329</v>
      </c>
      <c r="I123" s="38">
        <v>309.76666666666659</v>
      </c>
      <c r="J123" s="38">
        <v>339.36666666666662</v>
      </c>
      <c r="K123" s="38">
        <v>344.58333333333331</v>
      </c>
      <c r="L123" s="38">
        <v>354.16666666666663</v>
      </c>
      <c r="M123" s="28">
        <v>335</v>
      </c>
      <c r="N123" s="28">
        <v>320.2</v>
      </c>
      <c r="O123" s="39">
        <v>35438750</v>
      </c>
      <c r="P123" s="40">
        <v>-1.2401156512348905E-2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2254.75</v>
      </c>
      <c r="F124" s="37">
        <v>2228.2833333333333</v>
      </c>
      <c r="G124" s="38">
        <v>2198.4666666666667</v>
      </c>
      <c r="H124" s="38">
        <v>2142.1833333333334</v>
      </c>
      <c r="I124" s="38">
        <v>2112.3666666666668</v>
      </c>
      <c r="J124" s="38">
        <v>2284.5666666666666</v>
      </c>
      <c r="K124" s="38">
        <v>2314.3833333333332</v>
      </c>
      <c r="L124" s="38">
        <v>2370.6666666666665</v>
      </c>
      <c r="M124" s="28">
        <v>2258.1</v>
      </c>
      <c r="N124" s="28">
        <v>2172</v>
      </c>
      <c r="O124" s="39">
        <v>417000</v>
      </c>
      <c r="P124" s="40">
        <v>4.7738693467336682E-2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555.75</v>
      </c>
      <c r="F125" s="37">
        <v>551.48333333333335</v>
      </c>
      <c r="G125" s="38">
        <v>545.76666666666665</v>
      </c>
      <c r="H125" s="38">
        <v>535.7833333333333</v>
      </c>
      <c r="I125" s="38">
        <v>530.06666666666661</v>
      </c>
      <c r="J125" s="38">
        <v>561.4666666666667</v>
      </c>
      <c r="K125" s="38">
        <v>567.18333333333339</v>
      </c>
      <c r="L125" s="38">
        <v>577.16666666666674</v>
      </c>
      <c r="M125" s="28">
        <v>557.20000000000005</v>
      </c>
      <c r="N125" s="28">
        <v>541.5</v>
      </c>
      <c r="O125" s="39">
        <v>50170050</v>
      </c>
      <c r="P125" s="40">
        <v>1.0774991245319613E-3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563.65</v>
      </c>
      <c r="F126" s="37">
        <v>558.26666666666654</v>
      </c>
      <c r="G126" s="38">
        <v>550.98333333333312</v>
      </c>
      <c r="H126" s="38">
        <v>538.31666666666661</v>
      </c>
      <c r="I126" s="38">
        <v>531.03333333333319</v>
      </c>
      <c r="J126" s="38">
        <v>570.93333333333305</v>
      </c>
      <c r="K126" s="38">
        <v>578.21666666666658</v>
      </c>
      <c r="L126" s="38">
        <v>590.88333333333298</v>
      </c>
      <c r="M126" s="28">
        <v>565.54999999999995</v>
      </c>
      <c r="N126" s="28">
        <v>545.6</v>
      </c>
      <c r="O126" s="39">
        <v>10132500</v>
      </c>
      <c r="P126" s="40">
        <v>3.5910543130990416E-2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1711.55</v>
      </c>
      <c r="F127" s="37">
        <v>1700.6166666666668</v>
      </c>
      <c r="G127" s="38">
        <v>1682.5333333333335</v>
      </c>
      <c r="H127" s="38">
        <v>1653.5166666666667</v>
      </c>
      <c r="I127" s="38">
        <v>1635.4333333333334</v>
      </c>
      <c r="J127" s="38">
        <v>1729.6333333333337</v>
      </c>
      <c r="K127" s="38">
        <v>1747.7166666666667</v>
      </c>
      <c r="L127" s="38">
        <v>1776.7333333333338</v>
      </c>
      <c r="M127" s="28">
        <v>1718.7</v>
      </c>
      <c r="N127" s="28">
        <v>1671.6</v>
      </c>
      <c r="O127" s="39">
        <v>17586000</v>
      </c>
      <c r="P127" s="40">
        <v>2.4013602273256628E-2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70.05</v>
      </c>
      <c r="F128" s="37">
        <v>69.516666666666666</v>
      </c>
      <c r="G128" s="38">
        <v>68.783333333333331</v>
      </c>
      <c r="H128" s="38">
        <v>67.516666666666666</v>
      </c>
      <c r="I128" s="38">
        <v>66.783333333333331</v>
      </c>
      <c r="J128" s="38">
        <v>70.783333333333331</v>
      </c>
      <c r="K128" s="38">
        <v>71.516666666666652</v>
      </c>
      <c r="L128" s="38">
        <v>72.783333333333331</v>
      </c>
      <c r="M128" s="28">
        <v>70.25</v>
      </c>
      <c r="N128" s="28">
        <v>68.25</v>
      </c>
      <c r="O128" s="39">
        <v>51919832</v>
      </c>
      <c r="P128" s="40">
        <v>-2.058319039451115E-3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2187.35</v>
      </c>
      <c r="F129" s="37">
        <v>2174.75</v>
      </c>
      <c r="G129" s="38">
        <v>2142.5</v>
      </c>
      <c r="H129" s="38">
        <v>2097.65</v>
      </c>
      <c r="I129" s="38">
        <v>2065.4</v>
      </c>
      <c r="J129" s="38">
        <v>2219.6</v>
      </c>
      <c r="K129" s="38">
        <v>2251.85</v>
      </c>
      <c r="L129" s="38">
        <v>2296.6999999999998</v>
      </c>
      <c r="M129" s="28">
        <v>2207</v>
      </c>
      <c r="N129" s="28">
        <v>2129.9</v>
      </c>
      <c r="O129" s="39">
        <v>1170000</v>
      </c>
      <c r="P129" s="40">
        <v>2.7855153203342618E-3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469.7</v>
      </c>
      <c r="F130" s="37">
        <v>467.21666666666664</v>
      </c>
      <c r="G130" s="38">
        <v>462.5333333333333</v>
      </c>
      <c r="H130" s="38">
        <v>455.36666666666667</v>
      </c>
      <c r="I130" s="38">
        <v>450.68333333333334</v>
      </c>
      <c r="J130" s="38">
        <v>474.38333333333327</v>
      </c>
      <c r="K130" s="38">
        <v>479.06666666666655</v>
      </c>
      <c r="L130" s="38">
        <v>486.23333333333323</v>
      </c>
      <c r="M130" s="28">
        <v>471.9</v>
      </c>
      <c r="N130" s="28">
        <v>460.05</v>
      </c>
      <c r="O130" s="39">
        <v>5916600</v>
      </c>
      <c r="P130" s="40">
        <v>-2.2889417360285373E-2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346.95</v>
      </c>
      <c r="F131" s="37">
        <v>344.2833333333333</v>
      </c>
      <c r="G131" s="38">
        <v>340.91666666666663</v>
      </c>
      <c r="H131" s="38">
        <v>334.88333333333333</v>
      </c>
      <c r="I131" s="38">
        <v>331.51666666666665</v>
      </c>
      <c r="J131" s="38">
        <v>350.31666666666661</v>
      </c>
      <c r="K131" s="38">
        <v>353.68333333333328</v>
      </c>
      <c r="L131" s="38">
        <v>359.71666666666658</v>
      </c>
      <c r="M131" s="28">
        <v>347.65</v>
      </c>
      <c r="N131" s="28">
        <v>338.25</v>
      </c>
      <c r="O131" s="39">
        <v>17520000</v>
      </c>
      <c r="P131" s="40">
        <v>1.0613751730502999E-2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1540.35</v>
      </c>
      <c r="F132" s="37">
        <v>1547.05</v>
      </c>
      <c r="G132" s="38">
        <v>1526.1</v>
      </c>
      <c r="H132" s="38">
        <v>1511.85</v>
      </c>
      <c r="I132" s="38">
        <v>1490.8999999999999</v>
      </c>
      <c r="J132" s="38">
        <v>1561.3</v>
      </c>
      <c r="K132" s="38">
        <v>1582.2500000000002</v>
      </c>
      <c r="L132" s="38">
        <v>1596.5</v>
      </c>
      <c r="M132" s="28">
        <v>1568</v>
      </c>
      <c r="N132" s="28">
        <v>1532.8</v>
      </c>
      <c r="O132" s="39">
        <v>12341700</v>
      </c>
      <c r="P132" s="40">
        <v>5.1556668881958999E-2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4030</v>
      </c>
      <c r="F133" s="37">
        <v>4012.0833333333335</v>
      </c>
      <c r="G133" s="38">
        <v>3972.916666666667</v>
      </c>
      <c r="H133" s="38">
        <v>3915.8333333333335</v>
      </c>
      <c r="I133" s="38">
        <v>3876.666666666667</v>
      </c>
      <c r="J133" s="38">
        <v>4069.166666666667</v>
      </c>
      <c r="K133" s="38">
        <v>4108.3333333333339</v>
      </c>
      <c r="L133" s="38">
        <v>4165.416666666667</v>
      </c>
      <c r="M133" s="28">
        <v>4051.25</v>
      </c>
      <c r="N133" s="28">
        <v>3955</v>
      </c>
      <c r="O133" s="39">
        <v>1461450</v>
      </c>
      <c r="P133" s="40">
        <v>-1.0262725779967159E-4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3026.35</v>
      </c>
      <c r="F134" s="37">
        <v>2997.5833333333335</v>
      </c>
      <c r="G134" s="38">
        <v>2951.666666666667</v>
      </c>
      <c r="H134" s="38">
        <v>2876.9833333333336</v>
      </c>
      <c r="I134" s="38">
        <v>2831.0666666666671</v>
      </c>
      <c r="J134" s="38">
        <v>3072.2666666666669</v>
      </c>
      <c r="K134" s="38">
        <v>3118.1833333333338</v>
      </c>
      <c r="L134" s="38">
        <v>3192.8666666666668</v>
      </c>
      <c r="M134" s="28">
        <v>3043.5</v>
      </c>
      <c r="N134" s="28">
        <v>2922.9</v>
      </c>
      <c r="O134" s="39">
        <v>1582400</v>
      </c>
      <c r="P134" s="40">
        <v>-4.6546735438419929E-3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628.15</v>
      </c>
      <c r="F135" s="37">
        <v>626.4666666666667</v>
      </c>
      <c r="G135" s="38">
        <v>620.68333333333339</v>
      </c>
      <c r="H135" s="38">
        <v>613.2166666666667</v>
      </c>
      <c r="I135" s="38">
        <v>607.43333333333339</v>
      </c>
      <c r="J135" s="38">
        <v>633.93333333333339</v>
      </c>
      <c r="K135" s="38">
        <v>639.7166666666667</v>
      </c>
      <c r="L135" s="38">
        <v>647.18333333333339</v>
      </c>
      <c r="M135" s="28">
        <v>632.25</v>
      </c>
      <c r="N135" s="28">
        <v>619</v>
      </c>
      <c r="O135" s="39">
        <v>8308750</v>
      </c>
      <c r="P135" s="40">
        <v>2.3881847700848433E-2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1091.75</v>
      </c>
      <c r="F136" s="37">
        <v>1086.3833333333334</v>
      </c>
      <c r="G136" s="38">
        <v>1074.3666666666668</v>
      </c>
      <c r="H136" s="38">
        <v>1056.9833333333333</v>
      </c>
      <c r="I136" s="38">
        <v>1044.9666666666667</v>
      </c>
      <c r="J136" s="38">
        <v>1103.7666666666669</v>
      </c>
      <c r="K136" s="38">
        <v>1115.7833333333338</v>
      </c>
      <c r="L136" s="38">
        <v>1133.166666666667</v>
      </c>
      <c r="M136" s="28">
        <v>1098.4000000000001</v>
      </c>
      <c r="N136" s="28">
        <v>1069</v>
      </c>
      <c r="O136" s="39">
        <v>13703900</v>
      </c>
      <c r="P136" s="40">
        <v>-4.8797844761856351E-3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186.75</v>
      </c>
      <c r="F137" s="37">
        <v>184.58333333333334</v>
      </c>
      <c r="G137" s="38">
        <v>181.31666666666669</v>
      </c>
      <c r="H137" s="38">
        <v>175.88333333333335</v>
      </c>
      <c r="I137" s="38">
        <v>172.6166666666667</v>
      </c>
      <c r="J137" s="38">
        <v>190.01666666666668</v>
      </c>
      <c r="K137" s="38">
        <v>193.28333333333333</v>
      </c>
      <c r="L137" s="38">
        <v>198.71666666666667</v>
      </c>
      <c r="M137" s="28">
        <v>187.85</v>
      </c>
      <c r="N137" s="28">
        <v>179.15</v>
      </c>
      <c r="O137" s="39">
        <v>24804000</v>
      </c>
      <c r="P137" s="40">
        <v>8.5989492119089322E-2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90.95</v>
      </c>
      <c r="F138" s="37">
        <v>90.216666666666654</v>
      </c>
      <c r="G138" s="38">
        <v>89.183333333333309</v>
      </c>
      <c r="H138" s="38">
        <v>87.416666666666657</v>
      </c>
      <c r="I138" s="38">
        <v>86.383333333333312</v>
      </c>
      <c r="J138" s="38">
        <v>91.983333333333306</v>
      </c>
      <c r="K138" s="38">
        <v>93.016666666666637</v>
      </c>
      <c r="L138" s="38">
        <v>94.783333333333303</v>
      </c>
      <c r="M138" s="28">
        <v>91.25</v>
      </c>
      <c r="N138" s="28">
        <v>88.45</v>
      </c>
      <c r="O138" s="39">
        <v>32190000</v>
      </c>
      <c r="P138" s="40">
        <v>-9.4165435745937956E-3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499.85</v>
      </c>
      <c r="F139" s="37">
        <v>493.95</v>
      </c>
      <c r="G139" s="38">
        <v>485.9</v>
      </c>
      <c r="H139" s="38">
        <v>471.95</v>
      </c>
      <c r="I139" s="38">
        <v>463.9</v>
      </c>
      <c r="J139" s="38">
        <v>507.9</v>
      </c>
      <c r="K139" s="38">
        <v>515.95000000000005</v>
      </c>
      <c r="L139" s="38">
        <v>529.9</v>
      </c>
      <c r="M139" s="28">
        <v>502</v>
      </c>
      <c r="N139" s="28">
        <v>480</v>
      </c>
      <c r="O139" s="39">
        <v>12018000</v>
      </c>
      <c r="P139" s="40">
        <v>-5.0665606993840649E-3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8634.0499999999993</v>
      </c>
      <c r="F140" s="37">
        <v>8561.4166666666661</v>
      </c>
      <c r="G140" s="38">
        <v>8472.8333333333321</v>
      </c>
      <c r="H140" s="38">
        <v>8311.6166666666668</v>
      </c>
      <c r="I140" s="38">
        <v>8223.0333333333328</v>
      </c>
      <c r="J140" s="38">
        <v>8722.6333333333314</v>
      </c>
      <c r="K140" s="38">
        <v>8811.2166666666635</v>
      </c>
      <c r="L140" s="38">
        <v>8972.4333333333307</v>
      </c>
      <c r="M140" s="28">
        <v>8650</v>
      </c>
      <c r="N140" s="28">
        <v>8400.2000000000007</v>
      </c>
      <c r="O140" s="39">
        <v>4028700</v>
      </c>
      <c r="P140" s="40">
        <v>1.5374146230813821E-2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809.8</v>
      </c>
      <c r="F141" s="37">
        <v>804.29999999999984</v>
      </c>
      <c r="G141" s="38">
        <v>796.54999999999973</v>
      </c>
      <c r="H141" s="38">
        <v>783.29999999999984</v>
      </c>
      <c r="I141" s="38">
        <v>775.54999999999973</v>
      </c>
      <c r="J141" s="38">
        <v>817.54999999999973</v>
      </c>
      <c r="K141" s="38">
        <v>825.3</v>
      </c>
      <c r="L141" s="38">
        <v>838.54999999999973</v>
      </c>
      <c r="M141" s="28">
        <v>812.05</v>
      </c>
      <c r="N141" s="28">
        <v>791.05</v>
      </c>
      <c r="O141" s="39">
        <v>14400625</v>
      </c>
      <c r="P141" s="40">
        <v>-1.2137500541852702E-3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1314.25</v>
      </c>
      <c r="F142" s="37">
        <v>1315.9166666666667</v>
      </c>
      <c r="G142" s="38">
        <v>1292.9333333333334</v>
      </c>
      <c r="H142" s="38">
        <v>1271.6166666666666</v>
      </c>
      <c r="I142" s="38">
        <v>1248.6333333333332</v>
      </c>
      <c r="J142" s="38">
        <v>1337.2333333333336</v>
      </c>
      <c r="K142" s="38">
        <v>1360.2166666666667</v>
      </c>
      <c r="L142" s="38">
        <v>1381.5333333333338</v>
      </c>
      <c r="M142" s="28">
        <v>1338.9</v>
      </c>
      <c r="N142" s="28">
        <v>1294.5999999999999</v>
      </c>
      <c r="O142" s="39">
        <v>3247600</v>
      </c>
      <c r="P142" s="40">
        <v>-1.9681236416324559E-2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1466.3</v>
      </c>
      <c r="F143" s="37">
        <v>1459.1666666666667</v>
      </c>
      <c r="G143" s="38">
        <v>1443.5833333333335</v>
      </c>
      <c r="H143" s="38">
        <v>1420.8666666666668</v>
      </c>
      <c r="I143" s="38">
        <v>1405.2833333333335</v>
      </c>
      <c r="J143" s="38">
        <v>1481.8833333333334</v>
      </c>
      <c r="K143" s="38">
        <v>1497.4666666666669</v>
      </c>
      <c r="L143" s="38">
        <v>1520.1833333333334</v>
      </c>
      <c r="M143" s="28">
        <v>1474.75</v>
      </c>
      <c r="N143" s="28">
        <v>1436.45</v>
      </c>
      <c r="O143" s="39">
        <v>1078200</v>
      </c>
      <c r="P143" s="40">
        <v>6.2684801892371383E-2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826.75</v>
      </c>
      <c r="F144" s="37">
        <v>820.51666666666677</v>
      </c>
      <c r="G144" s="38">
        <v>811.98333333333358</v>
      </c>
      <c r="H144" s="38">
        <v>797.21666666666681</v>
      </c>
      <c r="I144" s="38">
        <v>788.68333333333362</v>
      </c>
      <c r="J144" s="38">
        <v>835.28333333333353</v>
      </c>
      <c r="K144" s="38">
        <v>843.81666666666661</v>
      </c>
      <c r="L144" s="38">
        <v>858.58333333333348</v>
      </c>
      <c r="M144" s="28">
        <v>829.05</v>
      </c>
      <c r="N144" s="28">
        <v>805.75</v>
      </c>
      <c r="O144" s="39">
        <v>1550900</v>
      </c>
      <c r="P144" s="40">
        <v>4.4658493870402799E-2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782.6</v>
      </c>
      <c r="F145" s="37">
        <v>777.13333333333333</v>
      </c>
      <c r="G145" s="38">
        <v>769.4666666666667</v>
      </c>
      <c r="H145" s="38">
        <v>756.33333333333337</v>
      </c>
      <c r="I145" s="38">
        <v>748.66666666666674</v>
      </c>
      <c r="J145" s="38">
        <v>790.26666666666665</v>
      </c>
      <c r="K145" s="38">
        <v>797.93333333333339</v>
      </c>
      <c r="L145" s="38">
        <v>811.06666666666661</v>
      </c>
      <c r="M145" s="28">
        <v>784.8</v>
      </c>
      <c r="N145" s="28">
        <v>764</v>
      </c>
      <c r="O145" s="39">
        <v>3224000</v>
      </c>
      <c r="P145" s="40">
        <v>5.0026055237102657E-2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2874.45</v>
      </c>
      <c r="F146" s="37">
        <v>2860.8166666666671</v>
      </c>
      <c r="G146" s="38">
        <v>2836.6333333333341</v>
      </c>
      <c r="H146" s="38">
        <v>2798.8166666666671</v>
      </c>
      <c r="I146" s="38">
        <v>2774.6333333333341</v>
      </c>
      <c r="J146" s="38">
        <v>2898.6333333333341</v>
      </c>
      <c r="K146" s="38">
        <v>2922.8166666666675</v>
      </c>
      <c r="L146" s="38">
        <v>2960.6333333333341</v>
      </c>
      <c r="M146" s="28">
        <v>2885</v>
      </c>
      <c r="N146" s="28">
        <v>2823</v>
      </c>
      <c r="O146" s="39">
        <v>2664800</v>
      </c>
      <c r="P146" s="40">
        <v>-8.3358142304257223E-3</v>
      </c>
    </row>
    <row r="147" spans="1:16" ht="12.75" customHeight="1">
      <c r="A147" s="28">
        <v>137</v>
      </c>
      <c r="B147" s="29" t="s">
        <v>49</v>
      </c>
      <c r="C147" s="30" t="s">
        <v>841</v>
      </c>
      <c r="D147" s="31">
        <v>44770</v>
      </c>
      <c r="E147" s="37">
        <v>117.2</v>
      </c>
      <c r="F147" s="37">
        <v>116.08333333333333</v>
      </c>
      <c r="G147" s="38">
        <v>114.76666666666665</v>
      </c>
      <c r="H147" s="38">
        <v>112.33333333333333</v>
      </c>
      <c r="I147" s="38">
        <v>111.01666666666665</v>
      </c>
      <c r="J147" s="38">
        <v>118.51666666666665</v>
      </c>
      <c r="K147" s="38">
        <v>119.83333333333334</v>
      </c>
      <c r="L147" s="38">
        <v>122.26666666666665</v>
      </c>
      <c r="M147" s="28">
        <v>117.4</v>
      </c>
      <c r="N147" s="28">
        <v>113.65</v>
      </c>
      <c r="O147" s="39">
        <v>37962000</v>
      </c>
      <c r="P147" s="40">
        <v>1.029940119760479E-2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2212.85</v>
      </c>
      <c r="F148" s="37">
        <v>2202.3333333333335</v>
      </c>
      <c r="G148" s="38">
        <v>2164.0666666666671</v>
      </c>
      <c r="H148" s="38">
        <v>2115.2833333333338</v>
      </c>
      <c r="I148" s="38">
        <v>2077.0166666666673</v>
      </c>
      <c r="J148" s="38">
        <v>2251.1166666666668</v>
      </c>
      <c r="K148" s="38">
        <v>2289.3833333333332</v>
      </c>
      <c r="L148" s="38">
        <v>2338.1666666666665</v>
      </c>
      <c r="M148" s="28">
        <v>2240.6</v>
      </c>
      <c r="N148" s="28">
        <v>2153.5500000000002</v>
      </c>
      <c r="O148" s="39">
        <v>2020025</v>
      </c>
      <c r="P148" s="40">
        <v>2.7799496134132567E-3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72975.149999999994</v>
      </c>
      <c r="F149" s="37">
        <v>72291.75</v>
      </c>
      <c r="G149" s="38">
        <v>71333.5</v>
      </c>
      <c r="H149" s="38">
        <v>69691.850000000006</v>
      </c>
      <c r="I149" s="38">
        <v>68733.600000000006</v>
      </c>
      <c r="J149" s="38">
        <v>73933.399999999994</v>
      </c>
      <c r="K149" s="38">
        <v>74891.649999999994</v>
      </c>
      <c r="L149" s="38">
        <v>76533.299999999988</v>
      </c>
      <c r="M149" s="28">
        <v>73250</v>
      </c>
      <c r="N149" s="28">
        <v>70650.100000000006</v>
      </c>
      <c r="O149" s="39">
        <v>95870</v>
      </c>
      <c r="P149" s="40">
        <v>1.462446464013371E-3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1059.45</v>
      </c>
      <c r="F150" s="37">
        <v>1055.3833333333334</v>
      </c>
      <c r="G150" s="38">
        <v>1047.3666666666668</v>
      </c>
      <c r="H150" s="38">
        <v>1035.2833333333333</v>
      </c>
      <c r="I150" s="38">
        <v>1027.2666666666667</v>
      </c>
      <c r="J150" s="38">
        <v>1067.4666666666669</v>
      </c>
      <c r="K150" s="38">
        <v>1075.4833333333338</v>
      </c>
      <c r="L150" s="38">
        <v>1087.5666666666671</v>
      </c>
      <c r="M150" s="28">
        <v>1063.4000000000001</v>
      </c>
      <c r="N150" s="28">
        <v>1043.3</v>
      </c>
      <c r="O150" s="39">
        <v>4368375</v>
      </c>
      <c r="P150" s="40">
        <v>3.7957765303394814E-2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278.45</v>
      </c>
      <c r="F151" s="37">
        <v>277.13333333333333</v>
      </c>
      <c r="G151" s="38">
        <v>274.31666666666666</v>
      </c>
      <c r="H151" s="38">
        <v>270.18333333333334</v>
      </c>
      <c r="I151" s="38">
        <v>267.36666666666667</v>
      </c>
      <c r="J151" s="38">
        <v>281.26666666666665</v>
      </c>
      <c r="K151" s="38">
        <v>284.08333333333326</v>
      </c>
      <c r="L151" s="38">
        <v>288.21666666666664</v>
      </c>
      <c r="M151" s="28">
        <v>279.95</v>
      </c>
      <c r="N151" s="28">
        <v>273</v>
      </c>
      <c r="O151" s="39">
        <v>2880000</v>
      </c>
      <c r="P151" s="40">
        <v>-6.6225165562913907E-3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70.7</v>
      </c>
      <c r="F152" s="37">
        <v>69.333333333333343</v>
      </c>
      <c r="G152" s="38">
        <v>67.76666666666668</v>
      </c>
      <c r="H152" s="38">
        <v>64.833333333333343</v>
      </c>
      <c r="I152" s="38">
        <v>63.26666666666668</v>
      </c>
      <c r="J152" s="38">
        <v>72.26666666666668</v>
      </c>
      <c r="K152" s="38">
        <v>73.833333333333343</v>
      </c>
      <c r="L152" s="38">
        <v>76.76666666666668</v>
      </c>
      <c r="M152" s="28">
        <v>70.900000000000006</v>
      </c>
      <c r="N152" s="28">
        <v>66.400000000000006</v>
      </c>
      <c r="O152" s="39">
        <v>63609750</v>
      </c>
      <c r="P152" s="40">
        <v>2.6402413934988343E-2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3918.2</v>
      </c>
      <c r="F153" s="37">
        <v>3876.6166666666668</v>
      </c>
      <c r="G153" s="38">
        <v>3814.3333333333335</v>
      </c>
      <c r="H153" s="38">
        <v>3710.4666666666667</v>
      </c>
      <c r="I153" s="38">
        <v>3648.1833333333334</v>
      </c>
      <c r="J153" s="38">
        <v>3980.4833333333336</v>
      </c>
      <c r="K153" s="38">
        <v>4042.7666666666664</v>
      </c>
      <c r="L153" s="38">
        <v>4146.6333333333332</v>
      </c>
      <c r="M153" s="28">
        <v>3938.9</v>
      </c>
      <c r="N153" s="28">
        <v>3772.75</v>
      </c>
      <c r="O153" s="39">
        <v>1479875</v>
      </c>
      <c r="P153" s="40">
        <v>1.7096219931271479E-2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3771.65</v>
      </c>
      <c r="F154" s="37">
        <v>3745.9666666666672</v>
      </c>
      <c r="G154" s="38">
        <v>3715.7333333333345</v>
      </c>
      <c r="H154" s="38">
        <v>3659.8166666666675</v>
      </c>
      <c r="I154" s="38">
        <v>3629.5833333333348</v>
      </c>
      <c r="J154" s="38">
        <v>3801.8833333333341</v>
      </c>
      <c r="K154" s="38">
        <v>3832.1166666666668</v>
      </c>
      <c r="L154" s="38">
        <v>3888.0333333333338</v>
      </c>
      <c r="M154" s="28">
        <v>3776.2</v>
      </c>
      <c r="N154" s="28">
        <v>3690.05</v>
      </c>
      <c r="O154" s="39">
        <v>396900</v>
      </c>
      <c r="P154" s="40">
        <v>-5.7188669160876539E-2</v>
      </c>
    </row>
    <row r="155" spans="1:16" ht="12.75" customHeight="1">
      <c r="A155" s="28">
        <v>145</v>
      </c>
      <c r="B155" s="254" t="s">
        <v>44</v>
      </c>
      <c r="C155" s="30" t="s">
        <v>436</v>
      </c>
      <c r="D155" s="31">
        <v>44770</v>
      </c>
      <c r="E155" s="37">
        <v>29.3</v>
      </c>
      <c r="F155" s="37">
        <v>28.916666666666668</v>
      </c>
      <c r="G155" s="38">
        <v>28.433333333333337</v>
      </c>
      <c r="H155" s="38">
        <v>27.56666666666667</v>
      </c>
      <c r="I155" s="38">
        <v>27.083333333333339</v>
      </c>
      <c r="J155" s="38">
        <v>29.783333333333335</v>
      </c>
      <c r="K155" s="38">
        <v>30.266666666666662</v>
      </c>
      <c r="L155" s="38">
        <v>31.133333333333333</v>
      </c>
      <c r="M155" s="28">
        <v>29.4</v>
      </c>
      <c r="N155" s="28">
        <v>28.05</v>
      </c>
      <c r="O155" s="39">
        <v>19665000</v>
      </c>
      <c r="P155" s="40">
        <v>3.06044376434583E-3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18460.55</v>
      </c>
      <c r="F156" s="37">
        <v>18263.2</v>
      </c>
      <c r="G156" s="38">
        <v>18028.45</v>
      </c>
      <c r="H156" s="38">
        <v>17596.349999999999</v>
      </c>
      <c r="I156" s="38">
        <v>17361.599999999999</v>
      </c>
      <c r="J156" s="38">
        <v>18695.300000000003</v>
      </c>
      <c r="K156" s="38">
        <v>18930.050000000003</v>
      </c>
      <c r="L156" s="38">
        <v>19362.150000000005</v>
      </c>
      <c r="M156" s="28">
        <v>18497.95</v>
      </c>
      <c r="N156" s="28">
        <v>17831.099999999999</v>
      </c>
      <c r="O156" s="39">
        <v>434080</v>
      </c>
      <c r="P156" s="40">
        <v>2.3870176431738842E-2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106.75</v>
      </c>
      <c r="F157" s="37">
        <v>106.01666666666667</v>
      </c>
      <c r="G157" s="38">
        <v>104.53333333333333</v>
      </c>
      <c r="H157" s="38">
        <v>102.31666666666666</v>
      </c>
      <c r="I157" s="38">
        <v>100.83333333333333</v>
      </c>
      <c r="J157" s="38">
        <v>108.23333333333333</v>
      </c>
      <c r="K157" s="38">
        <v>109.71666666666665</v>
      </c>
      <c r="L157" s="38">
        <v>111.93333333333334</v>
      </c>
      <c r="M157" s="28">
        <v>107.5</v>
      </c>
      <c r="N157" s="28">
        <v>103.8</v>
      </c>
      <c r="O157" s="39">
        <v>57482650</v>
      </c>
      <c r="P157" s="40">
        <v>4.7174417185402176E-2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138.9</v>
      </c>
      <c r="F158" s="37">
        <v>139.08333333333334</v>
      </c>
      <c r="G158" s="38">
        <v>136.06666666666669</v>
      </c>
      <c r="H158" s="38">
        <v>133.23333333333335</v>
      </c>
      <c r="I158" s="38">
        <v>130.2166666666667</v>
      </c>
      <c r="J158" s="38">
        <v>141.91666666666669</v>
      </c>
      <c r="K158" s="38">
        <v>144.93333333333334</v>
      </c>
      <c r="L158" s="38">
        <v>147.76666666666668</v>
      </c>
      <c r="M158" s="28">
        <v>142.1</v>
      </c>
      <c r="N158" s="28">
        <v>136.25</v>
      </c>
      <c r="O158" s="39">
        <v>69323400</v>
      </c>
      <c r="P158" s="40">
        <v>-3.9867371911265492E-2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782.7</v>
      </c>
      <c r="F159" s="37">
        <v>777.18333333333339</v>
      </c>
      <c r="G159" s="38">
        <v>765.86666666666679</v>
      </c>
      <c r="H159" s="38">
        <v>749.03333333333342</v>
      </c>
      <c r="I159" s="38">
        <v>737.71666666666681</v>
      </c>
      <c r="J159" s="38">
        <v>794.01666666666677</v>
      </c>
      <c r="K159" s="38">
        <v>805.33333333333337</v>
      </c>
      <c r="L159" s="38">
        <v>822.16666666666674</v>
      </c>
      <c r="M159" s="28">
        <v>788.5</v>
      </c>
      <c r="N159" s="28">
        <v>760.35</v>
      </c>
      <c r="O159" s="39">
        <v>4967200</v>
      </c>
      <c r="P159" s="40">
        <v>2.4014691340584829E-3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3106.2</v>
      </c>
      <c r="F160" s="37">
        <v>3091.8166666666671</v>
      </c>
      <c r="G160" s="38">
        <v>3064.3833333333341</v>
      </c>
      <c r="H160" s="38">
        <v>3022.5666666666671</v>
      </c>
      <c r="I160" s="38">
        <v>2995.1333333333341</v>
      </c>
      <c r="J160" s="38">
        <v>3133.6333333333341</v>
      </c>
      <c r="K160" s="38">
        <v>3161.0666666666675</v>
      </c>
      <c r="L160" s="38">
        <v>3202.8833333333341</v>
      </c>
      <c r="M160" s="28">
        <v>3119.25</v>
      </c>
      <c r="N160" s="28">
        <v>3050</v>
      </c>
      <c r="O160" s="39">
        <v>314600</v>
      </c>
      <c r="P160" s="40">
        <v>-5.0600885515496522E-3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121.2</v>
      </c>
      <c r="F161" s="37">
        <v>121.2</v>
      </c>
      <c r="G161" s="38">
        <v>119.4</v>
      </c>
      <c r="H161" s="38">
        <v>117.60000000000001</v>
      </c>
      <c r="I161" s="38">
        <v>115.80000000000001</v>
      </c>
      <c r="J161" s="38">
        <v>123</v>
      </c>
      <c r="K161" s="38">
        <v>124.79999999999998</v>
      </c>
      <c r="L161" s="38">
        <v>126.6</v>
      </c>
      <c r="M161" s="28">
        <v>123</v>
      </c>
      <c r="N161" s="28">
        <v>119.4</v>
      </c>
      <c r="O161" s="39">
        <v>89974500</v>
      </c>
      <c r="P161" s="40">
        <v>7.4828680494871916E-2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43589.2</v>
      </c>
      <c r="F162" s="37">
        <v>43123.416666666664</v>
      </c>
      <c r="G162" s="38">
        <v>42492.033333333326</v>
      </c>
      <c r="H162" s="38">
        <v>41394.866666666661</v>
      </c>
      <c r="I162" s="38">
        <v>40763.483333333323</v>
      </c>
      <c r="J162" s="38">
        <v>44220.583333333328</v>
      </c>
      <c r="K162" s="38">
        <v>44851.966666666674</v>
      </c>
      <c r="L162" s="38">
        <v>45949.133333333331</v>
      </c>
      <c r="M162" s="28">
        <v>43754.8</v>
      </c>
      <c r="N162" s="28">
        <v>42026.25</v>
      </c>
      <c r="O162" s="39">
        <v>109980</v>
      </c>
      <c r="P162" s="40">
        <v>2.5454545454545455E-2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1685.6</v>
      </c>
      <c r="F163" s="37">
        <v>1675</v>
      </c>
      <c r="G163" s="38">
        <v>1660.65</v>
      </c>
      <c r="H163" s="38">
        <v>1635.7</v>
      </c>
      <c r="I163" s="38">
        <v>1621.3500000000001</v>
      </c>
      <c r="J163" s="38">
        <v>1699.95</v>
      </c>
      <c r="K163" s="38">
        <v>1714.3</v>
      </c>
      <c r="L163" s="38">
        <v>1739.25</v>
      </c>
      <c r="M163" s="28">
        <v>1689.35</v>
      </c>
      <c r="N163" s="28">
        <v>1650.05</v>
      </c>
      <c r="O163" s="39">
        <v>3485625</v>
      </c>
      <c r="P163" s="40">
        <v>1.5787786504247475E-2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3354.75</v>
      </c>
      <c r="F164" s="37">
        <v>3322.7999999999997</v>
      </c>
      <c r="G164" s="38">
        <v>3278.9499999999994</v>
      </c>
      <c r="H164" s="38">
        <v>3203.1499999999996</v>
      </c>
      <c r="I164" s="38">
        <v>3159.2999999999993</v>
      </c>
      <c r="J164" s="38">
        <v>3398.5999999999995</v>
      </c>
      <c r="K164" s="38">
        <v>3442.45</v>
      </c>
      <c r="L164" s="38">
        <v>3518.2499999999995</v>
      </c>
      <c r="M164" s="28">
        <v>3366.65</v>
      </c>
      <c r="N164" s="28">
        <v>3247</v>
      </c>
      <c r="O164" s="39">
        <v>534750</v>
      </c>
      <c r="P164" s="40">
        <v>7.2180451127819553E-2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221.1</v>
      </c>
      <c r="F165" s="37">
        <v>220.01666666666665</v>
      </c>
      <c r="G165" s="38">
        <v>218.18333333333331</v>
      </c>
      <c r="H165" s="38">
        <v>215.26666666666665</v>
      </c>
      <c r="I165" s="38">
        <v>213.43333333333331</v>
      </c>
      <c r="J165" s="38">
        <v>222.93333333333331</v>
      </c>
      <c r="K165" s="38">
        <v>224.76666666666668</v>
      </c>
      <c r="L165" s="38">
        <v>227.68333333333331</v>
      </c>
      <c r="M165" s="28">
        <v>221.85</v>
      </c>
      <c r="N165" s="28">
        <v>217.1</v>
      </c>
      <c r="O165" s="39">
        <v>14466000</v>
      </c>
      <c r="P165" s="40">
        <v>6.6805845511482258E-3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107.1</v>
      </c>
      <c r="F166" s="37">
        <v>106.68333333333334</v>
      </c>
      <c r="G166" s="38">
        <v>105.96666666666667</v>
      </c>
      <c r="H166" s="38">
        <v>104.83333333333333</v>
      </c>
      <c r="I166" s="38">
        <v>104.11666666666666</v>
      </c>
      <c r="J166" s="38">
        <v>107.81666666666668</v>
      </c>
      <c r="K166" s="38">
        <v>108.53333333333335</v>
      </c>
      <c r="L166" s="38">
        <v>109.66666666666669</v>
      </c>
      <c r="M166" s="28">
        <v>107.4</v>
      </c>
      <c r="N166" s="28">
        <v>105.55</v>
      </c>
      <c r="O166" s="39">
        <v>32426000</v>
      </c>
      <c r="P166" s="40">
        <v>2.7101335428122545E-2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2216.9</v>
      </c>
      <c r="F167" s="37">
        <v>2214.9333333333334</v>
      </c>
      <c r="G167" s="38">
        <v>2191.9666666666667</v>
      </c>
      <c r="H167" s="38">
        <v>2167.0333333333333</v>
      </c>
      <c r="I167" s="38">
        <v>2144.0666666666666</v>
      </c>
      <c r="J167" s="38">
        <v>2239.8666666666668</v>
      </c>
      <c r="K167" s="38">
        <v>2262.8333333333339</v>
      </c>
      <c r="L167" s="38">
        <v>2287.7666666666669</v>
      </c>
      <c r="M167" s="28">
        <v>2237.9</v>
      </c>
      <c r="N167" s="28">
        <v>2190</v>
      </c>
      <c r="O167" s="39">
        <v>3302250</v>
      </c>
      <c r="P167" s="40">
        <v>4.4437415987981337E-2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2709.65</v>
      </c>
      <c r="F168" s="37">
        <v>2688.5</v>
      </c>
      <c r="G168" s="38">
        <v>2657</v>
      </c>
      <c r="H168" s="38">
        <v>2604.35</v>
      </c>
      <c r="I168" s="38">
        <v>2572.85</v>
      </c>
      <c r="J168" s="38">
        <v>2741.15</v>
      </c>
      <c r="K168" s="38">
        <v>2772.65</v>
      </c>
      <c r="L168" s="38">
        <v>2825.3</v>
      </c>
      <c r="M168" s="28">
        <v>2720</v>
      </c>
      <c r="N168" s="28">
        <v>2635.85</v>
      </c>
      <c r="O168" s="39">
        <v>1796500</v>
      </c>
      <c r="P168" s="40">
        <v>8.4198708953129378E-3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30.1</v>
      </c>
      <c r="F169" s="37">
        <v>29.966666666666669</v>
      </c>
      <c r="G169" s="38">
        <v>29.783333333333339</v>
      </c>
      <c r="H169" s="38">
        <v>29.466666666666669</v>
      </c>
      <c r="I169" s="38">
        <v>29.283333333333339</v>
      </c>
      <c r="J169" s="38">
        <v>30.283333333333339</v>
      </c>
      <c r="K169" s="38">
        <v>30.466666666666669</v>
      </c>
      <c r="L169" s="38">
        <v>30.783333333333339</v>
      </c>
      <c r="M169" s="28">
        <v>30.15</v>
      </c>
      <c r="N169" s="28">
        <v>29.65</v>
      </c>
      <c r="O169" s="39">
        <v>218336000</v>
      </c>
      <c r="P169" s="40">
        <v>5.0821241805995435E-3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2222.8000000000002</v>
      </c>
      <c r="F170" s="37">
        <v>2209.5</v>
      </c>
      <c r="G170" s="38">
        <v>2192</v>
      </c>
      <c r="H170" s="38">
        <v>2161.1999999999998</v>
      </c>
      <c r="I170" s="38">
        <v>2143.6999999999998</v>
      </c>
      <c r="J170" s="38">
        <v>2240.3000000000002</v>
      </c>
      <c r="K170" s="38">
        <v>2257.8000000000002</v>
      </c>
      <c r="L170" s="38">
        <v>2288.6000000000004</v>
      </c>
      <c r="M170" s="28">
        <v>2227</v>
      </c>
      <c r="N170" s="28">
        <v>2178.6999999999998</v>
      </c>
      <c r="O170" s="39">
        <v>894900</v>
      </c>
      <c r="P170" s="40">
        <v>6.2321937321937325E-2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211.25</v>
      </c>
      <c r="F171" s="37">
        <v>211.31666666666669</v>
      </c>
      <c r="G171" s="38">
        <v>208.68333333333339</v>
      </c>
      <c r="H171" s="38">
        <v>206.1166666666667</v>
      </c>
      <c r="I171" s="38">
        <v>203.48333333333341</v>
      </c>
      <c r="J171" s="38">
        <v>213.88333333333338</v>
      </c>
      <c r="K171" s="38">
        <v>216.51666666666665</v>
      </c>
      <c r="L171" s="38">
        <v>219.08333333333337</v>
      </c>
      <c r="M171" s="28">
        <v>213.95</v>
      </c>
      <c r="N171" s="28">
        <v>208.75</v>
      </c>
      <c r="O171" s="39">
        <v>56376000</v>
      </c>
      <c r="P171" s="40">
        <v>-1.5558698727015558E-2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1880.6</v>
      </c>
      <c r="F172" s="37">
        <v>1878.95</v>
      </c>
      <c r="G172" s="38">
        <v>1868.7</v>
      </c>
      <c r="H172" s="38">
        <v>1856.8</v>
      </c>
      <c r="I172" s="38">
        <v>1846.55</v>
      </c>
      <c r="J172" s="38">
        <v>1890.8500000000001</v>
      </c>
      <c r="K172" s="38">
        <v>1901.1000000000001</v>
      </c>
      <c r="L172" s="38">
        <v>1913.0000000000002</v>
      </c>
      <c r="M172" s="28">
        <v>1889.2</v>
      </c>
      <c r="N172" s="28">
        <v>1867.05</v>
      </c>
      <c r="O172" s="39">
        <v>2040291</v>
      </c>
      <c r="P172" s="40">
        <v>1.8695387116439748E-2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153.19999999999999</v>
      </c>
      <c r="F173" s="37">
        <v>152.08333333333331</v>
      </c>
      <c r="G173" s="38">
        <v>150.56666666666663</v>
      </c>
      <c r="H173" s="38">
        <v>147.93333333333331</v>
      </c>
      <c r="I173" s="38">
        <v>146.41666666666663</v>
      </c>
      <c r="J173" s="38">
        <v>154.71666666666664</v>
      </c>
      <c r="K173" s="38">
        <v>156.23333333333329</v>
      </c>
      <c r="L173" s="38">
        <v>158.86666666666665</v>
      </c>
      <c r="M173" s="28">
        <v>153.6</v>
      </c>
      <c r="N173" s="28">
        <v>149.44999999999999</v>
      </c>
      <c r="O173" s="39">
        <v>7619500</v>
      </c>
      <c r="P173" s="40">
        <v>1.208740120874012E-2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650.35</v>
      </c>
      <c r="F174" s="37">
        <v>644.69999999999993</v>
      </c>
      <c r="G174" s="38">
        <v>635.89999999999986</v>
      </c>
      <c r="H174" s="38">
        <v>621.44999999999993</v>
      </c>
      <c r="I174" s="38">
        <v>612.64999999999986</v>
      </c>
      <c r="J174" s="38">
        <v>659.14999999999986</v>
      </c>
      <c r="K174" s="38">
        <v>667.94999999999982</v>
      </c>
      <c r="L174" s="38">
        <v>682.39999999999986</v>
      </c>
      <c r="M174" s="28">
        <v>653.5</v>
      </c>
      <c r="N174" s="28">
        <v>630.25</v>
      </c>
      <c r="O174" s="39">
        <v>4862850</v>
      </c>
      <c r="P174" s="40">
        <v>6.2592867756315007E-2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83.65</v>
      </c>
      <c r="F175" s="37">
        <v>82.666666666666671</v>
      </c>
      <c r="G175" s="38">
        <v>81.433333333333337</v>
      </c>
      <c r="H175" s="38">
        <v>79.216666666666669</v>
      </c>
      <c r="I175" s="38">
        <v>77.983333333333334</v>
      </c>
      <c r="J175" s="38">
        <v>84.88333333333334</v>
      </c>
      <c r="K175" s="38">
        <v>86.11666666666666</v>
      </c>
      <c r="L175" s="38">
        <v>88.333333333333343</v>
      </c>
      <c r="M175" s="28">
        <v>83.9</v>
      </c>
      <c r="N175" s="28">
        <v>80.45</v>
      </c>
      <c r="O175" s="39">
        <v>46285000</v>
      </c>
      <c r="P175" s="40">
        <v>-2.5065824117956818E-2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125.25</v>
      </c>
      <c r="F176" s="37">
        <v>124.53333333333335</v>
      </c>
      <c r="G176" s="38">
        <v>123.66666666666669</v>
      </c>
      <c r="H176" s="38">
        <v>122.08333333333334</v>
      </c>
      <c r="I176" s="38">
        <v>121.21666666666668</v>
      </c>
      <c r="J176" s="38">
        <v>126.11666666666669</v>
      </c>
      <c r="K176" s="38">
        <v>126.98333333333333</v>
      </c>
      <c r="L176" s="38">
        <v>128.56666666666669</v>
      </c>
      <c r="M176" s="28">
        <v>125.4</v>
      </c>
      <c r="N176" s="28">
        <v>122.95</v>
      </c>
      <c r="O176" s="39">
        <v>36822000</v>
      </c>
      <c r="P176" s="40">
        <v>5.0769734687192928E-3</v>
      </c>
    </row>
    <row r="177" spans="1:16" ht="12.75" customHeight="1">
      <c r="A177" s="28">
        <v>167</v>
      </c>
      <c r="B177" s="255" t="s">
        <v>79</v>
      </c>
      <c r="C177" s="30" t="s">
        <v>185</v>
      </c>
      <c r="D177" s="31">
        <v>44770</v>
      </c>
      <c r="E177" s="37">
        <v>2418.25</v>
      </c>
      <c r="F177" s="37">
        <v>2414.5333333333333</v>
      </c>
      <c r="G177" s="38">
        <v>2390.2166666666667</v>
      </c>
      <c r="H177" s="38">
        <v>2362.1833333333334</v>
      </c>
      <c r="I177" s="38">
        <v>2337.8666666666668</v>
      </c>
      <c r="J177" s="38">
        <v>2442.5666666666666</v>
      </c>
      <c r="K177" s="38">
        <v>2466.8833333333332</v>
      </c>
      <c r="L177" s="38">
        <v>2494.9166666666665</v>
      </c>
      <c r="M177" s="28">
        <v>2438.85</v>
      </c>
      <c r="N177" s="28">
        <v>2386.5</v>
      </c>
      <c r="O177" s="39">
        <v>37818500</v>
      </c>
      <c r="P177" s="40">
        <v>1.1216877456616488E-2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69.650000000000006</v>
      </c>
      <c r="F178" s="37">
        <v>69.016666666666666</v>
      </c>
      <c r="G178" s="38">
        <v>68.133333333333326</v>
      </c>
      <c r="H178" s="38">
        <v>66.61666666666666</v>
      </c>
      <c r="I178" s="38">
        <v>65.73333333333332</v>
      </c>
      <c r="J178" s="38">
        <v>70.533333333333331</v>
      </c>
      <c r="K178" s="38">
        <v>71.416666666666686</v>
      </c>
      <c r="L178" s="38">
        <v>72.933333333333337</v>
      </c>
      <c r="M178" s="28">
        <v>69.900000000000006</v>
      </c>
      <c r="N178" s="28">
        <v>67.5</v>
      </c>
      <c r="O178" s="39">
        <v>104520000</v>
      </c>
      <c r="P178" s="40">
        <v>1.5625E-2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848.55</v>
      </c>
      <c r="F179" s="37">
        <v>835.9</v>
      </c>
      <c r="G179" s="38">
        <v>818.8</v>
      </c>
      <c r="H179" s="38">
        <v>789.05</v>
      </c>
      <c r="I179" s="38">
        <v>771.94999999999993</v>
      </c>
      <c r="J179" s="38">
        <v>865.65</v>
      </c>
      <c r="K179" s="38">
        <v>882.75000000000011</v>
      </c>
      <c r="L179" s="38">
        <v>912.5</v>
      </c>
      <c r="M179" s="28">
        <v>853</v>
      </c>
      <c r="N179" s="28">
        <v>806.15</v>
      </c>
      <c r="O179" s="39">
        <v>5716800</v>
      </c>
      <c r="P179" s="40">
        <v>-7.2790969248734919E-2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1120.5999999999999</v>
      </c>
      <c r="F180" s="37">
        <v>1119.9833333333333</v>
      </c>
      <c r="G180" s="38">
        <v>1114.7666666666667</v>
      </c>
      <c r="H180" s="38">
        <v>1108.9333333333334</v>
      </c>
      <c r="I180" s="38">
        <v>1103.7166666666667</v>
      </c>
      <c r="J180" s="38">
        <v>1125.8166666666666</v>
      </c>
      <c r="K180" s="38">
        <v>1131.0333333333333</v>
      </c>
      <c r="L180" s="38">
        <v>1136.8666666666666</v>
      </c>
      <c r="M180" s="28">
        <v>1125.2</v>
      </c>
      <c r="N180" s="28">
        <v>1114.1500000000001</v>
      </c>
      <c r="O180" s="39">
        <v>7838250</v>
      </c>
      <c r="P180" s="40">
        <v>2.220266040688576E-2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480.3</v>
      </c>
      <c r="F181" s="37">
        <v>478.55</v>
      </c>
      <c r="G181" s="38">
        <v>475.8</v>
      </c>
      <c r="H181" s="38">
        <v>471.3</v>
      </c>
      <c r="I181" s="38">
        <v>468.55</v>
      </c>
      <c r="J181" s="38">
        <v>483.05</v>
      </c>
      <c r="K181" s="38">
        <v>485.8</v>
      </c>
      <c r="L181" s="38">
        <v>490.3</v>
      </c>
      <c r="M181" s="28">
        <v>481.3</v>
      </c>
      <c r="N181" s="28">
        <v>474.05</v>
      </c>
      <c r="O181" s="39">
        <v>58243500</v>
      </c>
      <c r="P181" s="40">
        <v>4.6313065976714097E-3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19741.400000000001</v>
      </c>
      <c r="F182" s="37">
        <v>19594.5</v>
      </c>
      <c r="G182" s="38">
        <v>19396.95</v>
      </c>
      <c r="H182" s="38">
        <v>19052.5</v>
      </c>
      <c r="I182" s="38">
        <v>18854.95</v>
      </c>
      <c r="J182" s="38">
        <v>19938.95</v>
      </c>
      <c r="K182" s="38">
        <v>20136.500000000004</v>
      </c>
      <c r="L182" s="38">
        <v>20480.95</v>
      </c>
      <c r="M182" s="28">
        <v>19792.05</v>
      </c>
      <c r="N182" s="28">
        <v>19250.05</v>
      </c>
      <c r="O182" s="39">
        <v>273725</v>
      </c>
      <c r="P182" s="40">
        <v>8.2266910420475316E-4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2650.4</v>
      </c>
      <c r="F183" s="37">
        <v>2621.7999999999997</v>
      </c>
      <c r="G183" s="38">
        <v>2588.5999999999995</v>
      </c>
      <c r="H183" s="38">
        <v>2526.7999999999997</v>
      </c>
      <c r="I183" s="38">
        <v>2493.5999999999995</v>
      </c>
      <c r="J183" s="38">
        <v>2683.5999999999995</v>
      </c>
      <c r="K183" s="38">
        <v>2716.7999999999993</v>
      </c>
      <c r="L183" s="38">
        <v>2778.5999999999995</v>
      </c>
      <c r="M183" s="28">
        <v>2655</v>
      </c>
      <c r="N183" s="28">
        <v>2560</v>
      </c>
      <c r="O183" s="39">
        <v>1830400</v>
      </c>
      <c r="P183" s="40">
        <v>4.5718774548311074E-2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2066.1999999999998</v>
      </c>
      <c r="F184" s="37">
        <v>2049.65</v>
      </c>
      <c r="G184" s="38">
        <v>2025.3000000000002</v>
      </c>
      <c r="H184" s="38">
        <v>1984.4</v>
      </c>
      <c r="I184" s="38">
        <v>1960.0500000000002</v>
      </c>
      <c r="J184" s="38">
        <v>2090.5500000000002</v>
      </c>
      <c r="K184" s="38">
        <v>2114.8999999999996</v>
      </c>
      <c r="L184" s="38">
        <v>2155.8000000000002</v>
      </c>
      <c r="M184" s="28">
        <v>2074</v>
      </c>
      <c r="N184" s="28">
        <v>2008.75</v>
      </c>
      <c r="O184" s="39">
        <v>4276125</v>
      </c>
      <c r="P184" s="40">
        <v>6.9198312236286919E-2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1263.55</v>
      </c>
      <c r="F185" s="37">
        <v>1258.75</v>
      </c>
      <c r="G185" s="38">
        <v>1249.8</v>
      </c>
      <c r="H185" s="38">
        <v>1236.05</v>
      </c>
      <c r="I185" s="38">
        <v>1227.0999999999999</v>
      </c>
      <c r="J185" s="38">
        <v>1272.5</v>
      </c>
      <c r="K185" s="38">
        <v>1281.4499999999998</v>
      </c>
      <c r="L185" s="38">
        <v>1295.2</v>
      </c>
      <c r="M185" s="28">
        <v>1267.7</v>
      </c>
      <c r="N185" s="28">
        <v>1245</v>
      </c>
      <c r="O185" s="39">
        <v>3887400</v>
      </c>
      <c r="P185" s="40">
        <v>3.3168553659703399E-2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840</v>
      </c>
      <c r="F186" s="37">
        <v>838.9</v>
      </c>
      <c r="G186" s="38">
        <v>834.34999999999991</v>
      </c>
      <c r="H186" s="38">
        <v>828.69999999999993</v>
      </c>
      <c r="I186" s="38">
        <v>824.14999999999986</v>
      </c>
      <c r="J186" s="38">
        <v>844.55</v>
      </c>
      <c r="K186" s="38">
        <v>849.09999999999991</v>
      </c>
      <c r="L186" s="38">
        <v>854.75</v>
      </c>
      <c r="M186" s="28">
        <v>843.45</v>
      </c>
      <c r="N186" s="28">
        <v>833.25</v>
      </c>
      <c r="O186" s="39">
        <v>21944300</v>
      </c>
      <c r="P186" s="40">
        <v>3.5212394762956559E-3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429.85</v>
      </c>
      <c r="F187" s="37">
        <v>425.66666666666669</v>
      </c>
      <c r="G187" s="38">
        <v>418.58333333333337</v>
      </c>
      <c r="H187" s="38">
        <v>407.31666666666666</v>
      </c>
      <c r="I187" s="38">
        <v>400.23333333333335</v>
      </c>
      <c r="J187" s="38">
        <v>436.93333333333339</v>
      </c>
      <c r="K187" s="38">
        <v>444.01666666666677</v>
      </c>
      <c r="L187" s="38">
        <v>455.28333333333342</v>
      </c>
      <c r="M187" s="28">
        <v>432.75</v>
      </c>
      <c r="N187" s="28">
        <v>414.4</v>
      </c>
      <c r="O187" s="39">
        <v>8583000</v>
      </c>
      <c r="P187" s="40">
        <v>4.8561480667033169E-2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548.85</v>
      </c>
      <c r="F188" s="37">
        <v>550.16666666666674</v>
      </c>
      <c r="G188" s="38">
        <v>544.88333333333344</v>
      </c>
      <c r="H188" s="38">
        <v>540.91666666666674</v>
      </c>
      <c r="I188" s="38">
        <v>535.63333333333344</v>
      </c>
      <c r="J188" s="38">
        <v>554.13333333333344</v>
      </c>
      <c r="K188" s="38">
        <v>559.41666666666674</v>
      </c>
      <c r="L188" s="38">
        <v>563.38333333333344</v>
      </c>
      <c r="M188" s="28">
        <v>555.45000000000005</v>
      </c>
      <c r="N188" s="28">
        <v>546.20000000000005</v>
      </c>
      <c r="O188" s="39">
        <v>923000</v>
      </c>
      <c r="P188" s="40">
        <v>6.5430752453653216E-3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813.45</v>
      </c>
      <c r="F189" s="37">
        <v>810.33333333333337</v>
      </c>
      <c r="G189" s="38">
        <v>805.81666666666672</v>
      </c>
      <c r="H189" s="38">
        <v>798.18333333333339</v>
      </c>
      <c r="I189" s="38">
        <v>793.66666666666674</v>
      </c>
      <c r="J189" s="38">
        <v>817.9666666666667</v>
      </c>
      <c r="K189" s="38">
        <v>822.48333333333335</v>
      </c>
      <c r="L189" s="38">
        <v>830.11666666666667</v>
      </c>
      <c r="M189" s="28">
        <v>814.85</v>
      </c>
      <c r="N189" s="28">
        <v>802.7</v>
      </c>
      <c r="O189" s="39">
        <v>5053000</v>
      </c>
      <c r="P189" s="40">
        <v>-9.2156862745098045E-3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966.6</v>
      </c>
      <c r="F190" s="37">
        <v>960.83333333333337</v>
      </c>
      <c r="G190" s="38">
        <v>951.76666666666677</v>
      </c>
      <c r="H190" s="38">
        <v>936.93333333333339</v>
      </c>
      <c r="I190" s="38">
        <v>927.86666666666679</v>
      </c>
      <c r="J190" s="38">
        <v>975.66666666666674</v>
      </c>
      <c r="K190" s="38">
        <v>984.73333333333335</v>
      </c>
      <c r="L190" s="38">
        <v>999.56666666666672</v>
      </c>
      <c r="M190" s="28">
        <v>969.9</v>
      </c>
      <c r="N190" s="28">
        <v>946</v>
      </c>
      <c r="O190" s="39">
        <v>3140000</v>
      </c>
      <c r="P190" s="40">
        <v>-8.0555994313694524E-3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751.05</v>
      </c>
      <c r="F191" s="37">
        <v>743.51666666666677</v>
      </c>
      <c r="G191" s="38">
        <v>734.83333333333348</v>
      </c>
      <c r="H191" s="38">
        <v>718.61666666666667</v>
      </c>
      <c r="I191" s="38">
        <v>709.93333333333339</v>
      </c>
      <c r="J191" s="38">
        <v>759.73333333333358</v>
      </c>
      <c r="K191" s="38">
        <v>768.41666666666674</v>
      </c>
      <c r="L191" s="38">
        <v>784.63333333333367</v>
      </c>
      <c r="M191" s="28">
        <v>752.2</v>
      </c>
      <c r="N191" s="28">
        <v>727.3</v>
      </c>
      <c r="O191" s="39">
        <v>8417700</v>
      </c>
      <c r="P191" s="40">
        <v>2.6673984632272229E-2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417.6</v>
      </c>
      <c r="F192" s="37">
        <v>415.91666666666669</v>
      </c>
      <c r="G192" s="38">
        <v>413.03333333333336</v>
      </c>
      <c r="H192" s="38">
        <v>408.4666666666667</v>
      </c>
      <c r="I192" s="38">
        <v>405.58333333333337</v>
      </c>
      <c r="J192" s="38">
        <v>420.48333333333335</v>
      </c>
      <c r="K192" s="38">
        <v>423.36666666666667</v>
      </c>
      <c r="L192" s="38">
        <v>427.93333333333334</v>
      </c>
      <c r="M192" s="28">
        <v>418.8</v>
      </c>
      <c r="N192" s="28">
        <v>411.35</v>
      </c>
      <c r="O192" s="39">
        <v>60231900</v>
      </c>
      <c r="P192" s="40">
        <v>3.3132957826477965E-4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214.2</v>
      </c>
      <c r="F193" s="37">
        <v>213.1</v>
      </c>
      <c r="G193" s="38">
        <v>211.45</v>
      </c>
      <c r="H193" s="38">
        <v>208.7</v>
      </c>
      <c r="I193" s="38">
        <v>207.04999999999998</v>
      </c>
      <c r="J193" s="38">
        <v>215.85</v>
      </c>
      <c r="K193" s="38">
        <v>217.50000000000003</v>
      </c>
      <c r="L193" s="38">
        <v>220.25</v>
      </c>
      <c r="M193" s="28">
        <v>214.75</v>
      </c>
      <c r="N193" s="28">
        <v>210.35</v>
      </c>
      <c r="O193" s="39">
        <v>82555875</v>
      </c>
      <c r="P193" s="40">
        <v>-9.1947504860661056E-3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861.1</v>
      </c>
      <c r="F194" s="37">
        <v>854.19999999999993</v>
      </c>
      <c r="G194" s="38">
        <v>845.29999999999984</v>
      </c>
      <c r="H194" s="38">
        <v>829.49999999999989</v>
      </c>
      <c r="I194" s="38">
        <v>820.5999999999998</v>
      </c>
      <c r="J194" s="38">
        <v>869.99999999999989</v>
      </c>
      <c r="K194" s="38">
        <v>878.9</v>
      </c>
      <c r="L194" s="38">
        <v>894.69999999999993</v>
      </c>
      <c r="M194" s="28">
        <v>863.1</v>
      </c>
      <c r="N194" s="28">
        <v>838.4</v>
      </c>
      <c r="O194" s="39">
        <v>29523050</v>
      </c>
      <c r="P194" s="40">
        <v>-4.143072181205648E-3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3252.8</v>
      </c>
      <c r="F195" s="37">
        <v>3235.9166666666665</v>
      </c>
      <c r="G195" s="38">
        <v>3211.833333333333</v>
      </c>
      <c r="H195" s="38">
        <v>3170.8666666666663</v>
      </c>
      <c r="I195" s="38">
        <v>3146.7833333333328</v>
      </c>
      <c r="J195" s="38">
        <v>3276.8833333333332</v>
      </c>
      <c r="K195" s="38">
        <v>3300.9666666666662</v>
      </c>
      <c r="L195" s="38">
        <v>3341.9333333333334</v>
      </c>
      <c r="M195" s="28">
        <v>3260</v>
      </c>
      <c r="N195" s="28">
        <v>3194.95</v>
      </c>
      <c r="O195" s="39">
        <v>12044700</v>
      </c>
      <c r="P195" s="40">
        <v>-1.6654828675696197E-2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983.45</v>
      </c>
      <c r="F196" s="37">
        <v>981.48333333333323</v>
      </c>
      <c r="G196" s="38">
        <v>975.31666666666649</v>
      </c>
      <c r="H196" s="38">
        <v>967.18333333333328</v>
      </c>
      <c r="I196" s="38">
        <v>961.01666666666654</v>
      </c>
      <c r="J196" s="38">
        <v>989.61666666666645</v>
      </c>
      <c r="K196" s="38">
        <v>995.78333333333319</v>
      </c>
      <c r="L196" s="38">
        <v>1003.9166666666664</v>
      </c>
      <c r="M196" s="28">
        <v>987.65</v>
      </c>
      <c r="N196" s="28">
        <v>973.35</v>
      </c>
      <c r="O196" s="39">
        <v>24365400</v>
      </c>
      <c r="P196" s="40">
        <v>-2.1378022410064872E-3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2014.4</v>
      </c>
      <c r="F197" s="37">
        <v>1991.05</v>
      </c>
      <c r="G197" s="38">
        <v>1960.25</v>
      </c>
      <c r="H197" s="38">
        <v>1906.1000000000001</v>
      </c>
      <c r="I197" s="38">
        <v>1875.3000000000002</v>
      </c>
      <c r="J197" s="38">
        <v>2045.1999999999998</v>
      </c>
      <c r="K197" s="38">
        <v>2075.9999999999995</v>
      </c>
      <c r="L197" s="38">
        <v>2130.1499999999996</v>
      </c>
      <c r="M197" s="28">
        <v>2021.85</v>
      </c>
      <c r="N197" s="28">
        <v>1936.9</v>
      </c>
      <c r="O197" s="39">
        <v>8481375</v>
      </c>
      <c r="P197" s="40">
        <v>-8.3307756390581834E-3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2906.75</v>
      </c>
      <c r="F198" s="37">
        <v>2908.4166666666665</v>
      </c>
      <c r="G198" s="38">
        <v>2890.8833333333332</v>
      </c>
      <c r="H198" s="38">
        <v>2875.0166666666669</v>
      </c>
      <c r="I198" s="38">
        <v>2857.4833333333336</v>
      </c>
      <c r="J198" s="38">
        <v>2924.2833333333328</v>
      </c>
      <c r="K198" s="38">
        <v>2941.8166666666666</v>
      </c>
      <c r="L198" s="38">
        <v>2957.6833333333325</v>
      </c>
      <c r="M198" s="28">
        <v>2925.95</v>
      </c>
      <c r="N198" s="28">
        <v>2892.55</v>
      </c>
      <c r="O198" s="39">
        <v>982750</v>
      </c>
      <c r="P198" s="40">
        <v>2.4765380604796664E-2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474.15</v>
      </c>
      <c r="F199" s="37">
        <v>471.31666666666666</v>
      </c>
      <c r="G199" s="38">
        <v>467.13333333333333</v>
      </c>
      <c r="H199" s="38">
        <v>460.11666666666667</v>
      </c>
      <c r="I199" s="38">
        <v>455.93333333333334</v>
      </c>
      <c r="J199" s="38">
        <v>478.33333333333331</v>
      </c>
      <c r="K199" s="38">
        <v>482.51666666666659</v>
      </c>
      <c r="L199" s="38">
        <v>489.5333333333333</v>
      </c>
      <c r="M199" s="28">
        <v>475.5</v>
      </c>
      <c r="N199" s="28">
        <v>464.3</v>
      </c>
      <c r="O199" s="39">
        <v>3336000</v>
      </c>
      <c r="P199" s="40">
        <v>1.7848970251716247E-2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1172.95</v>
      </c>
      <c r="F200" s="37">
        <v>1153.2833333333333</v>
      </c>
      <c r="G200" s="38">
        <v>1130.5666666666666</v>
      </c>
      <c r="H200" s="38">
        <v>1088.1833333333334</v>
      </c>
      <c r="I200" s="38">
        <v>1065.4666666666667</v>
      </c>
      <c r="J200" s="38">
        <v>1195.6666666666665</v>
      </c>
      <c r="K200" s="38">
        <v>1218.3833333333332</v>
      </c>
      <c r="L200" s="38">
        <v>1260.7666666666664</v>
      </c>
      <c r="M200" s="28">
        <v>1176</v>
      </c>
      <c r="N200" s="28">
        <v>1110.9000000000001</v>
      </c>
      <c r="O200" s="39">
        <v>4779925</v>
      </c>
      <c r="P200" s="40">
        <v>2.967359050445104E-2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824.9</v>
      </c>
      <c r="F201" s="37">
        <v>821.95000000000016</v>
      </c>
      <c r="G201" s="38">
        <v>813.90000000000032</v>
      </c>
      <c r="H201" s="38">
        <v>802.9000000000002</v>
      </c>
      <c r="I201" s="38">
        <v>794.85000000000036</v>
      </c>
      <c r="J201" s="38">
        <v>832.95000000000027</v>
      </c>
      <c r="K201" s="38">
        <v>841.00000000000023</v>
      </c>
      <c r="L201" s="38">
        <v>852.00000000000023</v>
      </c>
      <c r="M201" s="28">
        <v>830</v>
      </c>
      <c r="N201" s="28">
        <v>810.95</v>
      </c>
      <c r="O201" s="39">
        <v>10431400</v>
      </c>
      <c r="P201" s="40">
        <v>-3.2107023411371239E-3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1620.85</v>
      </c>
      <c r="F202" s="37">
        <v>1603.25</v>
      </c>
      <c r="G202" s="38">
        <v>1579.35</v>
      </c>
      <c r="H202" s="38">
        <v>1537.85</v>
      </c>
      <c r="I202" s="38">
        <v>1513.9499999999998</v>
      </c>
      <c r="J202" s="38">
        <v>1644.75</v>
      </c>
      <c r="K202" s="38">
        <v>1668.65</v>
      </c>
      <c r="L202" s="38">
        <v>1710.15</v>
      </c>
      <c r="M202" s="28">
        <v>1627.15</v>
      </c>
      <c r="N202" s="28">
        <v>1561.75</v>
      </c>
      <c r="O202" s="39">
        <v>1026800</v>
      </c>
      <c r="P202" s="40">
        <v>1.3823064770932069E-2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5803.55</v>
      </c>
      <c r="F203" s="37">
        <v>5780.166666666667</v>
      </c>
      <c r="G203" s="38">
        <v>5735.4833333333336</v>
      </c>
      <c r="H203" s="38">
        <v>5667.416666666667</v>
      </c>
      <c r="I203" s="38">
        <v>5622.7333333333336</v>
      </c>
      <c r="J203" s="38">
        <v>5848.2333333333336</v>
      </c>
      <c r="K203" s="38">
        <v>5892.9166666666661</v>
      </c>
      <c r="L203" s="38">
        <v>5960.9833333333336</v>
      </c>
      <c r="M203" s="28">
        <v>5824.85</v>
      </c>
      <c r="N203" s="28">
        <v>5712.1</v>
      </c>
      <c r="O203" s="39">
        <v>2931500</v>
      </c>
      <c r="P203" s="40">
        <v>2.6184058529072005E-2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653.70000000000005</v>
      </c>
      <c r="F204" s="37">
        <v>651.1</v>
      </c>
      <c r="G204" s="38">
        <v>646.95000000000005</v>
      </c>
      <c r="H204" s="38">
        <v>640.20000000000005</v>
      </c>
      <c r="I204" s="38">
        <v>636.05000000000007</v>
      </c>
      <c r="J204" s="38">
        <v>657.85</v>
      </c>
      <c r="K204" s="38">
        <v>661.99999999999989</v>
      </c>
      <c r="L204" s="38">
        <v>668.75</v>
      </c>
      <c r="M204" s="28">
        <v>655.25</v>
      </c>
      <c r="N204" s="28">
        <v>644.35</v>
      </c>
      <c r="O204" s="39">
        <v>21037900</v>
      </c>
      <c r="P204" s="40">
        <v>4.8432163924247125E-3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215.25</v>
      </c>
      <c r="F205" s="37">
        <v>212.58333333333334</v>
      </c>
      <c r="G205" s="38">
        <v>208.9666666666667</v>
      </c>
      <c r="H205" s="38">
        <v>202.68333333333337</v>
      </c>
      <c r="I205" s="38">
        <v>199.06666666666672</v>
      </c>
      <c r="J205" s="38">
        <v>218.86666666666667</v>
      </c>
      <c r="K205" s="38">
        <v>222.48333333333329</v>
      </c>
      <c r="L205" s="38">
        <v>228.76666666666665</v>
      </c>
      <c r="M205" s="28">
        <v>216.2</v>
      </c>
      <c r="N205" s="28">
        <v>206.3</v>
      </c>
      <c r="O205" s="39">
        <v>60539900</v>
      </c>
      <c r="P205" s="40">
        <v>1.4836178449866188E-2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972.6</v>
      </c>
      <c r="F206" s="37">
        <v>966.91666666666663</v>
      </c>
      <c r="G206" s="38">
        <v>957.13333333333321</v>
      </c>
      <c r="H206" s="38">
        <v>941.66666666666663</v>
      </c>
      <c r="I206" s="38">
        <v>931.88333333333321</v>
      </c>
      <c r="J206" s="38">
        <v>982.38333333333321</v>
      </c>
      <c r="K206" s="38">
        <v>992.16666666666674</v>
      </c>
      <c r="L206" s="38">
        <v>1007.6333333333332</v>
      </c>
      <c r="M206" s="28">
        <v>976.7</v>
      </c>
      <c r="N206" s="28">
        <v>951.45</v>
      </c>
      <c r="O206" s="39">
        <v>4293000</v>
      </c>
      <c r="P206" s="40">
        <v>-3.6363636363636362E-2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1617.45</v>
      </c>
      <c r="F207" s="37">
        <v>1595.0833333333333</v>
      </c>
      <c r="G207" s="38">
        <v>1570.3666666666666</v>
      </c>
      <c r="H207" s="38">
        <v>1523.2833333333333</v>
      </c>
      <c r="I207" s="38">
        <v>1498.5666666666666</v>
      </c>
      <c r="J207" s="38">
        <v>1642.1666666666665</v>
      </c>
      <c r="K207" s="38">
        <v>1666.8833333333332</v>
      </c>
      <c r="L207" s="38">
        <v>1713.9666666666665</v>
      </c>
      <c r="M207" s="28">
        <v>1619.8</v>
      </c>
      <c r="N207" s="28">
        <v>1548</v>
      </c>
      <c r="O207" s="39">
        <v>578900</v>
      </c>
      <c r="P207" s="40">
        <v>6.082725060827251E-3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417.75</v>
      </c>
      <c r="F208" s="37">
        <v>417.01666666666671</v>
      </c>
      <c r="G208" s="38">
        <v>414.33333333333343</v>
      </c>
      <c r="H208" s="38">
        <v>410.91666666666674</v>
      </c>
      <c r="I208" s="38">
        <v>408.23333333333346</v>
      </c>
      <c r="J208" s="38">
        <v>420.43333333333339</v>
      </c>
      <c r="K208" s="38">
        <v>423.11666666666667</v>
      </c>
      <c r="L208" s="38">
        <v>426.53333333333336</v>
      </c>
      <c r="M208" s="28">
        <v>419.7</v>
      </c>
      <c r="N208" s="28">
        <v>413.6</v>
      </c>
      <c r="O208" s="39">
        <v>40673000</v>
      </c>
      <c r="P208" s="40">
        <v>3.5832526868028319E-2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224.45</v>
      </c>
      <c r="F209" s="37">
        <v>221.25</v>
      </c>
      <c r="G209" s="38">
        <v>216.8</v>
      </c>
      <c r="H209" s="38">
        <v>209.15</v>
      </c>
      <c r="I209" s="38">
        <v>204.70000000000002</v>
      </c>
      <c r="J209" s="38">
        <v>228.9</v>
      </c>
      <c r="K209" s="38">
        <v>233.35</v>
      </c>
      <c r="L209" s="38">
        <v>241</v>
      </c>
      <c r="M209" s="28">
        <v>225.7</v>
      </c>
      <c r="N209" s="28">
        <v>213.6</v>
      </c>
      <c r="O209" s="39">
        <v>79092000</v>
      </c>
      <c r="P209" s="40">
        <v>-2.8367184840576423E-3</v>
      </c>
    </row>
    <row r="210" spans="1:16" ht="12.75" customHeight="1">
      <c r="A210" s="28">
        <v>200</v>
      </c>
      <c r="B210" s="29" t="s">
        <v>47</v>
      </c>
      <c r="C210" s="30" t="s">
        <v>830</v>
      </c>
      <c r="D210" s="31">
        <v>44770</v>
      </c>
      <c r="E210" s="37">
        <v>364.25</v>
      </c>
      <c r="F210" s="37">
        <v>363.08333333333331</v>
      </c>
      <c r="G210" s="38">
        <v>360.46666666666664</v>
      </c>
      <c r="H210" s="38">
        <v>356.68333333333334</v>
      </c>
      <c r="I210" s="38">
        <v>354.06666666666666</v>
      </c>
      <c r="J210" s="38">
        <v>366.86666666666662</v>
      </c>
      <c r="K210" s="38">
        <v>369.48333333333329</v>
      </c>
      <c r="L210" s="38">
        <v>373.26666666666659</v>
      </c>
      <c r="M210" s="28">
        <v>365.7</v>
      </c>
      <c r="N210" s="28">
        <v>359.3</v>
      </c>
      <c r="O210" s="39">
        <v>11489400</v>
      </c>
      <c r="P210" s="40">
        <v>-5.608350210313133E-3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300"/>
      <c r="C213" s="279"/>
      <c r="D213" s="301"/>
      <c r="E213" s="280"/>
      <c r="F213" s="280"/>
      <c r="G213" s="302"/>
      <c r="H213" s="302"/>
      <c r="I213" s="302"/>
      <c r="J213" s="302"/>
      <c r="K213" s="302"/>
      <c r="L213" s="302"/>
      <c r="M213" s="279"/>
      <c r="N213" s="279"/>
      <c r="O213" s="303"/>
      <c r="P213" s="304"/>
    </row>
    <row r="214" spans="1:16" ht="12.75" customHeight="1">
      <c r="A214" s="28"/>
      <c r="B214" s="300"/>
      <c r="C214" s="279"/>
      <c r="D214" s="301"/>
      <c r="E214" s="280"/>
      <c r="F214" s="280"/>
      <c r="G214" s="302"/>
      <c r="H214" s="302"/>
      <c r="I214" s="302"/>
      <c r="J214" s="302"/>
      <c r="K214" s="302"/>
      <c r="L214" s="302"/>
      <c r="M214" s="279"/>
      <c r="N214" s="279"/>
      <c r="O214" s="303"/>
      <c r="P214" s="304"/>
    </row>
    <row r="215" spans="1:16" ht="12.75" customHeight="1">
      <c r="A215" s="279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79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44749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45" t="s">
        <v>16</v>
      </c>
      <c r="B8" s="447"/>
      <c r="C8" s="451" t="s">
        <v>20</v>
      </c>
      <c r="D8" s="451" t="s">
        <v>21</v>
      </c>
      <c r="E8" s="442" t="s">
        <v>22</v>
      </c>
      <c r="F8" s="443"/>
      <c r="G8" s="444"/>
      <c r="H8" s="442" t="s">
        <v>23</v>
      </c>
      <c r="I8" s="443"/>
      <c r="J8" s="444"/>
      <c r="K8" s="23"/>
      <c r="L8" s="50"/>
      <c r="M8" s="50"/>
      <c r="N8" s="1"/>
      <c r="O8" s="1"/>
    </row>
    <row r="9" spans="1:15" ht="36" customHeight="1">
      <c r="A9" s="449"/>
      <c r="B9" s="450"/>
      <c r="C9" s="450"/>
      <c r="D9" s="45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15989.8</v>
      </c>
      <c r="D10" s="32">
        <v>15934.016666666668</v>
      </c>
      <c r="E10" s="32">
        <v>15856.683333333336</v>
      </c>
      <c r="F10" s="32">
        <v>15723.566666666668</v>
      </c>
      <c r="G10" s="32">
        <v>15646.233333333335</v>
      </c>
      <c r="H10" s="32">
        <v>16067.133333333337</v>
      </c>
      <c r="I10" s="32">
        <v>16144.466666666669</v>
      </c>
      <c r="J10" s="32">
        <v>16277.583333333338</v>
      </c>
      <c r="K10" s="34">
        <v>16011.35</v>
      </c>
      <c r="L10" s="34">
        <v>15800.9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34324.25</v>
      </c>
      <c r="D11" s="37">
        <v>34196.299999999996</v>
      </c>
      <c r="E11" s="37">
        <v>34004.099999999991</v>
      </c>
      <c r="F11" s="37">
        <v>33683.949999999997</v>
      </c>
      <c r="G11" s="37">
        <v>33491.749999999993</v>
      </c>
      <c r="H11" s="37">
        <v>34516.44999999999</v>
      </c>
      <c r="I11" s="37">
        <v>34708.649999999987</v>
      </c>
      <c r="J11" s="37">
        <v>35028.799999999988</v>
      </c>
      <c r="K11" s="28">
        <v>34388.5</v>
      </c>
      <c r="L11" s="28">
        <v>33876.15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2305.1999999999998</v>
      </c>
      <c r="D12" s="37">
        <v>2305.7166666666667</v>
      </c>
      <c r="E12" s="37">
        <v>2275.0333333333333</v>
      </c>
      <c r="F12" s="37">
        <v>2244.8666666666668</v>
      </c>
      <c r="G12" s="37">
        <v>2214.1833333333334</v>
      </c>
      <c r="H12" s="37">
        <v>2335.8833333333332</v>
      </c>
      <c r="I12" s="37">
        <v>2366.5666666666666</v>
      </c>
      <c r="J12" s="37">
        <v>2396.7333333333331</v>
      </c>
      <c r="K12" s="28">
        <v>2336.4</v>
      </c>
      <c r="L12" s="28">
        <v>2275.5500000000002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4582.6000000000004</v>
      </c>
      <c r="D13" s="37">
        <v>4572.3333333333339</v>
      </c>
      <c r="E13" s="37">
        <v>4555.1166666666677</v>
      </c>
      <c r="F13" s="37">
        <v>4527.6333333333341</v>
      </c>
      <c r="G13" s="37">
        <v>4510.4166666666679</v>
      </c>
      <c r="H13" s="37">
        <v>4599.8166666666675</v>
      </c>
      <c r="I13" s="37">
        <v>4617.0333333333347</v>
      </c>
      <c r="J13" s="37">
        <v>4644.5166666666673</v>
      </c>
      <c r="K13" s="28">
        <v>4589.55</v>
      </c>
      <c r="L13" s="28">
        <v>4544.8500000000004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28007.599999999999</v>
      </c>
      <c r="D14" s="37">
        <v>27928.350000000002</v>
      </c>
      <c r="E14" s="37">
        <v>27707.800000000003</v>
      </c>
      <c r="F14" s="37">
        <v>27408</v>
      </c>
      <c r="G14" s="37">
        <v>27187.45</v>
      </c>
      <c r="H14" s="37">
        <v>28228.150000000005</v>
      </c>
      <c r="I14" s="37">
        <v>28448.7</v>
      </c>
      <c r="J14" s="37">
        <v>28748.500000000007</v>
      </c>
      <c r="K14" s="28">
        <v>28148.9</v>
      </c>
      <c r="L14" s="28">
        <v>27628.55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3707.75</v>
      </c>
      <c r="D15" s="37">
        <v>3703.9666666666667</v>
      </c>
      <c r="E15" s="37">
        <v>3671.2333333333336</v>
      </c>
      <c r="F15" s="37">
        <v>3634.7166666666667</v>
      </c>
      <c r="G15" s="37">
        <v>3601.9833333333336</v>
      </c>
      <c r="H15" s="37">
        <v>3740.4833333333336</v>
      </c>
      <c r="I15" s="37">
        <v>3773.2166666666662</v>
      </c>
      <c r="J15" s="37">
        <v>3809.7333333333336</v>
      </c>
      <c r="K15" s="28">
        <v>3736.7</v>
      </c>
      <c r="L15" s="28">
        <v>3667.45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7561.3</v>
      </c>
      <c r="D16" s="37">
        <v>7508.833333333333</v>
      </c>
      <c r="E16" s="37">
        <v>7445.7666666666664</v>
      </c>
      <c r="F16" s="37">
        <v>7330.2333333333336</v>
      </c>
      <c r="G16" s="37">
        <v>7267.166666666667</v>
      </c>
      <c r="H16" s="37">
        <v>7624.3666666666659</v>
      </c>
      <c r="I16" s="37">
        <v>7687.4333333333334</v>
      </c>
      <c r="J16" s="37">
        <v>7802.9666666666653</v>
      </c>
      <c r="K16" s="28">
        <v>7571.9</v>
      </c>
      <c r="L16" s="28">
        <v>7393.3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2517</v>
      </c>
      <c r="D17" s="37">
        <v>2472.3333333333335</v>
      </c>
      <c r="E17" s="37">
        <v>2414.666666666667</v>
      </c>
      <c r="F17" s="37">
        <v>2312.3333333333335</v>
      </c>
      <c r="G17" s="37">
        <v>2254.666666666667</v>
      </c>
      <c r="H17" s="37">
        <v>2574.666666666667</v>
      </c>
      <c r="I17" s="37">
        <v>2632.3333333333339</v>
      </c>
      <c r="J17" s="37">
        <v>2734.666666666667</v>
      </c>
      <c r="K17" s="28">
        <v>2530</v>
      </c>
      <c r="L17" s="28">
        <v>2370</v>
      </c>
      <c r="M17" s="28">
        <v>10.3706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2174.35</v>
      </c>
      <c r="D18" s="37">
        <v>2167.4166666666665</v>
      </c>
      <c r="E18" s="37">
        <v>2154.9333333333329</v>
      </c>
      <c r="F18" s="37">
        <v>2135.5166666666664</v>
      </c>
      <c r="G18" s="37">
        <v>2123.0333333333328</v>
      </c>
      <c r="H18" s="37">
        <v>2186.833333333333</v>
      </c>
      <c r="I18" s="37">
        <v>2199.3166666666666</v>
      </c>
      <c r="J18" s="37">
        <v>2218.7333333333331</v>
      </c>
      <c r="K18" s="28">
        <v>2179.9</v>
      </c>
      <c r="L18" s="28">
        <v>2148</v>
      </c>
      <c r="M18" s="28">
        <v>1.23949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581.65</v>
      </c>
      <c r="D19" s="37">
        <v>574.88333333333333</v>
      </c>
      <c r="E19" s="37">
        <v>564.76666666666665</v>
      </c>
      <c r="F19" s="37">
        <v>547.88333333333333</v>
      </c>
      <c r="G19" s="37">
        <v>537.76666666666665</v>
      </c>
      <c r="H19" s="37">
        <v>591.76666666666665</v>
      </c>
      <c r="I19" s="37">
        <v>601.88333333333321</v>
      </c>
      <c r="J19" s="37">
        <v>618.76666666666665</v>
      </c>
      <c r="K19" s="28">
        <v>585</v>
      </c>
      <c r="L19" s="28">
        <v>558</v>
      </c>
      <c r="M19" s="28">
        <v>22.020479999999999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19191.55</v>
      </c>
      <c r="D20" s="37">
        <v>19052.633333333335</v>
      </c>
      <c r="E20" s="37">
        <v>18811.316666666669</v>
      </c>
      <c r="F20" s="37">
        <v>18431.083333333336</v>
      </c>
      <c r="G20" s="37">
        <v>18189.76666666667</v>
      </c>
      <c r="H20" s="37">
        <v>19432.866666666669</v>
      </c>
      <c r="I20" s="37">
        <v>19674.183333333334</v>
      </c>
      <c r="J20" s="37">
        <v>20054.416666666668</v>
      </c>
      <c r="K20" s="28">
        <v>19293.95</v>
      </c>
      <c r="L20" s="28">
        <v>18672.400000000001</v>
      </c>
      <c r="M20" s="28">
        <v>0.17194999999999999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2272.85</v>
      </c>
      <c r="D21" s="37">
        <v>2262.1166666666668</v>
      </c>
      <c r="E21" s="37">
        <v>2247.2333333333336</v>
      </c>
      <c r="F21" s="37">
        <v>2221.6166666666668</v>
      </c>
      <c r="G21" s="37">
        <v>2206.7333333333336</v>
      </c>
      <c r="H21" s="37">
        <v>2287.7333333333336</v>
      </c>
      <c r="I21" s="37">
        <v>2302.6166666666668</v>
      </c>
      <c r="J21" s="37">
        <v>2328.2333333333336</v>
      </c>
      <c r="K21" s="28">
        <v>2277</v>
      </c>
      <c r="L21" s="28">
        <v>2236.5</v>
      </c>
      <c r="M21" s="28">
        <v>10.45463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1903.7</v>
      </c>
      <c r="D22" s="37">
        <v>1894.2333333333333</v>
      </c>
      <c r="E22" s="37">
        <v>1879.4666666666667</v>
      </c>
      <c r="F22" s="37">
        <v>1855.2333333333333</v>
      </c>
      <c r="G22" s="37">
        <v>1840.4666666666667</v>
      </c>
      <c r="H22" s="37">
        <v>1918.4666666666667</v>
      </c>
      <c r="I22" s="37">
        <v>1933.2333333333336</v>
      </c>
      <c r="J22" s="37">
        <v>1957.4666666666667</v>
      </c>
      <c r="K22" s="28">
        <v>1909</v>
      </c>
      <c r="L22" s="28">
        <v>1870</v>
      </c>
      <c r="M22" s="28">
        <v>4.9724899999999996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694.35</v>
      </c>
      <c r="D23" s="37">
        <v>689.26666666666677</v>
      </c>
      <c r="E23" s="37">
        <v>682.23333333333358</v>
      </c>
      <c r="F23" s="37">
        <v>670.11666666666679</v>
      </c>
      <c r="G23" s="37">
        <v>663.0833333333336</v>
      </c>
      <c r="H23" s="37">
        <v>701.38333333333355</v>
      </c>
      <c r="I23" s="37">
        <v>708.41666666666663</v>
      </c>
      <c r="J23" s="37">
        <v>720.53333333333353</v>
      </c>
      <c r="K23" s="28">
        <v>696.3</v>
      </c>
      <c r="L23" s="28">
        <v>677.15</v>
      </c>
      <c r="M23" s="28">
        <v>26.348389999999998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2475.35</v>
      </c>
      <c r="D24" s="37">
        <v>2457.8666666666663</v>
      </c>
      <c r="E24" s="37">
        <v>2427.9333333333325</v>
      </c>
      <c r="F24" s="37">
        <v>2380.516666666666</v>
      </c>
      <c r="G24" s="37">
        <v>2350.5833333333321</v>
      </c>
      <c r="H24" s="37">
        <v>2505.2833333333328</v>
      </c>
      <c r="I24" s="37">
        <v>2535.2166666666662</v>
      </c>
      <c r="J24" s="37">
        <v>2582.6333333333332</v>
      </c>
      <c r="K24" s="28">
        <v>2487.8000000000002</v>
      </c>
      <c r="L24" s="28">
        <v>2410.4499999999998</v>
      </c>
      <c r="M24" s="28">
        <v>2.5798800000000002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2511.65</v>
      </c>
      <c r="D25" s="37">
        <v>2503.2166666666667</v>
      </c>
      <c r="E25" s="37">
        <v>2483.4333333333334</v>
      </c>
      <c r="F25" s="37">
        <v>2455.2166666666667</v>
      </c>
      <c r="G25" s="37">
        <v>2435.4333333333334</v>
      </c>
      <c r="H25" s="37">
        <v>2531.4333333333334</v>
      </c>
      <c r="I25" s="37">
        <v>2551.2166666666672</v>
      </c>
      <c r="J25" s="37">
        <v>2579.4333333333334</v>
      </c>
      <c r="K25" s="28">
        <v>2523</v>
      </c>
      <c r="L25" s="28">
        <v>2475</v>
      </c>
      <c r="M25" s="28">
        <v>2.0354999999999999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92.45</v>
      </c>
      <c r="D26" s="37">
        <v>91.5</v>
      </c>
      <c r="E26" s="37">
        <v>89.95</v>
      </c>
      <c r="F26" s="37">
        <v>87.45</v>
      </c>
      <c r="G26" s="37">
        <v>85.9</v>
      </c>
      <c r="H26" s="37">
        <v>94</v>
      </c>
      <c r="I26" s="37">
        <v>95.550000000000011</v>
      </c>
      <c r="J26" s="37">
        <v>98.05</v>
      </c>
      <c r="K26" s="28">
        <v>93.05</v>
      </c>
      <c r="L26" s="28">
        <v>89</v>
      </c>
      <c r="M26" s="28">
        <v>17.94342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243.4</v>
      </c>
      <c r="D27" s="37">
        <v>241.20000000000002</v>
      </c>
      <c r="E27" s="37">
        <v>237.70000000000005</v>
      </c>
      <c r="F27" s="37">
        <v>232.00000000000003</v>
      </c>
      <c r="G27" s="37">
        <v>228.50000000000006</v>
      </c>
      <c r="H27" s="37">
        <v>246.90000000000003</v>
      </c>
      <c r="I27" s="37">
        <v>250.39999999999998</v>
      </c>
      <c r="J27" s="37">
        <v>256.10000000000002</v>
      </c>
      <c r="K27" s="28">
        <v>244.7</v>
      </c>
      <c r="L27" s="28">
        <v>235.5</v>
      </c>
      <c r="M27" s="28">
        <v>32.413379999999997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730.4</v>
      </c>
      <c r="D28" s="37">
        <v>729.4666666666667</v>
      </c>
      <c r="E28" s="37">
        <v>723.93333333333339</v>
      </c>
      <c r="F28" s="37">
        <v>717.4666666666667</v>
      </c>
      <c r="G28" s="37">
        <v>711.93333333333339</v>
      </c>
      <c r="H28" s="37">
        <v>735.93333333333339</v>
      </c>
      <c r="I28" s="37">
        <v>741.4666666666667</v>
      </c>
      <c r="J28" s="37">
        <v>747.93333333333339</v>
      </c>
      <c r="K28" s="28">
        <v>735</v>
      </c>
      <c r="L28" s="28">
        <v>723</v>
      </c>
      <c r="M28" s="28">
        <v>0.18362999999999999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3078.05</v>
      </c>
      <c r="D29" s="37">
        <v>3101.3666666666668</v>
      </c>
      <c r="E29" s="37">
        <v>3022.7333333333336</v>
      </c>
      <c r="F29" s="37">
        <v>2967.416666666667</v>
      </c>
      <c r="G29" s="37">
        <v>2888.7833333333338</v>
      </c>
      <c r="H29" s="37">
        <v>3156.6833333333334</v>
      </c>
      <c r="I29" s="37">
        <v>3235.3166666666666</v>
      </c>
      <c r="J29" s="37">
        <v>3290.6333333333332</v>
      </c>
      <c r="K29" s="28">
        <v>3180</v>
      </c>
      <c r="L29" s="28">
        <v>3046.05</v>
      </c>
      <c r="M29" s="28">
        <v>0.57854000000000005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368.25</v>
      </c>
      <c r="D30" s="37">
        <v>368.51666666666665</v>
      </c>
      <c r="E30" s="37">
        <v>366.68333333333328</v>
      </c>
      <c r="F30" s="37">
        <v>365.11666666666662</v>
      </c>
      <c r="G30" s="37">
        <v>363.28333333333325</v>
      </c>
      <c r="H30" s="37">
        <v>370.08333333333331</v>
      </c>
      <c r="I30" s="37">
        <v>371.91666666666669</v>
      </c>
      <c r="J30" s="37">
        <v>373.48333333333335</v>
      </c>
      <c r="K30" s="28">
        <v>370.35</v>
      </c>
      <c r="L30" s="28">
        <v>366.95</v>
      </c>
      <c r="M30" s="28">
        <v>22.090309999999999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3883.5</v>
      </c>
      <c r="D31" s="37">
        <v>3852.1833333333329</v>
      </c>
      <c r="E31" s="37">
        <v>3814.8166666666657</v>
      </c>
      <c r="F31" s="37">
        <v>3746.1333333333328</v>
      </c>
      <c r="G31" s="37">
        <v>3708.7666666666655</v>
      </c>
      <c r="H31" s="37">
        <v>3920.8666666666659</v>
      </c>
      <c r="I31" s="37">
        <v>3958.2333333333336</v>
      </c>
      <c r="J31" s="37">
        <v>4026.9166666666661</v>
      </c>
      <c r="K31" s="28">
        <v>3889.55</v>
      </c>
      <c r="L31" s="28">
        <v>3783.5</v>
      </c>
      <c r="M31" s="28">
        <v>3.9056799999999998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192.8</v>
      </c>
      <c r="D32" s="37">
        <v>191.76666666666665</v>
      </c>
      <c r="E32" s="37">
        <v>188.48333333333329</v>
      </c>
      <c r="F32" s="37">
        <v>184.16666666666663</v>
      </c>
      <c r="G32" s="37">
        <v>180.88333333333327</v>
      </c>
      <c r="H32" s="37">
        <v>196.08333333333331</v>
      </c>
      <c r="I32" s="37">
        <v>199.36666666666667</v>
      </c>
      <c r="J32" s="37">
        <v>203.68333333333334</v>
      </c>
      <c r="K32" s="28">
        <v>195.05</v>
      </c>
      <c r="L32" s="28">
        <v>187.45</v>
      </c>
      <c r="M32" s="28">
        <v>30.044540000000001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146.94999999999999</v>
      </c>
      <c r="D33" s="37">
        <v>146.48333333333332</v>
      </c>
      <c r="E33" s="37">
        <v>145.46666666666664</v>
      </c>
      <c r="F33" s="37">
        <v>143.98333333333332</v>
      </c>
      <c r="G33" s="37">
        <v>142.96666666666664</v>
      </c>
      <c r="H33" s="37">
        <v>147.96666666666664</v>
      </c>
      <c r="I33" s="37">
        <v>148.98333333333335</v>
      </c>
      <c r="J33" s="37">
        <v>150.46666666666664</v>
      </c>
      <c r="K33" s="28">
        <v>147.5</v>
      </c>
      <c r="L33" s="28">
        <v>145</v>
      </c>
      <c r="M33" s="28">
        <v>131.17152999999999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2861.4</v>
      </c>
      <c r="D34" s="37">
        <v>2845.1833333333329</v>
      </c>
      <c r="E34" s="37">
        <v>2821.3666666666659</v>
      </c>
      <c r="F34" s="37">
        <v>2781.333333333333</v>
      </c>
      <c r="G34" s="37">
        <v>2757.516666666666</v>
      </c>
      <c r="H34" s="37">
        <v>2885.2166666666658</v>
      </c>
      <c r="I34" s="37">
        <v>2909.0333333333324</v>
      </c>
      <c r="J34" s="37">
        <v>2949.0666666666657</v>
      </c>
      <c r="K34" s="28">
        <v>2869</v>
      </c>
      <c r="L34" s="28">
        <v>2805.15</v>
      </c>
      <c r="M34" s="28">
        <v>20.85735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1701.3</v>
      </c>
      <c r="D35" s="37">
        <v>1693.4666666666665</v>
      </c>
      <c r="E35" s="37">
        <v>1676.4833333333329</v>
      </c>
      <c r="F35" s="37">
        <v>1651.6666666666665</v>
      </c>
      <c r="G35" s="37">
        <v>1634.6833333333329</v>
      </c>
      <c r="H35" s="37">
        <v>1718.2833333333328</v>
      </c>
      <c r="I35" s="37">
        <v>1735.2666666666664</v>
      </c>
      <c r="J35" s="37">
        <v>1760.0833333333328</v>
      </c>
      <c r="K35" s="28">
        <v>1710.45</v>
      </c>
      <c r="L35" s="28">
        <v>1668.65</v>
      </c>
      <c r="M35" s="28">
        <v>1.81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544</v>
      </c>
      <c r="D36" s="37">
        <v>539.56666666666672</v>
      </c>
      <c r="E36" s="37">
        <v>534.38333333333344</v>
      </c>
      <c r="F36" s="37">
        <v>524.76666666666677</v>
      </c>
      <c r="G36" s="37">
        <v>519.58333333333348</v>
      </c>
      <c r="H36" s="37">
        <v>549.18333333333339</v>
      </c>
      <c r="I36" s="37">
        <v>554.36666666666656</v>
      </c>
      <c r="J36" s="37">
        <v>563.98333333333335</v>
      </c>
      <c r="K36" s="28">
        <v>544.75</v>
      </c>
      <c r="L36" s="28">
        <v>529.95000000000005</v>
      </c>
      <c r="M36" s="28">
        <v>15.03092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3792</v>
      </c>
      <c r="D37" s="37">
        <v>3757.3333333333335</v>
      </c>
      <c r="E37" s="37">
        <v>3684.666666666667</v>
      </c>
      <c r="F37" s="37">
        <v>3577.3333333333335</v>
      </c>
      <c r="G37" s="37">
        <v>3504.666666666667</v>
      </c>
      <c r="H37" s="37">
        <v>3864.666666666667</v>
      </c>
      <c r="I37" s="37">
        <v>3937.3333333333339</v>
      </c>
      <c r="J37" s="37">
        <v>4044.666666666667</v>
      </c>
      <c r="K37" s="28">
        <v>3830</v>
      </c>
      <c r="L37" s="28">
        <v>3650</v>
      </c>
      <c r="M37" s="28">
        <v>7.5185300000000002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657.95</v>
      </c>
      <c r="D38" s="37">
        <v>656.11666666666667</v>
      </c>
      <c r="E38" s="37">
        <v>652.83333333333337</v>
      </c>
      <c r="F38" s="37">
        <v>647.7166666666667</v>
      </c>
      <c r="G38" s="37">
        <v>644.43333333333339</v>
      </c>
      <c r="H38" s="37">
        <v>661.23333333333335</v>
      </c>
      <c r="I38" s="37">
        <v>664.51666666666665</v>
      </c>
      <c r="J38" s="37">
        <v>669.63333333333333</v>
      </c>
      <c r="K38" s="28">
        <v>659.4</v>
      </c>
      <c r="L38" s="28">
        <v>651</v>
      </c>
      <c r="M38" s="28">
        <v>66.846860000000007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3773.05</v>
      </c>
      <c r="D39" s="37">
        <v>3741.8333333333335</v>
      </c>
      <c r="E39" s="37">
        <v>3706.3666666666668</v>
      </c>
      <c r="F39" s="37">
        <v>3639.6833333333334</v>
      </c>
      <c r="G39" s="37">
        <v>3604.2166666666667</v>
      </c>
      <c r="H39" s="37">
        <v>3808.5166666666669</v>
      </c>
      <c r="I39" s="37">
        <v>3843.9833333333331</v>
      </c>
      <c r="J39" s="37">
        <v>3910.666666666667</v>
      </c>
      <c r="K39" s="28">
        <v>3777.3</v>
      </c>
      <c r="L39" s="28">
        <v>3675.15</v>
      </c>
      <c r="M39" s="28">
        <v>3.3322600000000002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5916.7</v>
      </c>
      <c r="D40" s="37">
        <v>5833.8166666666657</v>
      </c>
      <c r="E40" s="37">
        <v>5728.783333333331</v>
      </c>
      <c r="F40" s="37">
        <v>5540.866666666665</v>
      </c>
      <c r="G40" s="37">
        <v>5435.8333333333303</v>
      </c>
      <c r="H40" s="37">
        <v>6021.7333333333318</v>
      </c>
      <c r="I40" s="37">
        <v>6126.7666666666664</v>
      </c>
      <c r="J40" s="37">
        <v>6314.6833333333325</v>
      </c>
      <c r="K40" s="28">
        <v>5938.85</v>
      </c>
      <c r="L40" s="28">
        <v>5645.9</v>
      </c>
      <c r="M40" s="28">
        <v>22.229520000000001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12028.5</v>
      </c>
      <c r="D41" s="37">
        <v>11876.166666666666</v>
      </c>
      <c r="E41" s="37">
        <v>11682.333333333332</v>
      </c>
      <c r="F41" s="37">
        <v>11336.166666666666</v>
      </c>
      <c r="G41" s="37">
        <v>11142.333333333332</v>
      </c>
      <c r="H41" s="37">
        <v>12222.333333333332</v>
      </c>
      <c r="I41" s="37">
        <v>12416.166666666664</v>
      </c>
      <c r="J41" s="37">
        <v>12762.333333333332</v>
      </c>
      <c r="K41" s="28">
        <v>12070</v>
      </c>
      <c r="L41" s="28">
        <v>11530</v>
      </c>
      <c r="M41" s="28">
        <v>4.78294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4783.8500000000004</v>
      </c>
      <c r="D42" s="37">
        <v>4761.7833333333338</v>
      </c>
      <c r="E42" s="37">
        <v>4723.5666666666675</v>
      </c>
      <c r="F42" s="37">
        <v>4663.2833333333338</v>
      </c>
      <c r="G42" s="37">
        <v>4625.0666666666675</v>
      </c>
      <c r="H42" s="37">
        <v>4822.0666666666675</v>
      </c>
      <c r="I42" s="37">
        <v>4860.2833333333328</v>
      </c>
      <c r="J42" s="37">
        <v>4920.5666666666675</v>
      </c>
      <c r="K42" s="28">
        <v>4800</v>
      </c>
      <c r="L42" s="28">
        <v>4701.5</v>
      </c>
      <c r="M42" s="28">
        <v>0.23909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2226.4</v>
      </c>
      <c r="D43" s="37">
        <v>2220.6833333333329</v>
      </c>
      <c r="E43" s="37">
        <v>2200.3666666666659</v>
      </c>
      <c r="F43" s="37">
        <v>2174.333333333333</v>
      </c>
      <c r="G43" s="37">
        <v>2154.016666666666</v>
      </c>
      <c r="H43" s="37">
        <v>2246.7166666666658</v>
      </c>
      <c r="I43" s="37">
        <v>2267.0333333333324</v>
      </c>
      <c r="J43" s="37">
        <v>2293.0666666666657</v>
      </c>
      <c r="K43" s="28">
        <v>2241</v>
      </c>
      <c r="L43" s="28">
        <v>2194.65</v>
      </c>
      <c r="M43" s="28">
        <v>1.6972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277.7</v>
      </c>
      <c r="D44" s="37">
        <v>275.81666666666666</v>
      </c>
      <c r="E44" s="37">
        <v>273.18333333333334</v>
      </c>
      <c r="F44" s="37">
        <v>268.66666666666669</v>
      </c>
      <c r="G44" s="37">
        <v>266.03333333333336</v>
      </c>
      <c r="H44" s="37">
        <v>280.33333333333331</v>
      </c>
      <c r="I44" s="37">
        <v>282.96666666666664</v>
      </c>
      <c r="J44" s="37">
        <v>287.48333333333329</v>
      </c>
      <c r="K44" s="28">
        <v>278.45</v>
      </c>
      <c r="L44" s="28">
        <v>271.3</v>
      </c>
      <c r="M44" s="28">
        <v>44.823419999999999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99.45</v>
      </c>
      <c r="D45" s="37">
        <v>99.616666666666674</v>
      </c>
      <c r="E45" s="37">
        <v>98.533333333333346</v>
      </c>
      <c r="F45" s="37">
        <v>97.616666666666674</v>
      </c>
      <c r="G45" s="37">
        <v>96.533333333333346</v>
      </c>
      <c r="H45" s="37">
        <v>100.53333333333335</v>
      </c>
      <c r="I45" s="37">
        <v>101.61666666666666</v>
      </c>
      <c r="J45" s="37">
        <v>102.53333333333335</v>
      </c>
      <c r="K45" s="28">
        <v>100.7</v>
      </c>
      <c r="L45" s="28">
        <v>98.7</v>
      </c>
      <c r="M45" s="28">
        <v>248.12083999999999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46.65</v>
      </c>
      <c r="D46" s="37">
        <v>46.383333333333333</v>
      </c>
      <c r="E46" s="37">
        <v>45.766666666666666</v>
      </c>
      <c r="F46" s="37">
        <v>44.883333333333333</v>
      </c>
      <c r="G46" s="37">
        <v>44.266666666666666</v>
      </c>
      <c r="H46" s="37">
        <v>47.266666666666666</v>
      </c>
      <c r="I46" s="37">
        <v>47.883333333333326</v>
      </c>
      <c r="J46" s="37">
        <v>48.766666666666666</v>
      </c>
      <c r="K46" s="28">
        <v>47</v>
      </c>
      <c r="L46" s="28">
        <v>45.5</v>
      </c>
      <c r="M46" s="28">
        <v>17.255700000000001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1783.8</v>
      </c>
      <c r="D47" s="37">
        <v>1769.5999999999997</v>
      </c>
      <c r="E47" s="37">
        <v>1739.2999999999993</v>
      </c>
      <c r="F47" s="37">
        <v>1694.7999999999995</v>
      </c>
      <c r="G47" s="37">
        <v>1664.4999999999991</v>
      </c>
      <c r="H47" s="37">
        <v>1814.0999999999995</v>
      </c>
      <c r="I47" s="37">
        <v>1844.4</v>
      </c>
      <c r="J47" s="37">
        <v>1888.8999999999996</v>
      </c>
      <c r="K47" s="28">
        <v>1799.9</v>
      </c>
      <c r="L47" s="28">
        <v>1725.1</v>
      </c>
      <c r="M47" s="28">
        <v>3.1327600000000002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592.1</v>
      </c>
      <c r="D48" s="37">
        <v>590.71666666666658</v>
      </c>
      <c r="E48" s="37">
        <v>583.68333333333317</v>
      </c>
      <c r="F48" s="37">
        <v>575.26666666666654</v>
      </c>
      <c r="G48" s="37">
        <v>568.23333333333312</v>
      </c>
      <c r="H48" s="37">
        <v>599.13333333333321</v>
      </c>
      <c r="I48" s="37">
        <v>606.16666666666674</v>
      </c>
      <c r="J48" s="37">
        <v>614.58333333333326</v>
      </c>
      <c r="K48" s="28">
        <v>597.75</v>
      </c>
      <c r="L48" s="28">
        <v>582.29999999999995</v>
      </c>
      <c r="M48" s="28">
        <v>25.6722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231.05</v>
      </c>
      <c r="D49" s="37">
        <v>228.96666666666667</v>
      </c>
      <c r="E49" s="37">
        <v>226.23333333333335</v>
      </c>
      <c r="F49" s="37">
        <v>221.41666666666669</v>
      </c>
      <c r="G49" s="37">
        <v>218.68333333333337</v>
      </c>
      <c r="H49" s="37">
        <v>233.78333333333333</v>
      </c>
      <c r="I49" s="37">
        <v>236.51666666666662</v>
      </c>
      <c r="J49" s="37">
        <v>241.33333333333331</v>
      </c>
      <c r="K49" s="28">
        <v>231.7</v>
      </c>
      <c r="L49" s="28">
        <v>224.15</v>
      </c>
      <c r="M49" s="28">
        <v>70.344880000000003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656.5</v>
      </c>
      <c r="D50" s="37">
        <v>656.91666666666663</v>
      </c>
      <c r="E50" s="37">
        <v>650.83333333333326</v>
      </c>
      <c r="F50" s="37">
        <v>645.16666666666663</v>
      </c>
      <c r="G50" s="37">
        <v>639.08333333333326</v>
      </c>
      <c r="H50" s="37">
        <v>662.58333333333326</v>
      </c>
      <c r="I50" s="37">
        <v>668.66666666666652</v>
      </c>
      <c r="J50" s="37">
        <v>674.33333333333326</v>
      </c>
      <c r="K50" s="28">
        <v>663</v>
      </c>
      <c r="L50" s="28">
        <v>651.25</v>
      </c>
      <c r="M50" s="28">
        <v>6.5563399999999996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45.95</v>
      </c>
      <c r="D51" s="37">
        <v>45.483333333333341</v>
      </c>
      <c r="E51" s="37">
        <v>44.866666666666681</v>
      </c>
      <c r="F51" s="37">
        <v>43.783333333333339</v>
      </c>
      <c r="G51" s="37">
        <v>43.166666666666679</v>
      </c>
      <c r="H51" s="37">
        <v>46.566666666666684</v>
      </c>
      <c r="I51" s="37">
        <v>47.183333333333344</v>
      </c>
      <c r="J51" s="37">
        <v>48.266666666666687</v>
      </c>
      <c r="K51" s="28">
        <v>46.1</v>
      </c>
      <c r="L51" s="28">
        <v>44.4</v>
      </c>
      <c r="M51" s="28">
        <v>132.65067999999999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321.3</v>
      </c>
      <c r="D52" s="37">
        <v>319.59999999999997</v>
      </c>
      <c r="E52" s="37">
        <v>317.19999999999993</v>
      </c>
      <c r="F52" s="37">
        <v>313.09999999999997</v>
      </c>
      <c r="G52" s="37">
        <v>310.69999999999993</v>
      </c>
      <c r="H52" s="37">
        <v>323.69999999999993</v>
      </c>
      <c r="I52" s="37">
        <v>326.09999999999991</v>
      </c>
      <c r="J52" s="37">
        <v>330.19999999999993</v>
      </c>
      <c r="K52" s="28">
        <v>322</v>
      </c>
      <c r="L52" s="28">
        <v>315.5</v>
      </c>
      <c r="M52" s="28">
        <v>41.76932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693.95</v>
      </c>
      <c r="D53" s="37">
        <v>691.03333333333342</v>
      </c>
      <c r="E53" s="37">
        <v>687.11666666666679</v>
      </c>
      <c r="F53" s="37">
        <v>680.28333333333342</v>
      </c>
      <c r="G53" s="37">
        <v>676.36666666666679</v>
      </c>
      <c r="H53" s="37">
        <v>697.86666666666679</v>
      </c>
      <c r="I53" s="37">
        <v>701.78333333333353</v>
      </c>
      <c r="J53" s="37">
        <v>708.61666666666679</v>
      </c>
      <c r="K53" s="28">
        <v>694.95</v>
      </c>
      <c r="L53" s="28">
        <v>684.2</v>
      </c>
      <c r="M53" s="28">
        <v>46.970059999999997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321</v>
      </c>
      <c r="D54" s="37">
        <v>318.83333333333331</v>
      </c>
      <c r="E54" s="37">
        <v>316.16666666666663</v>
      </c>
      <c r="F54" s="37">
        <v>311.33333333333331</v>
      </c>
      <c r="G54" s="37">
        <v>308.66666666666663</v>
      </c>
      <c r="H54" s="37">
        <v>323.66666666666663</v>
      </c>
      <c r="I54" s="37">
        <v>326.33333333333326</v>
      </c>
      <c r="J54" s="37">
        <v>331.16666666666663</v>
      </c>
      <c r="K54" s="28">
        <v>321.5</v>
      </c>
      <c r="L54" s="28">
        <v>314</v>
      </c>
      <c r="M54" s="28">
        <v>18.38655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16107.6</v>
      </c>
      <c r="D55" s="37">
        <v>15952.549999999997</v>
      </c>
      <c r="E55" s="37">
        <v>15755.099999999995</v>
      </c>
      <c r="F55" s="37">
        <v>15402.599999999997</v>
      </c>
      <c r="G55" s="37">
        <v>15205.149999999994</v>
      </c>
      <c r="H55" s="37">
        <v>16305.049999999996</v>
      </c>
      <c r="I55" s="37">
        <v>16502.499999999996</v>
      </c>
      <c r="J55" s="37">
        <v>16854.999999999996</v>
      </c>
      <c r="K55" s="28">
        <v>16150</v>
      </c>
      <c r="L55" s="28">
        <v>15600.05</v>
      </c>
      <c r="M55" s="28">
        <v>0.48853999999999997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3830.8</v>
      </c>
      <c r="D56" s="37">
        <v>3771.3166666666671</v>
      </c>
      <c r="E56" s="37">
        <v>3701.733333333334</v>
      </c>
      <c r="F56" s="37">
        <v>3572.666666666667</v>
      </c>
      <c r="G56" s="37">
        <v>3503.0833333333339</v>
      </c>
      <c r="H56" s="37">
        <v>3900.3833333333341</v>
      </c>
      <c r="I56" s="37">
        <v>3969.9666666666672</v>
      </c>
      <c r="J56" s="37">
        <v>4099.0333333333347</v>
      </c>
      <c r="K56" s="28">
        <v>3840.9</v>
      </c>
      <c r="L56" s="28">
        <v>3642.25</v>
      </c>
      <c r="M56" s="28">
        <v>10.4307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192.75</v>
      </c>
      <c r="D57" s="37">
        <v>191.75</v>
      </c>
      <c r="E57" s="37">
        <v>189.8</v>
      </c>
      <c r="F57" s="37">
        <v>186.85000000000002</v>
      </c>
      <c r="G57" s="37">
        <v>184.90000000000003</v>
      </c>
      <c r="H57" s="37">
        <v>194.7</v>
      </c>
      <c r="I57" s="37">
        <v>196.64999999999998</v>
      </c>
      <c r="J57" s="37">
        <v>199.59999999999997</v>
      </c>
      <c r="K57" s="28">
        <v>193.7</v>
      </c>
      <c r="L57" s="28">
        <v>188.8</v>
      </c>
      <c r="M57" s="28">
        <v>51.672829999999998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643.65</v>
      </c>
      <c r="D58" s="37">
        <v>643.55000000000007</v>
      </c>
      <c r="E58" s="37">
        <v>635.10000000000014</v>
      </c>
      <c r="F58" s="37">
        <v>626.55000000000007</v>
      </c>
      <c r="G58" s="37">
        <v>618.10000000000014</v>
      </c>
      <c r="H58" s="37">
        <v>652.10000000000014</v>
      </c>
      <c r="I58" s="37">
        <v>660.55000000000018</v>
      </c>
      <c r="J58" s="37">
        <v>669.10000000000014</v>
      </c>
      <c r="K58" s="28">
        <v>652</v>
      </c>
      <c r="L58" s="28">
        <v>635</v>
      </c>
      <c r="M58" s="28">
        <v>27.521470000000001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945.6</v>
      </c>
      <c r="D59" s="37">
        <v>942.91666666666663</v>
      </c>
      <c r="E59" s="37">
        <v>935.83333333333326</v>
      </c>
      <c r="F59" s="37">
        <v>926.06666666666661</v>
      </c>
      <c r="G59" s="37">
        <v>918.98333333333323</v>
      </c>
      <c r="H59" s="37">
        <v>952.68333333333328</v>
      </c>
      <c r="I59" s="37">
        <v>959.76666666666654</v>
      </c>
      <c r="J59" s="37">
        <v>969.5333333333333</v>
      </c>
      <c r="K59" s="28">
        <v>950</v>
      </c>
      <c r="L59" s="28">
        <v>933.15</v>
      </c>
      <c r="M59" s="28">
        <v>13.906510000000001</v>
      </c>
      <c r="N59" s="1"/>
      <c r="O59" s="1"/>
    </row>
    <row r="60" spans="1:15" ht="12.75" customHeight="1">
      <c r="A60" s="53">
        <v>51</v>
      </c>
      <c r="B60" s="28" t="s">
        <v>857</v>
      </c>
      <c r="C60" s="28">
        <v>1467.6</v>
      </c>
      <c r="D60" s="37">
        <v>1461</v>
      </c>
      <c r="E60" s="37">
        <v>1447.5</v>
      </c>
      <c r="F60" s="37">
        <v>1427.4</v>
      </c>
      <c r="G60" s="37">
        <v>1413.9</v>
      </c>
      <c r="H60" s="37">
        <v>1481.1</v>
      </c>
      <c r="I60" s="37">
        <v>1494.6</v>
      </c>
      <c r="J60" s="37">
        <v>1514.6999999999998</v>
      </c>
      <c r="K60" s="28">
        <v>1474.5</v>
      </c>
      <c r="L60" s="28">
        <v>1440.9</v>
      </c>
      <c r="M60" s="28">
        <v>0.87805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181.7</v>
      </c>
      <c r="D61" s="37">
        <v>180.85</v>
      </c>
      <c r="E61" s="37">
        <v>178.85</v>
      </c>
      <c r="F61" s="37">
        <v>176</v>
      </c>
      <c r="G61" s="37">
        <v>174</v>
      </c>
      <c r="H61" s="37">
        <v>183.7</v>
      </c>
      <c r="I61" s="37">
        <v>185.7</v>
      </c>
      <c r="J61" s="37">
        <v>188.54999999999998</v>
      </c>
      <c r="K61" s="28">
        <v>182.85</v>
      </c>
      <c r="L61" s="28">
        <v>178</v>
      </c>
      <c r="M61" s="28">
        <v>93.673969999999997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3608.2</v>
      </c>
      <c r="D62" s="37">
        <v>3585.7333333333336</v>
      </c>
      <c r="E62" s="37">
        <v>3547.4666666666672</v>
      </c>
      <c r="F62" s="37">
        <v>3486.7333333333336</v>
      </c>
      <c r="G62" s="37">
        <v>3448.4666666666672</v>
      </c>
      <c r="H62" s="37">
        <v>3646.4666666666672</v>
      </c>
      <c r="I62" s="37">
        <v>3684.7333333333336</v>
      </c>
      <c r="J62" s="37">
        <v>3745.4666666666672</v>
      </c>
      <c r="K62" s="28">
        <v>3624</v>
      </c>
      <c r="L62" s="28">
        <v>3525</v>
      </c>
      <c r="M62" s="28">
        <v>2.5114800000000002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1569.15</v>
      </c>
      <c r="D63" s="37">
        <v>1555.2</v>
      </c>
      <c r="E63" s="37">
        <v>1536</v>
      </c>
      <c r="F63" s="37">
        <v>1502.85</v>
      </c>
      <c r="G63" s="37">
        <v>1483.6499999999999</v>
      </c>
      <c r="H63" s="37">
        <v>1588.3500000000001</v>
      </c>
      <c r="I63" s="37">
        <v>1607.5500000000004</v>
      </c>
      <c r="J63" s="37">
        <v>1640.7000000000003</v>
      </c>
      <c r="K63" s="28">
        <v>1574.4</v>
      </c>
      <c r="L63" s="28">
        <v>1522.05</v>
      </c>
      <c r="M63" s="28">
        <v>4.1448999999999998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650.45000000000005</v>
      </c>
      <c r="D64" s="37">
        <v>646.80000000000007</v>
      </c>
      <c r="E64" s="37">
        <v>631.80000000000018</v>
      </c>
      <c r="F64" s="37">
        <v>613.15000000000009</v>
      </c>
      <c r="G64" s="37">
        <v>598.1500000000002</v>
      </c>
      <c r="H64" s="37">
        <v>665.45000000000016</v>
      </c>
      <c r="I64" s="37">
        <v>680.44999999999993</v>
      </c>
      <c r="J64" s="37">
        <v>699.10000000000014</v>
      </c>
      <c r="K64" s="28">
        <v>661.8</v>
      </c>
      <c r="L64" s="28">
        <v>628.15</v>
      </c>
      <c r="M64" s="28">
        <v>85.394540000000006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979.3</v>
      </c>
      <c r="D65" s="37">
        <v>970.86666666666679</v>
      </c>
      <c r="E65" s="37">
        <v>959.13333333333355</v>
      </c>
      <c r="F65" s="37">
        <v>938.96666666666681</v>
      </c>
      <c r="G65" s="37">
        <v>927.23333333333358</v>
      </c>
      <c r="H65" s="37">
        <v>991.03333333333353</v>
      </c>
      <c r="I65" s="37">
        <v>1002.7666666666667</v>
      </c>
      <c r="J65" s="37">
        <v>1022.9333333333335</v>
      </c>
      <c r="K65" s="28">
        <v>982.6</v>
      </c>
      <c r="L65" s="28">
        <v>950.7</v>
      </c>
      <c r="M65" s="28">
        <v>5.3396800000000004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363.25</v>
      </c>
      <c r="D66" s="37">
        <v>360.45</v>
      </c>
      <c r="E66" s="37">
        <v>355.9</v>
      </c>
      <c r="F66" s="37">
        <v>348.55</v>
      </c>
      <c r="G66" s="37">
        <v>344</v>
      </c>
      <c r="H66" s="37">
        <v>367.79999999999995</v>
      </c>
      <c r="I66" s="37">
        <v>372.35</v>
      </c>
      <c r="J66" s="37">
        <v>379.69999999999993</v>
      </c>
      <c r="K66" s="28">
        <v>365</v>
      </c>
      <c r="L66" s="28">
        <v>353.1</v>
      </c>
      <c r="M66" s="28">
        <v>16.719560000000001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1103.8499999999999</v>
      </c>
      <c r="D67" s="37">
        <v>1094.9833333333333</v>
      </c>
      <c r="E67" s="37">
        <v>1073.1166666666668</v>
      </c>
      <c r="F67" s="37">
        <v>1042.3833333333334</v>
      </c>
      <c r="G67" s="37">
        <v>1020.5166666666669</v>
      </c>
      <c r="H67" s="37">
        <v>1125.7166666666667</v>
      </c>
      <c r="I67" s="37">
        <v>1147.583333333333</v>
      </c>
      <c r="J67" s="37">
        <v>1178.3166666666666</v>
      </c>
      <c r="K67" s="28">
        <v>1116.8499999999999</v>
      </c>
      <c r="L67" s="28">
        <v>1064.25</v>
      </c>
      <c r="M67" s="28">
        <v>11.408720000000001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329.6</v>
      </c>
      <c r="D68" s="37">
        <v>327.2</v>
      </c>
      <c r="E68" s="37">
        <v>323.89999999999998</v>
      </c>
      <c r="F68" s="37">
        <v>318.2</v>
      </c>
      <c r="G68" s="37">
        <v>314.89999999999998</v>
      </c>
      <c r="H68" s="37">
        <v>332.9</v>
      </c>
      <c r="I68" s="37">
        <v>336.20000000000005</v>
      </c>
      <c r="J68" s="37">
        <v>341.9</v>
      </c>
      <c r="K68" s="28">
        <v>330.5</v>
      </c>
      <c r="L68" s="28">
        <v>321.5</v>
      </c>
      <c r="M68" s="28">
        <v>40.313420000000001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542.95000000000005</v>
      </c>
      <c r="D69" s="37">
        <v>536.26666666666677</v>
      </c>
      <c r="E69" s="37">
        <v>527.78333333333353</v>
      </c>
      <c r="F69" s="37">
        <v>512.61666666666679</v>
      </c>
      <c r="G69" s="37">
        <v>504.13333333333355</v>
      </c>
      <c r="H69" s="37">
        <v>551.43333333333351</v>
      </c>
      <c r="I69" s="37">
        <v>559.91666666666686</v>
      </c>
      <c r="J69" s="37">
        <v>575.08333333333348</v>
      </c>
      <c r="K69" s="28">
        <v>544.75</v>
      </c>
      <c r="L69" s="28">
        <v>521.1</v>
      </c>
      <c r="M69" s="28">
        <v>23.558070000000001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1381.5</v>
      </c>
      <c r="D70" s="37">
        <v>1359</v>
      </c>
      <c r="E70" s="37">
        <v>1331.5</v>
      </c>
      <c r="F70" s="37">
        <v>1281.5</v>
      </c>
      <c r="G70" s="37">
        <v>1254</v>
      </c>
      <c r="H70" s="37">
        <v>1409</v>
      </c>
      <c r="I70" s="37">
        <v>1436.5</v>
      </c>
      <c r="J70" s="37">
        <v>1486.5</v>
      </c>
      <c r="K70" s="28">
        <v>1386.5</v>
      </c>
      <c r="L70" s="28">
        <v>1309</v>
      </c>
      <c r="M70" s="28">
        <v>4.8510799999999996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1743.3</v>
      </c>
      <c r="D71" s="37">
        <v>1731.1666666666667</v>
      </c>
      <c r="E71" s="37">
        <v>1714.4833333333336</v>
      </c>
      <c r="F71" s="37">
        <v>1685.6666666666667</v>
      </c>
      <c r="G71" s="37">
        <v>1668.9833333333336</v>
      </c>
      <c r="H71" s="37">
        <v>1759.9833333333336</v>
      </c>
      <c r="I71" s="37">
        <v>1776.6666666666665</v>
      </c>
      <c r="J71" s="37">
        <v>1805.4833333333336</v>
      </c>
      <c r="K71" s="28">
        <v>1747.85</v>
      </c>
      <c r="L71" s="28">
        <v>1702.35</v>
      </c>
      <c r="M71" s="28">
        <v>4.7937399999999997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3644.8</v>
      </c>
      <c r="D72" s="37">
        <v>3635.1666666666665</v>
      </c>
      <c r="E72" s="37">
        <v>3609.6333333333332</v>
      </c>
      <c r="F72" s="37">
        <v>3574.4666666666667</v>
      </c>
      <c r="G72" s="37">
        <v>3548.9333333333334</v>
      </c>
      <c r="H72" s="37">
        <v>3670.333333333333</v>
      </c>
      <c r="I72" s="37">
        <v>3695.8666666666668</v>
      </c>
      <c r="J72" s="37">
        <v>3731.0333333333328</v>
      </c>
      <c r="K72" s="28">
        <v>3660.7</v>
      </c>
      <c r="L72" s="28">
        <v>3600</v>
      </c>
      <c r="M72" s="28">
        <v>2.2861199999999999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3668.75</v>
      </c>
      <c r="D73" s="37">
        <v>3619.4166666666665</v>
      </c>
      <c r="E73" s="37">
        <v>3557.333333333333</v>
      </c>
      <c r="F73" s="37">
        <v>3445.9166666666665</v>
      </c>
      <c r="G73" s="37">
        <v>3383.833333333333</v>
      </c>
      <c r="H73" s="37">
        <v>3730.833333333333</v>
      </c>
      <c r="I73" s="37">
        <v>3792.9166666666661</v>
      </c>
      <c r="J73" s="37">
        <v>3904.333333333333</v>
      </c>
      <c r="K73" s="28">
        <v>3681.5</v>
      </c>
      <c r="L73" s="28">
        <v>3508</v>
      </c>
      <c r="M73" s="28">
        <v>2.6183800000000002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2219.1999999999998</v>
      </c>
      <c r="D74" s="37">
        <v>2232.0499999999997</v>
      </c>
      <c r="E74" s="37">
        <v>2195.0999999999995</v>
      </c>
      <c r="F74" s="37">
        <v>2170.9999999999995</v>
      </c>
      <c r="G74" s="37">
        <v>2134.0499999999993</v>
      </c>
      <c r="H74" s="37">
        <v>2256.1499999999996</v>
      </c>
      <c r="I74" s="37">
        <v>2293.0999999999995</v>
      </c>
      <c r="J74" s="37">
        <v>2317.1999999999998</v>
      </c>
      <c r="K74" s="28">
        <v>2269</v>
      </c>
      <c r="L74" s="28">
        <v>2207.9499999999998</v>
      </c>
      <c r="M74" s="28">
        <v>1.41326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4390</v>
      </c>
      <c r="D75" s="37">
        <v>4404.2166666666662</v>
      </c>
      <c r="E75" s="37">
        <v>4365.1333333333323</v>
      </c>
      <c r="F75" s="37">
        <v>4340.2666666666664</v>
      </c>
      <c r="G75" s="37">
        <v>4301.1833333333325</v>
      </c>
      <c r="H75" s="37">
        <v>4429.0833333333321</v>
      </c>
      <c r="I75" s="37">
        <v>4468.1666666666661</v>
      </c>
      <c r="J75" s="37">
        <v>4493.0333333333319</v>
      </c>
      <c r="K75" s="28">
        <v>4443.3</v>
      </c>
      <c r="L75" s="28">
        <v>4379.3500000000004</v>
      </c>
      <c r="M75" s="28">
        <v>3.3570099999999998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2907.95</v>
      </c>
      <c r="D76" s="37">
        <v>2878.3166666666671</v>
      </c>
      <c r="E76" s="37">
        <v>2836.6333333333341</v>
      </c>
      <c r="F76" s="37">
        <v>2765.3166666666671</v>
      </c>
      <c r="G76" s="37">
        <v>2723.6333333333341</v>
      </c>
      <c r="H76" s="37">
        <v>2949.6333333333341</v>
      </c>
      <c r="I76" s="37">
        <v>2991.3166666666675</v>
      </c>
      <c r="J76" s="37">
        <v>3062.6333333333341</v>
      </c>
      <c r="K76" s="28">
        <v>2920</v>
      </c>
      <c r="L76" s="28">
        <v>2807</v>
      </c>
      <c r="M76" s="28">
        <v>10.58465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463.4</v>
      </c>
      <c r="D77" s="37">
        <v>455.58333333333331</v>
      </c>
      <c r="E77" s="37">
        <v>443.11666666666662</v>
      </c>
      <c r="F77" s="37">
        <v>422.83333333333331</v>
      </c>
      <c r="G77" s="37">
        <v>410.36666666666662</v>
      </c>
      <c r="H77" s="37">
        <v>475.86666666666662</v>
      </c>
      <c r="I77" s="37">
        <v>488.33333333333331</v>
      </c>
      <c r="J77" s="37">
        <v>508.61666666666662</v>
      </c>
      <c r="K77" s="28">
        <v>468.05</v>
      </c>
      <c r="L77" s="28">
        <v>435.3</v>
      </c>
      <c r="M77" s="28">
        <v>5.8547200000000004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1562.2</v>
      </c>
      <c r="D78" s="37">
        <v>1543.8166666666666</v>
      </c>
      <c r="E78" s="37">
        <v>1520.8833333333332</v>
      </c>
      <c r="F78" s="37">
        <v>1479.5666666666666</v>
      </c>
      <c r="G78" s="37">
        <v>1456.6333333333332</v>
      </c>
      <c r="H78" s="37">
        <v>1585.1333333333332</v>
      </c>
      <c r="I78" s="37">
        <v>1608.0666666666666</v>
      </c>
      <c r="J78" s="37">
        <v>1649.3833333333332</v>
      </c>
      <c r="K78" s="28">
        <v>1566.75</v>
      </c>
      <c r="L78" s="28">
        <v>1502.5</v>
      </c>
      <c r="M78" s="28">
        <v>4.2308500000000002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141.80000000000001</v>
      </c>
      <c r="D79" s="37">
        <v>141.53333333333333</v>
      </c>
      <c r="E79" s="37">
        <v>140.71666666666667</v>
      </c>
      <c r="F79" s="37">
        <v>139.63333333333333</v>
      </c>
      <c r="G79" s="37">
        <v>138.81666666666666</v>
      </c>
      <c r="H79" s="37">
        <v>142.61666666666667</v>
      </c>
      <c r="I79" s="37">
        <v>143.43333333333334</v>
      </c>
      <c r="J79" s="37">
        <v>144.51666666666668</v>
      </c>
      <c r="K79" s="28">
        <v>142.35</v>
      </c>
      <c r="L79" s="28">
        <v>140.44999999999999</v>
      </c>
      <c r="M79" s="28">
        <v>7.7660999999999998</v>
      </c>
      <c r="N79" s="1"/>
      <c r="O79" s="1"/>
    </row>
    <row r="80" spans="1:15" ht="12.75" customHeight="1">
      <c r="A80" s="53">
        <v>71</v>
      </c>
      <c r="B80" s="28" t="s">
        <v>858</v>
      </c>
      <c r="C80" s="28">
        <v>1402.2</v>
      </c>
      <c r="D80" s="37">
        <v>1398.4333333333334</v>
      </c>
      <c r="E80" s="37">
        <v>1390.1666666666667</v>
      </c>
      <c r="F80" s="37">
        <v>1378.1333333333334</v>
      </c>
      <c r="G80" s="37">
        <v>1369.8666666666668</v>
      </c>
      <c r="H80" s="37">
        <v>1410.4666666666667</v>
      </c>
      <c r="I80" s="37">
        <v>1418.7333333333331</v>
      </c>
      <c r="J80" s="37">
        <v>1430.7666666666667</v>
      </c>
      <c r="K80" s="28">
        <v>1406.7</v>
      </c>
      <c r="L80" s="28">
        <v>1386.4</v>
      </c>
      <c r="M80" s="28">
        <v>0.99084000000000005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95.55</v>
      </c>
      <c r="D81" s="37">
        <v>95.05</v>
      </c>
      <c r="E81" s="37">
        <v>94.3</v>
      </c>
      <c r="F81" s="37">
        <v>93.05</v>
      </c>
      <c r="G81" s="37">
        <v>92.3</v>
      </c>
      <c r="H81" s="37">
        <v>96.3</v>
      </c>
      <c r="I81" s="37">
        <v>97.05</v>
      </c>
      <c r="J81" s="37">
        <v>98.3</v>
      </c>
      <c r="K81" s="28">
        <v>95.8</v>
      </c>
      <c r="L81" s="28">
        <v>93.8</v>
      </c>
      <c r="M81" s="28">
        <v>94.183800000000005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238.1</v>
      </c>
      <c r="D82" s="37">
        <v>238.30000000000004</v>
      </c>
      <c r="E82" s="37">
        <v>235.10000000000008</v>
      </c>
      <c r="F82" s="37">
        <v>232.10000000000005</v>
      </c>
      <c r="G82" s="37">
        <v>228.90000000000009</v>
      </c>
      <c r="H82" s="37">
        <v>241.30000000000007</v>
      </c>
      <c r="I82" s="37">
        <v>244.50000000000006</v>
      </c>
      <c r="J82" s="37">
        <v>247.50000000000006</v>
      </c>
      <c r="K82" s="28">
        <v>241.5</v>
      </c>
      <c r="L82" s="28">
        <v>235.3</v>
      </c>
      <c r="M82" s="28">
        <v>4.8434699999999999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133.55000000000001</v>
      </c>
      <c r="D83" s="37">
        <v>132.43333333333334</v>
      </c>
      <c r="E83" s="37">
        <v>130.66666666666669</v>
      </c>
      <c r="F83" s="37">
        <v>127.78333333333336</v>
      </c>
      <c r="G83" s="37">
        <v>126.01666666666671</v>
      </c>
      <c r="H83" s="37">
        <v>135.31666666666666</v>
      </c>
      <c r="I83" s="37">
        <v>137.08333333333331</v>
      </c>
      <c r="J83" s="37">
        <v>139.96666666666664</v>
      </c>
      <c r="K83" s="28">
        <v>134.19999999999999</v>
      </c>
      <c r="L83" s="28">
        <v>129.55000000000001</v>
      </c>
      <c r="M83" s="28">
        <v>86.582769999999996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2584.75</v>
      </c>
      <c r="D84" s="37">
        <v>2561.3666666666668</v>
      </c>
      <c r="E84" s="37">
        <v>2524.7333333333336</v>
      </c>
      <c r="F84" s="37">
        <v>2464.7166666666667</v>
      </c>
      <c r="G84" s="37">
        <v>2428.0833333333335</v>
      </c>
      <c r="H84" s="37">
        <v>2621.3833333333337</v>
      </c>
      <c r="I84" s="37">
        <v>2658.0166666666669</v>
      </c>
      <c r="J84" s="37">
        <v>2718.0333333333338</v>
      </c>
      <c r="K84" s="28">
        <v>2598</v>
      </c>
      <c r="L84" s="28">
        <v>2501.35</v>
      </c>
      <c r="M84" s="28">
        <v>4.9760499999999999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389.35</v>
      </c>
      <c r="D85" s="37">
        <v>385.98333333333335</v>
      </c>
      <c r="E85" s="37">
        <v>381.36666666666667</v>
      </c>
      <c r="F85" s="37">
        <v>373.38333333333333</v>
      </c>
      <c r="G85" s="37">
        <v>368.76666666666665</v>
      </c>
      <c r="H85" s="37">
        <v>393.9666666666667</v>
      </c>
      <c r="I85" s="37">
        <v>398.58333333333337</v>
      </c>
      <c r="J85" s="37">
        <v>406.56666666666672</v>
      </c>
      <c r="K85" s="28">
        <v>390.6</v>
      </c>
      <c r="L85" s="28">
        <v>378</v>
      </c>
      <c r="M85" s="28">
        <v>5.0398399999999999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879.95</v>
      </c>
      <c r="D86" s="37">
        <v>862.85</v>
      </c>
      <c r="E86" s="37">
        <v>842.40000000000009</v>
      </c>
      <c r="F86" s="37">
        <v>804.85</v>
      </c>
      <c r="G86" s="37">
        <v>784.40000000000009</v>
      </c>
      <c r="H86" s="37">
        <v>900.40000000000009</v>
      </c>
      <c r="I86" s="37">
        <v>920.85000000000014</v>
      </c>
      <c r="J86" s="37">
        <v>958.40000000000009</v>
      </c>
      <c r="K86" s="28">
        <v>883.3</v>
      </c>
      <c r="L86" s="28">
        <v>825.3</v>
      </c>
      <c r="M86" s="28">
        <v>53.219529999999999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1277.9000000000001</v>
      </c>
      <c r="D87" s="37">
        <v>1261.5</v>
      </c>
      <c r="E87" s="37">
        <v>1240</v>
      </c>
      <c r="F87" s="37">
        <v>1202.0999999999999</v>
      </c>
      <c r="G87" s="37">
        <v>1180.5999999999999</v>
      </c>
      <c r="H87" s="37">
        <v>1299.4000000000001</v>
      </c>
      <c r="I87" s="37">
        <v>1320.9</v>
      </c>
      <c r="J87" s="37">
        <v>1358.8000000000002</v>
      </c>
      <c r="K87" s="28">
        <v>1283</v>
      </c>
      <c r="L87" s="28">
        <v>1223.5999999999999</v>
      </c>
      <c r="M87" s="28">
        <v>6.4483100000000002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1369.65</v>
      </c>
      <c r="D88" s="37">
        <v>1363.4833333333333</v>
      </c>
      <c r="E88" s="37">
        <v>1351.7666666666667</v>
      </c>
      <c r="F88" s="37">
        <v>1333.8833333333332</v>
      </c>
      <c r="G88" s="37">
        <v>1322.1666666666665</v>
      </c>
      <c r="H88" s="37">
        <v>1381.3666666666668</v>
      </c>
      <c r="I88" s="37">
        <v>1393.0833333333335</v>
      </c>
      <c r="J88" s="37">
        <v>1410.9666666666669</v>
      </c>
      <c r="K88" s="28">
        <v>1375.2</v>
      </c>
      <c r="L88" s="28">
        <v>1345.6</v>
      </c>
      <c r="M88" s="28">
        <v>7.0623800000000001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450.9</v>
      </c>
      <c r="D89" s="37">
        <v>444.23333333333335</v>
      </c>
      <c r="E89" s="37">
        <v>434.11666666666667</v>
      </c>
      <c r="F89" s="37">
        <v>417.33333333333331</v>
      </c>
      <c r="G89" s="37">
        <v>407.21666666666664</v>
      </c>
      <c r="H89" s="37">
        <v>461.01666666666671</v>
      </c>
      <c r="I89" s="37">
        <v>471.13333333333338</v>
      </c>
      <c r="J89" s="37">
        <v>487.91666666666674</v>
      </c>
      <c r="K89" s="28">
        <v>454.35</v>
      </c>
      <c r="L89" s="28">
        <v>427.45</v>
      </c>
      <c r="M89" s="28">
        <v>22.11487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227.2</v>
      </c>
      <c r="D90" s="37">
        <v>226.16666666666666</v>
      </c>
      <c r="E90" s="37">
        <v>223.18333333333331</v>
      </c>
      <c r="F90" s="37">
        <v>219.16666666666666</v>
      </c>
      <c r="G90" s="37">
        <v>216.18333333333331</v>
      </c>
      <c r="H90" s="37">
        <v>230.18333333333331</v>
      </c>
      <c r="I90" s="37">
        <v>233.16666666666666</v>
      </c>
      <c r="J90" s="37">
        <v>237.18333333333331</v>
      </c>
      <c r="K90" s="28">
        <v>229.15</v>
      </c>
      <c r="L90" s="28">
        <v>222.15</v>
      </c>
      <c r="M90" s="28">
        <v>11.236359999999999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986.6</v>
      </c>
      <c r="D91" s="37">
        <v>988.54999999999984</v>
      </c>
      <c r="E91" s="37">
        <v>978.09999999999968</v>
      </c>
      <c r="F91" s="37">
        <v>969.5999999999998</v>
      </c>
      <c r="G91" s="37">
        <v>959.14999999999964</v>
      </c>
      <c r="H91" s="37">
        <v>997.04999999999973</v>
      </c>
      <c r="I91" s="37">
        <v>1007.4999999999998</v>
      </c>
      <c r="J91" s="37">
        <v>1015.9999999999998</v>
      </c>
      <c r="K91" s="28">
        <v>999</v>
      </c>
      <c r="L91" s="28">
        <v>980.05</v>
      </c>
      <c r="M91" s="28">
        <v>29.98254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1910.9</v>
      </c>
      <c r="D92" s="37">
        <v>1895.3333333333333</v>
      </c>
      <c r="E92" s="37">
        <v>1875.7666666666664</v>
      </c>
      <c r="F92" s="37">
        <v>1840.6333333333332</v>
      </c>
      <c r="G92" s="37">
        <v>1821.0666666666664</v>
      </c>
      <c r="H92" s="37">
        <v>1930.4666666666665</v>
      </c>
      <c r="I92" s="37">
        <v>1950.0333333333335</v>
      </c>
      <c r="J92" s="37">
        <v>1985.1666666666665</v>
      </c>
      <c r="K92" s="28">
        <v>1914.9</v>
      </c>
      <c r="L92" s="28">
        <v>1860.2</v>
      </c>
      <c r="M92" s="28">
        <v>2.2106599999999998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1371.25</v>
      </c>
      <c r="D93" s="37">
        <v>1363.9166666666667</v>
      </c>
      <c r="E93" s="37">
        <v>1354.4333333333334</v>
      </c>
      <c r="F93" s="37">
        <v>1337.6166666666666</v>
      </c>
      <c r="G93" s="37">
        <v>1328.1333333333332</v>
      </c>
      <c r="H93" s="37">
        <v>1380.7333333333336</v>
      </c>
      <c r="I93" s="37">
        <v>1390.2166666666667</v>
      </c>
      <c r="J93" s="37">
        <v>1407.0333333333338</v>
      </c>
      <c r="K93" s="28">
        <v>1373.4</v>
      </c>
      <c r="L93" s="28">
        <v>1347.1</v>
      </c>
      <c r="M93" s="28">
        <v>75.24539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557.45000000000005</v>
      </c>
      <c r="D94" s="37">
        <v>561.44999999999993</v>
      </c>
      <c r="E94" s="37">
        <v>550.99999999999989</v>
      </c>
      <c r="F94" s="37">
        <v>544.54999999999995</v>
      </c>
      <c r="G94" s="37">
        <v>534.09999999999991</v>
      </c>
      <c r="H94" s="37">
        <v>567.89999999999986</v>
      </c>
      <c r="I94" s="37">
        <v>578.34999999999991</v>
      </c>
      <c r="J94" s="37">
        <v>584.79999999999984</v>
      </c>
      <c r="K94" s="28">
        <v>571.9</v>
      </c>
      <c r="L94" s="28">
        <v>555</v>
      </c>
      <c r="M94" s="28">
        <v>33.092959999999998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1197.2</v>
      </c>
      <c r="D95" s="37">
        <v>1185.3999999999999</v>
      </c>
      <c r="E95" s="37">
        <v>1170.7999999999997</v>
      </c>
      <c r="F95" s="37">
        <v>1144.3999999999999</v>
      </c>
      <c r="G95" s="37">
        <v>1129.7999999999997</v>
      </c>
      <c r="H95" s="37">
        <v>1211.7999999999997</v>
      </c>
      <c r="I95" s="37">
        <v>1226.3999999999996</v>
      </c>
      <c r="J95" s="37">
        <v>1252.7999999999997</v>
      </c>
      <c r="K95" s="28">
        <v>1200</v>
      </c>
      <c r="L95" s="28">
        <v>1159</v>
      </c>
      <c r="M95" s="28">
        <v>14.157080000000001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2831.8</v>
      </c>
      <c r="D96" s="37">
        <v>2802.6333333333332</v>
      </c>
      <c r="E96" s="37">
        <v>2763.2666666666664</v>
      </c>
      <c r="F96" s="37">
        <v>2694.7333333333331</v>
      </c>
      <c r="G96" s="37">
        <v>2655.3666666666663</v>
      </c>
      <c r="H96" s="37">
        <v>2871.1666666666665</v>
      </c>
      <c r="I96" s="37">
        <v>2910.5333333333333</v>
      </c>
      <c r="J96" s="37">
        <v>2979.0666666666666</v>
      </c>
      <c r="K96" s="28">
        <v>2842</v>
      </c>
      <c r="L96" s="28">
        <v>2734.1</v>
      </c>
      <c r="M96" s="28">
        <v>7.3974500000000001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340.95</v>
      </c>
      <c r="D97" s="37">
        <v>337.01666666666665</v>
      </c>
      <c r="E97" s="37">
        <v>331.73333333333329</v>
      </c>
      <c r="F97" s="37">
        <v>322.51666666666665</v>
      </c>
      <c r="G97" s="37">
        <v>317.23333333333329</v>
      </c>
      <c r="H97" s="37">
        <v>346.23333333333329</v>
      </c>
      <c r="I97" s="37">
        <v>351.51666666666659</v>
      </c>
      <c r="J97" s="37">
        <v>360.73333333333329</v>
      </c>
      <c r="K97" s="28">
        <v>342.3</v>
      </c>
      <c r="L97" s="28">
        <v>327.8</v>
      </c>
      <c r="M97" s="28">
        <v>223.17536000000001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1747.1</v>
      </c>
      <c r="D98" s="37">
        <v>1753.3666666666668</v>
      </c>
      <c r="E98" s="37">
        <v>1727.6333333333337</v>
      </c>
      <c r="F98" s="37">
        <v>1708.166666666667</v>
      </c>
      <c r="G98" s="37">
        <v>1682.4333333333338</v>
      </c>
      <c r="H98" s="37">
        <v>1772.8333333333335</v>
      </c>
      <c r="I98" s="37">
        <v>1798.5666666666666</v>
      </c>
      <c r="J98" s="37">
        <v>1818.0333333333333</v>
      </c>
      <c r="K98" s="28">
        <v>1779.1</v>
      </c>
      <c r="L98" s="28">
        <v>1733.9</v>
      </c>
      <c r="M98" s="28">
        <v>7.7066999999999997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233.85</v>
      </c>
      <c r="D99" s="37">
        <v>232.85</v>
      </c>
      <c r="E99" s="37">
        <v>229</v>
      </c>
      <c r="F99" s="37">
        <v>224.15</v>
      </c>
      <c r="G99" s="37">
        <v>220.3</v>
      </c>
      <c r="H99" s="37">
        <v>237.7</v>
      </c>
      <c r="I99" s="37">
        <v>241.54999999999995</v>
      </c>
      <c r="J99" s="37">
        <v>246.39999999999998</v>
      </c>
      <c r="K99" s="28">
        <v>236.7</v>
      </c>
      <c r="L99" s="28">
        <v>228</v>
      </c>
      <c r="M99" s="28">
        <v>98.063190000000006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2498.4</v>
      </c>
      <c r="D100" s="37">
        <v>2469.1666666666665</v>
      </c>
      <c r="E100" s="37">
        <v>2429.2333333333331</v>
      </c>
      <c r="F100" s="37">
        <v>2360.0666666666666</v>
      </c>
      <c r="G100" s="37">
        <v>2320.1333333333332</v>
      </c>
      <c r="H100" s="37">
        <v>2538.333333333333</v>
      </c>
      <c r="I100" s="37">
        <v>2578.2666666666664</v>
      </c>
      <c r="J100" s="37">
        <v>2647.4333333333329</v>
      </c>
      <c r="K100" s="28">
        <v>2509.1</v>
      </c>
      <c r="L100" s="28">
        <v>2400</v>
      </c>
      <c r="M100" s="28">
        <v>47.703940000000003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247.05</v>
      </c>
      <c r="D101" s="37">
        <v>246.03333333333333</v>
      </c>
      <c r="E101" s="37">
        <v>243.06666666666666</v>
      </c>
      <c r="F101" s="37">
        <v>239.08333333333334</v>
      </c>
      <c r="G101" s="37">
        <v>236.11666666666667</v>
      </c>
      <c r="H101" s="37">
        <v>250.01666666666665</v>
      </c>
      <c r="I101" s="37">
        <v>252.98333333333329</v>
      </c>
      <c r="J101" s="37">
        <v>256.96666666666664</v>
      </c>
      <c r="K101" s="28">
        <v>249</v>
      </c>
      <c r="L101" s="28">
        <v>242.05</v>
      </c>
      <c r="M101" s="28">
        <v>3.5674800000000002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34787.949999999997</v>
      </c>
      <c r="D102" s="37">
        <v>34354.666666666664</v>
      </c>
      <c r="E102" s="37">
        <v>33433.283333333326</v>
      </c>
      <c r="F102" s="37">
        <v>32078.616666666661</v>
      </c>
      <c r="G102" s="37">
        <v>31157.233333333323</v>
      </c>
      <c r="H102" s="37">
        <v>35709.333333333328</v>
      </c>
      <c r="I102" s="37">
        <v>36630.716666666674</v>
      </c>
      <c r="J102" s="37">
        <v>37985.383333333331</v>
      </c>
      <c r="K102" s="28">
        <v>35276.050000000003</v>
      </c>
      <c r="L102" s="28">
        <v>33000</v>
      </c>
      <c r="M102" s="28">
        <v>8.072E-2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2229.5</v>
      </c>
      <c r="D103" s="37">
        <v>2216.5</v>
      </c>
      <c r="E103" s="37">
        <v>2199</v>
      </c>
      <c r="F103" s="37">
        <v>2168.5</v>
      </c>
      <c r="G103" s="37">
        <v>2151</v>
      </c>
      <c r="H103" s="37">
        <v>2247</v>
      </c>
      <c r="I103" s="37">
        <v>2264.5</v>
      </c>
      <c r="J103" s="37">
        <v>2295</v>
      </c>
      <c r="K103" s="28">
        <v>2234</v>
      </c>
      <c r="L103" s="28">
        <v>2186</v>
      </c>
      <c r="M103" s="28">
        <v>34.150230000000001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725.95</v>
      </c>
      <c r="D104" s="37">
        <v>726.61666666666667</v>
      </c>
      <c r="E104" s="37">
        <v>721.33333333333337</v>
      </c>
      <c r="F104" s="37">
        <v>716.7166666666667</v>
      </c>
      <c r="G104" s="37">
        <v>711.43333333333339</v>
      </c>
      <c r="H104" s="37">
        <v>731.23333333333335</v>
      </c>
      <c r="I104" s="37">
        <v>736.51666666666665</v>
      </c>
      <c r="J104" s="37">
        <v>741.13333333333333</v>
      </c>
      <c r="K104" s="28">
        <v>731.9</v>
      </c>
      <c r="L104" s="28">
        <v>722</v>
      </c>
      <c r="M104" s="28">
        <v>121.63533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1232.25</v>
      </c>
      <c r="D105" s="37">
        <v>1217.1000000000001</v>
      </c>
      <c r="E105" s="37">
        <v>1199.2000000000003</v>
      </c>
      <c r="F105" s="37">
        <v>1166.1500000000001</v>
      </c>
      <c r="G105" s="37">
        <v>1148.2500000000002</v>
      </c>
      <c r="H105" s="37">
        <v>1250.1500000000003</v>
      </c>
      <c r="I105" s="37">
        <v>1268.0500000000004</v>
      </c>
      <c r="J105" s="37">
        <v>1301.1000000000004</v>
      </c>
      <c r="K105" s="28">
        <v>1235</v>
      </c>
      <c r="L105" s="28">
        <v>1184.05</v>
      </c>
      <c r="M105" s="28">
        <v>6.4736200000000004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509.35</v>
      </c>
      <c r="D106" s="37">
        <v>505.33333333333331</v>
      </c>
      <c r="E106" s="37">
        <v>499.51666666666665</v>
      </c>
      <c r="F106" s="37">
        <v>489.68333333333334</v>
      </c>
      <c r="G106" s="37">
        <v>483.86666666666667</v>
      </c>
      <c r="H106" s="37">
        <v>515.16666666666663</v>
      </c>
      <c r="I106" s="37">
        <v>520.98333333333335</v>
      </c>
      <c r="J106" s="37">
        <v>530.81666666666661</v>
      </c>
      <c r="K106" s="28">
        <v>511.15</v>
      </c>
      <c r="L106" s="28">
        <v>495.5</v>
      </c>
      <c r="M106" s="28">
        <v>13.69599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418.2</v>
      </c>
      <c r="D107" s="37">
        <v>417.25</v>
      </c>
      <c r="E107" s="37">
        <v>413.75</v>
      </c>
      <c r="F107" s="37">
        <v>409.3</v>
      </c>
      <c r="G107" s="37">
        <v>405.8</v>
      </c>
      <c r="H107" s="37">
        <v>421.7</v>
      </c>
      <c r="I107" s="37">
        <v>425.2</v>
      </c>
      <c r="J107" s="37">
        <v>429.65</v>
      </c>
      <c r="K107" s="28">
        <v>420.75</v>
      </c>
      <c r="L107" s="28">
        <v>412.8</v>
      </c>
      <c r="M107" s="28">
        <v>4.5755600000000003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30.75</v>
      </c>
      <c r="D108" s="37">
        <v>30.7</v>
      </c>
      <c r="E108" s="37">
        <v>30.549999999999997</v>
      </c>
      <c r="F108" s="37">
        <v>30.349999999999998</v>
      </c>
      <c r="G108" s="37">
        <v>30.199999999999996</v>
      </c>
      <c r="H108" s="37">
        <v>30.9</v>
      </c>
      <c r="I108" s="37">
        <v>31.049999999999997</v>
      </c>
      <c r="J108" s="37">
        <v>31.25</v>
      </c>
      <c r="K108" s="28">
        <v>30.85</v>
      </c>
      <c r="L108" s="28">
        <v>30.5</v>
      </c>
      <c r="M108" s="28">
        <v>36.393680000000003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34.049999999999997</v>
      </c>
      <c r="D109" s="37">
        <v>33.816666666666663</v>
      </c>
      <c r="E109" s="37">
        <v>33.483333333333327</v>
      </c>
      <c r="F109" s="37">
        <v>32.916666666666664</v>
      </c>
      <c r="G109" s="37">
        <v>32.583333333333329</v>
      </c>
      <c r="H109" s="37">
        <v>34.383333333333326</v>
      </c>
      <c r="I109" s="37">
        <v>34.716666666666669</v>
      </c>
      <c r="J109" s="37">
        <v>35.283333333333324</v>
      </c>
      <c r="K109" s="28">
        <v>34.15</v>
      </c>
      <c r="L109" s="28">
        <v>33.25</v>
      </c>
      <c r="M109" s="28">
        <v>213.53908999999999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289.3</v>
      </c>
      <c r="D110" s="37">
        <v>288.2</v>
      </c>
      <c r="E110" s="37">
        <v>286.39999999999998</v>
      </c>
      <c r="F110" s="37">
        <v>283.5</v>
      </c>
      <c r="G110" s="37">
        <v>281.7</v>
      </c>
      <c r="H110" s="37">
        <v>291.09999999999997</v>
      </c>
      <c r="I110" s="37">
        <v>292.90000000000003</v>
      </c>
      <c r="J110" s="37">
        <v>295.79999999999995</v>
      </c>
      <c r="K110" s="28">
        <v>290</v>
      </c>
      <c r="L110" s="28">
        <v>285.3</v>
      </c>
      <c r="M110" s="28">
        <v>182.92925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3735.15</v>
      </c>
      <c r="D111" s="37">
        <v>3730.3833333333332</v>
      </c>
      <c r="E111" s="37">
        <v>3680.7666666666664</v>
      </c>
      <c r="F111" s="37">
        <v>3626.3833333333332</v>
      </c>
      <c r="G111" s="37">
        <v>3576.7666666666664</v>
      </c>
      <c r="H111" s="37">
        <v>3784.7666666666664</v>
      </c>
      <c r="I111" s="37">
        <v>3834.3833333333332</v>
      </c>
      <c r="J111" s="37">
        <v>3888.7666666666664</v>
      </c>
      <c r="K111" s="28">
        <v>3780</v>
      </c>
      <c r="L111" s="28">
        <v>3676</v>
      </c>
      <c r="M111" s="28">
        <v>2.1546500000000002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150.94999999999999</v>
      </c>
      <c r="D112" s="37">
        <v>151.5</v>
      </c>
      <c r="E112" s="37">
        <v>149.6</v>
      </c>
      <c r="F112" s="37">
        <v>148.25</v>
      </c>
      <c r="G112" s="37">
        <v>146.35</v>
      </c>
      <c r="H112" s="37">
        <v>152.85</v>
      </c>
      <c r="I112" s="37">
        <v>154.74999999999997</v>
      </c>
      <c r="J112" s="37">
        <v>156.1</v>
      </c>
      <c r="K112" s="28">
        <v>153.4</v>
      </c>
      <c r="L112" s="28">
        <v>150.15</v>
      </c>
      <c r="M112" s="28">
        <v>15.45814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159.69999999999999</v>
      </c>
      <c r="D113" s="37">
        <v>157.5</v>
      </c>
      <c r="E113" s="37">
        <v>154.69999999999999</v>
      </c>
      <c r="F113" s="37">
        <v>149.69999999999999</v>
      </c>
      <c r="G113" s="37">
        <v>146.89999999999998</v>
      </c>
      <c r="H113" s="37">
        <v>162.5</v>
      </c>
      <c r="I113" s="37">
        <v>165.3</v>
      </c>
      <c r="J113" s="37">
        <v>170.3</v>
      </c>
      <c r="K113" s="28">
        <v>160.30000000000001</v>
      </c>
      <c r="L113" s="28">
        <v>152.5</v>
      </c>
      <c r="M113" s="28">
        <v>95.744389999999996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236.9</v>
      </c>
      <c r="D114" s="37">
        <v>236.2833333333333</v>
      </c>
      <c r="E114" s="37">
        <v>234.56666666666661</v>
      </c>
      <c r="F114" s="37">
        <v>232.23333333333329</v>
      </c>
      <c r="G114" s="37">
        <v>230.51666666666659</v>
      </c>
      <c r="H114" s="37">
        <v>238.61666666666662</v>
      </c>
      <c r="I114" s="37">
        <v>240.33333333333331</v>
      </c>
      <c r="J114" s="37">
        <v>242.66666666666663</v>
      </c>
      <c r="K114" s="28">
        <v>238</v>
      </c>
      <c r="L114" s="28">
        <v>233.95</v>
      </c>
      <c r="M114" s="28">
        <v>35.745190000000001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72.599999999999994</v>
      </c>
      <c r="D115" s="37">
        <v>73.149999999999991</v>
      </c>
      <c r="E115" s="37">
        <v>71.699999999999989</v>
      </c>
      <c r="F115" s="37">
        <v>70.8</v>
      </c>
      <c r="G115" s="37">
        <v>69.349999999999994</v>
      </c>
      <c r="H115" s="37">
        <v>74.049999999999983</v>
      </c>
      <c r="I115" s="37">
        <v>75.5</v>
      </c>
      <c r="J115" s="37">
        <v>76.399999999999977</v>
      </c>
      <c r="K115" s="28">
        <v>74.599999999999994</v>
      </c>
      <c r="L115" s="28">
        <v>72.25</v>
      </c>
      <c r="M115" s="28">
        <v>218.56829999999999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577.29999999999995</v>
      </c>
      <c r="D116" s="37">
        <v>571.15</v>
      </c>
      <c r="E116" s="37">
        <v>563.15</v>
      </c>
      <c r="F116" s="37">
        <v>549</v>
      </c>
      <c r="G116" s="37">
        <v>541</v>
      </c>
      <c r="H116" s="37">
        <v>585.29999999999995</v>
      </c>
      <c r="I116" s="37">
        <v>593.29999999999995</v>
      </c>
      <c r="J116" s="37">
        <v>607.44999999999993</v>
      </c>
      <c r="K116" s="28">
        <v>579.15</v>
      </c>
      <c r="L116" s="28">
        <v>557</v>
      </c>
      <c r="M116" s="28">
        <v>27.512830000000001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364.65</v>
      </c>
      <c r="D117" s="37">
        <v>362.66666666666669</v>
      </c>
      <c r="E117" s="37">
        <v>360.23333333333335</v>
      </c>
      <c r="F117" s="37">
        <v>355.81666666666666</v>
      </c>
      <c r="G117" s="37">
        <v>353.38333333333333</v>
      </c>
      <c r="H117" s="37">
        <v>367.08333333333337</v>
      </c>
      <c r="I117" s="37">
        <v>369.51666666666665</v>
      </c>
      <c r="J117" s="37">
        <v>373.93333333333339</v>
      </c>
      <c r="K117" s="28">
        <v>365.1</v>
      </c>
      <c r="L117" s="28">
        <v>358.25</v>
      </c>
      <c r="M117" s="28">
        <v>12.15132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212.8</v>
      </c>
      <c r="D118" s="37">
        <v>211.28333333333333</v>
      </c>
      <c r="E118" s="37">
        <v>209.36666666666667</v>
      </c>
      <c r="F118" s="37">
        <v>205.93333333333334</v>
      </c>
      <c r="G118" s="37">
        <v>204.01666666666668</v>
      </c>
      <c r="H118" s="37">
        <v>214.71666666666667</v>
      </c>
      <c r="I118" s="37">
        <v>216.63333333333335</v>
      </c>
      <c r="J118" s="37">
        <v>220.06666666666666</v>
      </c>
      <c r="K118" s="28">
        <v>213.2</v>
      </c>
      <c r="L118" s="28">
        <v>207.85</v>
      </c>
      <c r="M118" s="28">
        <v>11.03993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836.55</v>
      </c>
      <c r="D119" s="37">
        <v>833.86666666666667</v>
      </c>
      <c r="E119" s="37">
        <v>827.73333333333335</v>
      </c>
      <c r="F119" s="37">
        <v>818.91666666666663</v>
      </c>
      <c r="G119" s="37">
        <v>812.7833333333333</v>
      </c>
      <c r="H119" s="37">
        <v>842.68333333333339</v>
      </c>
      <c r="I119" s="37">
        <v>848.81666666666683</v>
      </c>
      <c r="J119" s="37">
        <v>857.63333333333344</v>
      </c>
      <c r="K119" s="28">
        <v>840</v>
      </c>
      <c r="L119" s="28">
        <v>825.05</v>
      </c>
      <c r="M119" s="28">
        <v>16.605509999999999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3907.05</v>
      </c>
      <c r="D120" s="37">
        <v>3870.1166666666668</v>
      </c>
      <c r="E120" s="37">
        <v>3811.9333333333334</v>
      </c>
      <c r="F120" s="37">
        <v>3716.8166666666666</v>
      </c>
      <c r="G120" s="37">
        <v>3658.6333333333332</v>
      </c>
      <c r="H120" s="37">
        <v>3965.2333333333336</v>
      </c>
      <c r="I120" s="37">
        <v>4023.416666666667</v>
      </c>
      <c r="J120" s="37">
        <v>4118.5333333333338</v>
      </c>
      <c r="K120" s="28">
        <v>3928.3</v>
      </c>
      <c r="L120" s="28">
        <v>3775</v>
      </c>
      <c r="M120" s="28">
        <v>2.9756300000000002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1491.65</v>
      </c>
      <c r="D121" s="37">
        <v>1487.2166666666665</v>
      </c>
      <c r="E121" s="37">
        <v>1474.4333333333329</v>
      </c>
      <c r="F121" s="37">
        <v>1457.2166666666665</v>
      </c>
      <c r="G121" s="37">
        <v>1444.4333333333329</v>
      </c>
      <c r="H121" s="37">
        <v>1504.4333333333329</v>
      </c>
      <c r="I121" s="37">
        <v>1517.2166666666662</v>
      </c>
      <c r="J121" s="37">
        <v>1534.4333333333329</v>
      </c>
      <c r="K121" s="28">
        <v>1500</v>
      </c>
      <c r="L121" s="28">
        <v>1470</v>
      </c>
      <c r="M121" s="28">
        <v>52.091619999999999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1662.15</v>
      </c>
      <c r="D122" s="37">
        <v>1658.1000000000001</v>
      </c>
      <c r="E122" s="37">
        <v>1626.2000000000003</v>
      </c>
      <c r="F122" s="37">
        <v>1590.2500000000002</v>
      </c>
      <c r="G122" s="37">
        <v>1558.3500000000004</v>
      </c>
      <c r="H122" s="37">
        <v>1694.0500000000002</v>
      </c>
      <c r="I122" s="37">
        <v>1725.9500000000003</v>
      </c>
      <c r="J122" s="37">
        <v>1761.9</v>
      </c>
      <c r="K122" s="28">
        <v>1690</v>
      </c>
      <c r="L122" s="28">
        <v>1622.15</v>
      </c>
      <c r="M122" s="28">
        <v>14.228859999999999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944.05</v>
      </c>
      <c r="D123" s="37">
        <v>938.9</v>
      </c>
      <c r="E123" s="37">
        <v>928.84999999999991</v>
      </c>
      <c r="F123" s="37">
        <v>913.65</v>
      </c>
      <c r="G123" s="37">
        <v>903.59999999999991</v>
      </c>
      <c r="H123" s="37">
        <v>954.09999999999991</v>
      </c>
      <c r="I123" s="37">
        <v>964.14999999999986</v>
      </c>
      <c r="J123" s="37">
        <v>979.34999999999991</v>
      </c>
      <c r="K123" s="28">
        <v>948.95</v>
      </c>
      <c r="L123" s="28">
        <v>923.7</v>
      </c>
      <c r="M123" s="28">
        <v>3.7839299999999998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208.15</v>
      </c>
      <c r="D124" s="37">
        <v>205.35</v>
      </c>
      <c r="E124" s="37">
        <v>200.79999999999998</v>
      </c>
      <c r="F124" s="37">
        <v>193.45</v>
      </c>
      <c r="G124" s="37">
        <v>188.89999999999998</v>
      </c>
      <c r="H124" s="37">
        <v>212.7</v>
      </c>
      <c r="I124" s="37">
        <v>217.25</v>
      </c>
      <c r="J124" s="37">
        <v>224.6</v>
      </c>
      <c r="K124" s="28">
        <v>209.9</v>
      </c>
      <c r="L124" s="28">
        <v>198</v>
      </c>
      <c r="M124" s="28">
        <v>7.8079999999999998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554.54999999999995</v>
      </c>
      <c r="D125" s="37">
        <v>550.94999999999993</v>
      </c>
      <c r="E125" s="37">
        <v>544.59999999999991</v>
      </c>
      <c r="F125" s="37">
        <v>534.65</v>
      </c>
      <c r="G125" s="37">
        <v>528.29999999999995</v>
      </c>
      <c r="H125" s="37">
        <v>560.89999999999986</v>
      </c>
      <c r="I125" s="37">
        <v>567.25</v>
      </c>
      <c r="J125" s="37">
        <v>577.19999999999982</v>
      </c>
      <c r="K125" s="28">
        <v>557.29999999999995</v>
      </c>
      <c r="L125" s="28">
        <v>541</v>
      </c>
      <c r="M125" s="28">
        <v>32.816580000000002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333.75</v>
      </c>
      <c r="D126" s="37">
        <v>329.61666666666667</v>
      </c>
      <c r="E126" s="37">
        <v>324.13333333333333</v>
      </c>
      <c r="F126" s="37">
        <v>314.51666666666665</v>
      </c>
      <c r="G126" s="37">
        <v>309.0333333333333</v>
      </c>
      <c r="H126" s="37">
        <v>339.23333333333335</v>
      </c>
      <c r="I126" s="37">
        <v>344.7166666666667</v>
      </c>
      <c r="J126" s="37">
        <v>354.33333333333337</v>
      </c>
      <c r="K126" s="28">
        <v>335.1</v>
      </c>
      <c r="L126" s="28">
        <v>320</v>
      </c>
      <c r="M126" s="28">
        <v>50.363950000000003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562.95000000000005</v>
      </c>
      <c r="D127" s="37">
        <v>557.58333333333337</v>
      </c>
      <c r="E127" s="37">
        <v>550.41666666666674</v>
      </c>
      <c r="F127" s="37">
        <v>537.88333333333333</v>
      </c>
      <c r="G127" s="37">
        <v>530.7166666666667</v>
      </c>
      <c r="H127" s="37">
        <v>570.11666666666679</v>
      </c>
      <c r="I127" s="37">
        <v>577.28333333333353</v>
      </c>
      <c r="J127" s="37">
        <v>589.81666666666683</v>
      </c>
      <c r="K127" s="28">
        <v>564.75</v>
      </c>
      <c r="L127" s="28">
        <v>545.04999999999995</v>
      </c>
      <c r="M127" s="28">
        <v>40.36712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1704.5</v>
      </c>
      <c r="D128" s="37">
        <v>1695.9666666666665</v>
      </c>
      <c r="E128" s="37">
        <v>1679.5333333333328</v>
      </c>
      <c r="F128" s="37">
        <v>1654.5666666666664</v>
      </c>
      <c r="G128" s="37">
        <v>1638.1333333333328</v>
      </c>
      <c r="H128" s="37">
        <v>1720.9333333333329</v>
      </c>
      <c r="I128" s="37">
        <v>1737.3666666666668</v>
      </c>
      <c r="J128" s="37">
        <v>1762.333333333333</v>
      </c>
      <c r="K128" s="28">
        <v>1712.4</v>
      </c>
      <c r="L128" s="28">
        <v>1671</v>
      </c>
      <c r="M128" s="28">
        <v>55.729489999999998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69.75</v>
      </c>
      <c r="D129" s="37">
        <v>69.233333333333334</v>
      </c>
      <c r="E129" s="37">
        <v>68.516666666666666</v>
      </c>
      <c r="F129" s="37">
        <v>67.283333333333331</v>
      </c>
      <c r="G129" s="37">
        <v>66.566666666666663</v>
      </c>
      <c r="H129" s="37">
        <v>70.466666666666669</v>
      </c>
      <c r="I129" s="37">
        <v>71.183333333333337</v>
      </c>
      <c r="J129" s="37">
        <v>72.416666666666671</v>
      </c>
      <c r="K129" s="28">
        <v>69.95</v>
      </c>
      <c r="L129" s="28">
        <v>68</v>
      </c>
      <c r="M129" s="28">
        <v>35.10127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3035.6</v>
      </c>
      <c r="D130" s="37">
        <v>3006.2000000000003</v>
      </c>
      <c r="E130" s="37">
        <v>2964.4000000000005</v>
      </c>
      <c r="F130" s="37">
        <v>2893.2000000000003</v>
      </c>
      <c r="G130" s="37">
        <v>2851.4000000000005</v>
      </c>
      <c r="H130" s="37">
        <v>3077.4000000000005</v>
      </c>
      <c r="I130" s="37">
        <v>3119.2000000000007</v>
      </c>
      <c r="J130" s="37">
        <v>3190.4000000000005</v>
      </c>
      <c r="K130" s="28">
        <v>3048</v>
      </c>
      <c r="L130" s="28">
        <v>2935</v>
      </c>
      <c r="M130" s="28">
        <v>2.76003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346.7</v>
      </c>
      <c r="D131" s="37">
        <v>343.56666666666661</v>
      </c>
      <c r="E131" s="37">
        <v>339.48333333333323</v>
      </c>
      <c r="F131" s="37">
        <v>332.26666666666665</v>
      </c>
      <c r="G131" s="37">
        <v>328.18333333333328</v>
      </c>
      <c r="H131" s="37">
        <v>350.78333333333319</v>
      </c>
      <c r="I131" s="37">
        <v>354.86666666666656</v>
      </c>
      <c r="J131" s="37">
        <v>362.08333333333314</v>
      </c>
      <c r="K131" s="28">
        <v>347.65</v>
      </c>
      <c r="L131" s="28">
        <v>336.35</v>
      </c>
      <c r="M131" s="28">
        <v>17.193169999999999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4012.8</v>
      </c>
      <c r="D132" s="37">
        <v>4003.6</v>
      </c>
      <c r="E132" s="37">
        <v>3968.2</v>
      </c>
      <c r="F132" s="37">
        <v>3923.6</v>
      </c>
      <c r="G132" s="37">
        <v>3888.2</v>
      </c>
      <c r="H132" s="37">
        <v>4048.2</v>
      </c>
      <c r="I132" s="37">
        <v>4083.6000000000004</v>
      </c>
      <c r="J132" s="37">
        <v>4128.2</v>
      </c>
      <c r="K132" s="28">
        <v>4039</v>
      </c>
      <c r="L132" s="28">
        <v>3959</v>
      </c>
      <c r="M132" s="28">
        <v>3.1996199999999999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1556.15</v>
      </c>
      <c r="D133" s="37">
        <v>1566.1499999999999</v>
      </c>
      <c r="E133" s="37">
        <v>1541.7999999999997</v>
      </c>
      <c r="F133" s="37">
        <v>1527.4499999999998</v>
      </c>
      <c r="G133" s="37">
        <v>1503.0999999999997</v>
      </c>
      <c r="H133" s="37">
        <v>1580.4999999999998</v>
      </c>
      <c r="I133" s="37">
        <v>1604.8499999999997</v>
      </c>
      <c r="J133" s="37">
        <v>1619.1999999999998</v>
      </c>
      <c r="K133" s="28">
        <v>1590.5</v>
      </c>
      <c r="L133" s="28">
        <v>1551.8</v>
      </c>
      <c r="M133" s="28">
        <v>24.225940000000001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469.05</v>
      </c>
      <c r="D134" s="37">
        <v>466.51666666666665</v>
      </c>
      <c r="E134" s="37">
        <v>462.5333333333333</v>
      </c>
      <c r="F134" s="37">
        <v>456.01666666666665</v>
      </c>
      <c r="G134" s="37">
        <v>452.0333333333333</v>
      </c>
      <c r="H134" s="37">
        <v>473.0333333333333</v>
      </c>
      <c r="I134" s="37">
        <v>477.01666666666665</v>
      </c>
      <c r="J134" s="37">
        <v>483.5333333333333</v>
      </c>
      <c r="K134" s="28">
        <v>470.5</v>
      </c>
      <c r="L134" s="28">
        <v>460</v>
      </c>
      <c r="M134" s="28">
        <v>7.7248299999999999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629.95000000000005</v>
      </c>
      <c r="D135" s="37">
        <v>628.35</v>
      </c>
      <c r="E135" s="37">
        <v>622.70000000000005</v>
      </c>
      <c r="F135" s="37">
        <v>615.45000000000005</v>
      </c>
      <c r="G135" s="37">
        <v>609.80000000000007</v>
      </c>
      <c r="H135" s="37">
        <v>635.6</v>
      </c>
      <c r="I135" s="37">
        <v>641.24999999999989</v>
      </c>
      <c r="J135" s="37">
        <v>648.5</v>
      </c>
      <c r="K135" s="28">
        <v>634</v>
      </c>
      <c r="L135" s="28">
        <v>621.1</v>
      </c>
      <c r="M135" s="28">
        <v>5.2820499999999999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73230.2</v>
      </c>
      <c r="D136" s="37">
        <v>72743.216666666674</v>
      </c>
      <c r="E136" s="37">
        <v>71986.433333333349</v>
      </c>
      <c r="F136" s="37">
        <v>70742.666666666672</v>
      </c>
      <c r="G136" s="37">
        <v>69985.883333333346</v>
      </c>
      <c r="H136" s="37">
        <v>73986.983333333352</v>
      </c>
      <c r="I136" s="37">
        <v>74743.766666666677</v>
      </c>
      <c r="J136" s="37">
        <v>75987.533333333355</v>
      </c>
      <c r="K136" s="28">
        <v>73500</v>
      </c>
      <c r="L136" s="28">
        <v>71499.45</v>
      </c>
      <c r="M136" s="28">
        <v>7.7850000000000003E-2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190.35</v>
      </c>
      <c r="D137" s="37">
        <v>187.91666666666666</v>
      </c>
      <c r="E137" s="37">
        <v>184.63333333333333</v>
      </c>
      <c r="F137" s="37">
        <v>178.91666666666666</v>
      </c>
      <c r="G137" s="37">
        <v>175.63333333333333</v>
      </c>
      <c r="H137" s="37">
        <v>193.63333333333333</v>
      </c>
      <c r="I137" s="37">
        <v>196.91666666666669</v>
      </c>
      <c r="J137" s="37">
        <v>202.63333333333333</v>
      </c>
      <c r="K137" s="28">
        <v>191.2</v>
      </c>
      <c r="L137" s="28">
        <v>182.2</v>
      </c>
      <c r="M137" s="28">
        <v>49.910469999999997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1104.55</v>
      </c>
      <c r="D138" s="37">
        <v>1099.05</v>
      </c>
      <c r="E138" s="37">
        <v>1086.0999999999999</v>
      </c>
      <c r="F138" s="37">
        <v>1067.6499999999999</v>
      </c>
      <c r="G138" s="37">
        <v>1054.6999999999998</v>
      </c>
      <c r="H138" s="37">
        <v>1117.5</v>
      </c>
      <c r="I138" s="37">
        <v>1130.4500000000003</v>
      </c>
      <c r="J138" s="37">
        <v>1148.9000000000001</v>
      </c>
      <c r="K138" s="28">
        <v>1112</v>
      </c>
      <c r="L138" s="28">
        <v>1080.5999999999999</v>
      </c>
      <c r="M138" s="28">
        <v>49.572279999999999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90.55</v>
      </c>
      <c r="D139" s="37">
        <v>89.916666666666671</v>
      </c>
      <c r="E139" s="37">
        <v>88.933333333333337</v>
      </c>
      <c r="F139" s="37">
        <v>87.316666666666663</v>
      </c>
      <c r="G139" s="37">
        <v>86.333333333333329</v>
      </c>
      <c r="H139" s="37">
        <v>91.533333333333346</v>
      </c>
      <c r="I139" s="37">
        <v>92.516666666666666</v>
      </c>
      <c r="J139" s="37">
        <v>94.133333333333354</v>
      </c>
      <c r="K139" s="28">
        <v>90.9</v>
      </c>
      <c r="L139" s="28">
        <v>88.3</v>
      </c>
      <c r="M139" s="28">
        <v>35.280099999999997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498.85</v>
      </c>
      <c r="D140" s="37">
        <v>493.63333333333338</v>
      </c>
      <c r="E140" s="37">
        <v>485.36666666666679</v>
      </c>
      <c r="F140" s="37">
        <v>471.88333333333338</v>
      </c>
      <c r="G140" s="37">
        <v>463.61666666666679</v>
      </c>
      <c r="H140" s="37">
        <v>507.11666666666679</v>
      </c>
      <c r="I140" s="37">
        <v>515.38333333333333</v>
      </c>
      <c r="J140" s="37">
        <v>528.86666666666679</v>
      </c>
      <c r="K140" s="28">
        <v>501.9</v>
      </c>
      <c r="L140" s="28">
        <v>480.15</v>
      </c>
      <c r="M140" s="28">
        <v>27.06381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8630.0499999999993</v>
      </c>
      <c r="D141" s="37">
        <v>8550.8333333333339</v>
      </c>
      <c r="E141" s="37">
        <v>8449.2166666666672</v>
      </c>
      <c r="F141" s="37">
        <v>8268.3833333333332</v>
      </c>
      <c r="G141" s="37">
        <v>8166.7666666666664</v>
      </c>
      <c r="H141" s="37">
        <v>8731.6666666666679</v>
      </c>
      <c r="I141" s="37">
        <v>8833.2833333333328</v>
      </c>
      <c r="J141" s="37">
        <v>9014.1166666666686</v>
      </c>
      <c r="K141" s="28">
        <v>8652.4500000000007</v>
      </c>
      <c r="L141" s="28">
        <v>8370</v>
      </c>
      <c r="M141" s="28">
        <v>9.76098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824.4</v>
      </c>
      <c r="D142" s="37">
        <v>817.85</v>
      </c>
      <c r="E142" s="37">
        <v>808.75</v>
      </c>
      <c r="F142" s="37">
        <v>793.1</v>
      </c>
      <c r="G142" s="37">
        <v>784</v>
      </c>
      <c r="H142" s="37">
        <v>833.5</v>
      </c>
      <c r="I142" s="37">
        <v>842.60000000000014</v>
      </c>
      <c r="J142" s="37">
        <v>858.25</v>
      </c>
      <c r="K142" s="28">
        <v>826.95</v>
      </c>
      <c r="L142" s="28">
        <v>802.2</v>
      </c>
      <c r="M142" s="28">
        <v>4.5529500000000001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369.6</v>
      </c>
      <c r="D143" s="37">
        <v>369.06666666666666</v>
      </c>
      <c r="E143" s="37">
        <v>363.23333333333335</v>
      </c>
      <c r="F143" s="37">
        <v>356.86666666666667</v>
      </c>
      <c r="G143" s="37">
        <v>351.03333333333336</v>
      </c>
      <c r="H143" s="37">
        <v>375.43333333333334</v>
      </c>
      <c r="I143" s="37">
        <v>381.26666666666671</v>
      </c>
      <c r="J143" s="37">
        <v>387.63333333333333</v>
      </c>
      <c r="K143" s="28">
        <v>374.9</v>
      </c>
      <c r="L143" s="28">
        <v>362.7</v>
      </c>
      <c r="M143" s="28">
        <v>7.7469799999999998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1459.55</v>
      </c>
      <c r="D144" s="37">
        <v>1454.3833333333332</v>
      </c>
      <c r="E144" s="37">
        <v>1438.8666666666663</v>
      </c>
      <c r="F144" s="37">
        <v>1418.1833333333332</v>
      </c>
      <c r="G144" s="37">
        <v>1402.6666666666663</v>
      </c>
      <c r="H144" s="37">
        <v>1475.0666666666664</v>
      </c>
      <c r="I144" s="37">
        <v>1490.5833333333333</v>
      </c>
      <c r="J144" s="37">
        <v>1511.2666666666664</v>
      </c>
      <c r="K144" s="28">
        <v>1469.9</v>
      </c>
      <c r="L144" s="28">
        <v>1433.7</v>
      </c>
      <c r="M144" s="28">
        <v>2.56751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2861.3</v>
      </c>
      <c r="D145" s="37">
        <v>2851.6000000000004</v>
      </c>
      <c r="E145" s="37">
        <v>2828.3000000000006</v>
      </c>
      <c r="F145" s="37">
        <v>2795.3</v>
      </c>
      <c r="G145" s="37">
        <v>2772.0000000000005</v>
      </c>
      <c r="H145" s="37">
        <v>2884.6000000000008</v>
      </c>
      <c r="I145" s="37">
        <v>2907.9</v>
      </c>
      <c r="J145" s="37">
        <v>2940.900000000001</v>
      </c>
      <c r="K145" s="28">
        <v>2874.9</v>
      </c>
      <c r="L145" s="28">
        <v>2818.6</v>
      </c>
      <c r="M145" s="28">
        <v>3.7808299999999999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2204.3000000000002</v>
      </c>
      <c r="D146" s="37">
        <v>2196.2666666666669</v>
      </c>
      <c r="E146" s="37">
        <v>2160.5833333333339</v>
      </c>
      <c r="F146" s="37">
        <v>2116.8666666666672</v>
      </c>
      <c r="G146" s="37">
        <v>2081.1833333333343</v>
      </c>
      <c r="H146" s="37">
        <v>2239.9833333333336</v>
      </c>
      <c r="I146" s="37">
        <v>2275.666666666667</v>
      </c>
      <c r="J146" s="37">
        <v>2319.3833333333332</v>
      </c>
      <c r="K146" s="28">
        <v>2231.9499999999998</v>
      </c>
      <c r="L146" s="28">
        <v>2152.5500000000002</v>
      </c>
      <c r="M146" s="28">
        <v>3.6289899999999999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1055.3499999999999</v>
      </c>
      <c r="D147" s="37">
        <v>1051.3666666666666</v>
      </c>
      <c r="E147" s="37">
        <v>1044.6333333333332</v>
      </c>
      <c r="F147" s="37">
        <v>1033.9166666666667</v>
      </c>
      <c r="G147" s="37">
        <v>1027.1833333333334</v>
      </c>
      <c r="H147" s="37">
        <v>1062.083333333333</v>
      </c>
      <c r="I147" s="37">
        <v>1068.8166666666662</v>
      </c>
      <c r="J147" s="37">
        <v>1079.5333333333328</v>
      </c>
      <c r="K147" s="28">
        <v>1058.0999999999999</v>
      </c>
      <c r="L147" s="28">
        <v>1040.6500000000001</v>
      </c>
      <c r="M147" s="28">
        <v>15.064209999999999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106.25</v>
      </c>
      <c r="D148" s="37">
        <v>105.86666666666667</v>
      </c>
      <c r="E148" s="37">
        <v>103.93333333333335</v>
      </c>
      <c r="F148" s="37">
        <v>101.61666666666667</v>
      </c>
      <c r="G148" s="37">
        <v>99.683333333333351</v>
      </c>
      <c r="H148" s="37">
        <v>108.18333333333335</v>
      </c>
      <c r="I148" s="37">
        <v>110.11666666666669</v>
      </c>
      <c r="J148" s="37">
        <v>112.43333333333335</v>
      </c>
      <c r="K148" s="28">
        <v>107.8</v>
      </c>
      <c r="L148" s="28">
        <v>103.55</v>
      </c>
      <c r="M148" s="28">
        <v>148.21697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138.94999999999999</v>
      </c>
      <c r="D149" s="37">
        <v>139.01666666666665</v>
      </c>
      <c r="E149" s="37">
        <v>136.0333333333333</v>
      </c>
      <c r="F149" s="37">
        <v>133.11666666666665</v>
      </c>
      <c r="G149" s="37">
        <v>130.1333333333333</v>
      </c>
      <c r="H149" s="37">
        <v>141.93333333333331</v>
      </c>
      <c r="I149" s="37">
        <v>144.91666666666666</v>
      </c>
      <c r="J149" s="37">
        <v>147.83333333333331</v>
      </c>
      <c r="K149" s="28">
        <v>142</v>
      </c>
      <c r="L149" s="28">
        <v>136.1</v>
      </c>
      <c r="M149" s="28">
        <v>159.29984999999999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70.5</v>
      </c>
      <c r="D150" s="37">
        <v>69.416666666666671</v>
      </c>
      <c r="E150" s="37">
        <v>68.033333333333346</v>
      </c>
      <c r="F150" s="37">
        <v>65.566666666666677</v>
      </c>
      <c r="G150" s="37">
        <v>64.183333333333351</v>
      </c>
      <c r="H150" s="37">
        <v>71.88333333333334</v>
      </c>
      <c r="I150" s="37">
        <v>73.266666666666666</v>
      </c>
      <c r="J150" s="37">
        <v>75.733333333333334</v>
      </c>
      <c r="K150" s="28">
        <v>70.8</v>
      </c>
      <c r="L150" s="28">
        <v>66.95</v>
      </c>
      <c r="M150" s="28">
        <v>224.29823999999999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3775.5</v>
      </c>
      <c r="D151" s="37">
        <v>3751.0666666666671</v>
      </c>
      <c r="E151" s="37">
        <v>3717.2833333333342</v>
      </c>
      <c r="F151" s="37">
        <v>3659.0666666666671</v>
      </c>
      <c r="G151" s="37">
        <v>3625.2833333333342</v>
      </c>
      <c r="H151" s="37">
        <v>3809.2833333333342</v>
      </c>
      <c r="I151" s="37">
        <v>3843.0666666666671</v>
      </c>
      <c r="J151" s="37">
        <v>3901.2833333333342</v>
      </c>
      <c r="K151" s="28">
        <v>3784.85</v>
      </c>
      <c r="L151" s="28">
        <v>3692.85</v>
      </c>
      <c r="M151" s="28">
        <v>1.28712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18388.650000000001</v>
      </c>
      <c r="D152" s="37">
        <v>18206.100000000002</v>
      </c>
      <c r="E152" s="37">
        <v>17983.800000000003</v>
      </c>
      <c r="F152" s="37">
        <v>17578.95</v>
      </c>
      <c r="G152" s="37">
        <v>17356.650000000001</v>
      </c>
      <c r="H152" s="37">
        <v>18610.950000000004</v>
      </c>
      <c r="I152" s="37">
        <v>18833.25</v>
      </c>
      <c r="J152" s="37">
        <v>19238.100000000006</v>
      </c>
      <c r="K152" s="28">
        <v>18428.400000000001</v>
      </c>
      <c r="L152" s="28">
        <v>17801.25</v>
      </c>
      <c r="M152" s="28">
        <v>0.78391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279.10000000000002</v>
      </c>
      <c r="D153" s="37">
        <v>278.58333333333331</v>
      </c>
      <c r="E153" s="37">
        <v>276.91666666666663</v>
      </c>
      <c r="F153" s="37">
        <v>274.73333333333329</v>
      </c>
      <c r="G153" s="37">
        <v>273.06666666666661</v>
      </c>
      <c r="H153" s="37">
        <v>280.76666666666665</v>
      </c>
      <c r="I153" s="37">
        <v>282.43333333333328</v>
      </c>
      <c r="J153" s="37">
        <v>284.61666666666667</v>
      </c>
      <c r="K153" s="28">
        <v>280.25</v>
      </c>
      <c r="L153" s="28">
        <v>276.39999999999998</v>
      </c>
      <c r="M153" s="28">
        <v>1.9874099999999999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784</v>
      </c>
      <c r="D154" s="37">
        <v>779.5333333333333</v>
      </c>
      <c r="E154" s="37">
        <v>767.56666666666661</v>
      </c>
      <c r="F154" s="37">
        <v>751.13333333333333</v>
      </c>
      <c r="G154" s="37">
        <v>739.16666666666663</v>
      </c>
      <c r="H154" s="37">
        <v>795.96666666666658</v>
      </c>
      <c r="I154" s="37">
        <v>807.93333333333328</v>
      </c>
      <c r="J154" s="37">
        <v>824.36666666666656</v>
      </c>
      <c r="K154" s="28">
        <v>791.5</v>
      </c>
      <c r="L154" s="28">
        <v>763.1</v>
      </c>
      <c r="M154" s="28">
        <v>5.8641800000000002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120.95</v>
      </c>
      <c r="D155" s="37">
        <v>121.43333333333332</v>
      </c>
      <c r="E155" s="37">
        <v>119.36666666666665</v>
      </c>
      <c r="F155" s="37">
        <v>117.78333333333332</v>
      </c>
      <c r="G155" s="37">
        <v>115.71666666666664</v>
      </c>
      <c r="H155" s="37">
        <v>123.01666666666665</v>
      </c>
      <c r="I155" s="37">
        <v>125.08333333333334</v>
      </c>
      <c r="J155" s="37">
        <v>126.66666666666666</v>
      </c>
      <c r="K155" s="28">
        <v>123.5</v>
      </c>
      <c r="L155" s="28">
        <v>119.85</v>
      </c>
      <c r="M155" s="28">
        <v>590.92334000000005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174.2</v>
      </c>
      <c r="D156" s="37">
        <v>177.56666666666669</v>
      </c>
      <c r="E156" s="37">
        <v>168.68333333333339</v>
      </c>
      <c r="F156" s="37">
        <v>163.16666666666671</v>
      </c>
      <c r="G156" s="37">
        <v>154.28333333333342</v>
      </c>
      <c r="H156" s="37">
        <v>183.08333333333337</v>
      </c>
      <c r="I156" s="37">
        <v>191.96666666666664</v>
      </c>
      <c r="J156" s="37">
        <v>197.48333333333335</v>
      </c>
      <c r="K156" s="28">
        <v>186.45</v>
      </c>
      <c r="L156" s="28">
        <v>172.05</v>
      </c>
      <c r="M156" s="28">
        <v>145.73466999999999</v>
      </c>
      <c r="N156" s="1"/>
      <c r="O156" s="1"/>
    </row>
    <row r="157" spans="1:15" ht="12.75" customHeight="1">
      <c r="A157" s="53">
        <v>148</v>
      </c>
      <c r="B157" s="28" t="s">
        <v>859</v>
      </c>
      <c r="C157" s="28">
        <v>690.75</v>
      </c>
      <c r="D157" s="37">
        <v>681.4</v>
      </c>
      <c r="E157" s="37">
        <v>665.65</v>
      </c>
      <c r="F157" s="37">
        <v>640.54999999999995</v>
      </c>
      <c r="G157" s="37">
        <v>624.79999999999995</v>
      </c>
      <c r="H157" s="37">
        <v>706.5</v>
      </c>
      <c r="I157" s="37">
        <v>722.25</v>
      </c>
      <c r="J157" s="37">
        <v>747.35</v>
      </c>
      <c r="K157" s="28">
        <v>697.15</v>
      </c>
      <c r="L157" s="28">
        <v>656.3</v>
      </c>
      <c r="M157" s="28">
        <v>40.183970000000002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3095</v>
      </c>
      <c r="D158" s="37">
        <v>3082.7833333333333</v>
      </c>
      <c r="E158" s="37">
        <v>3055.0166666666664</v>
      </c>
      <c r="F158" s="37">
        <v>3015.0333333333333</v>
      </c>
      <c r="G158" s="37">
        <v>2987.2666666666664</v>
      </c>
      <c r="H158" s="37">
        <v>3122.7666666666664</v>
      </c>
      <c r="I158" s="37">
        <v>3150.5333333333338</v>
      </c>
      <c r="J158" s="37">
        <v>3190.5166666666664</v>
      </c>
      <c r="K158" s="28">
        <v>3110.55</v>
      </c>
      <c r="L158" s="28">
        <v>3042.8</v>
      </c>
      <c r="M158" s="28">
        <v>0.46283000000000002</v>
      </c>
      <c r="N158" s="1"/>
      <c r="O158" s="1"/>
    </row>
    <row r="159" spans="1:15" ht="12.75" customHeight="1">
      <c r="A159" s="53">
        <v>150</v>
      </c>
      <c r="B159" s="28" t="s">
        <v>860</v>
      </c>
      <c r="C159" s="28">
        <v>572.54999999999995</v>
      </c>
      <c r="D159" s="37">
        <v>576.11666666666667</v>
      </c>
      <c r="E159" s="37">
        <v>566.43333333333339</v>
      </c>
      <c r="F159" s="37">
        <v>560.31666666666672</v>
      </c>
      <c r="G159" s="37">
        <v>550.63333333333344</v>
      </c>
      <c r="H159" s="37">
        <v>582.23333333333335</v>
      </c>
      <c r="I159" s="37">
        <v>591.91666666666652</v>
      </c>
      <c r="J159" s="37">
        <v>598.0333333333333</v>
      </c>
      <c r="K159" s="28">
        <v>585.79999999999995</v>
      </c>
      <c r="L159" s="28">
        <v>570</v>
      </c>
      <c r="M159" s="28">
        <v>11.40593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2703.55</v>
      </c>
      <c r="D160" s="37">
        <v>2685.6166666666668</v>
      </c>
      <c r="E160" s="37">
        <v>2653.2333333333336</v>
      </c>
      <c r="F160" s="37">
        <v>2602.916666666667</v>
      </c>
      <c r="G160" s="37">
        <v>2570.5333333333338</v>
      </c>
      <c r="H160" s="37">
        <v>2735.9333333333334</v>
      </c>
      <c r="I160" s="37">
        <v>2768.3166666666666</v>
      </c>
      <c r="J160" s="37">
        <v>2818.6333333333332</v>
      </c>
      <c r="K160" s="28">
        <v>2718</v>
      </c>
      <c r="L160" s="28">
        <v>2635.3</v>
      </c>
      <c r="M160" s="28">
        <v>1.3139000000000001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43570.9</v>
      </c>
      <c r="D161" s="37">
        <v>43085.65</v>
      </c>
      <c r="E161" s="37">
        <v>42400.100000000006</v>
      </c>
      <c r="F161" s="37">
        <v>41229.300000000003</v>
      </c>
      <c r="G161" s="37">
        <v>40543.750000000007</v>
      </c>
      <c r="H161" s="37">
        <v>44256.450000000004</v>
      </c>
      <c r="I161" s="37">
        <v>44942.000000000007</v>
      </c>
      <c r="J161" s="37">
        <v>46112.800000000003</v>
      </c>
      <c r="K161" s="28">
        <v>43771.199999999997</v>
      </c>
      <c r="L161" s="28">
        <v>41914.85</v>
      </c>
      <c r="M161" s="28">
        <v>0.15361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3356.35</v>
      </c>
      <c r="D162" s="37">
        <v>3327.2333333333336</v>
      </c>
      <c r="E162" s="37">
        <v>3280.166666666667</v>
      </c>
      <c r="F162" s="37">
        <v>3203.9833333333336</v>
      </c>
      <c r="G162" s="37">
        <v>3156.916666666667</v>
      </c>
      <c r="H162" s="37">
        <v>3403.416666666667</v>
      </c>
      <c r="I162" s="37">
        <v>3450.4833333333336</v>
      </c>
      <c r="J162" s="37">
        <v>3526.666666666667</v>
      </c>
      <c r="K162" s="28">
        <v>3374.3</v>
      </c>
      <c r="L162" s="28">
        <v>3251.05</v>
      </c>
      <c r="M162" s="28">
        <v>2.0777999999999999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220.95</v>
      </c>
      <c r="D163" s="37">
        <v>219.56666666666669</v>
      </c>
      <c r="E163" s="37">
        <v>217.38333333333338</v>
      </c>
      <c r="F163" s="37">
        <v>213.81666666666669</v>
      </c>
      <c r="G163" s="37">
        <v>211.63333333333338</v>
      </c>
      <c r="H163" s="37">
        <v>223.13333333333338</v>
      </c>
      <c r="I163" s="37">
        <v>225.31666666666672</v>
      </c>
      <c r="J163" s="37">
        <v>228.88333333333338</v>
      </c>
      <c r="K163" s="28">
        <v>221.75</v>
      </c>
      <c r="L163" s="28">
        <v>216</v>
      </c>
      <c r="M163" s="28">
        <v>12.650880000000001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2219.5500000000002</v>
      </c>
      <c r="D164" s="37">
        <v>2216.6833333333338</v>
      </c>
      <c r="E164" s="37">
        <v>2193.9666666666676</v>
      </c>
      <c r="F164" s="37">
        <v>2168.3833333333337</v>
      </c>
      <c r="G164" s="37">
        <v>2145.6666666666674</v>
      </c>
      <c r="H164" s="37">
        <v>2242.2666666666678</v>
      </c>
      <c r="I164" s="37">
        <v>2264.983333333334</v>
      </c>
      <c r="J164" s="37">
        <v>2290.566666666668</v>
      </c>
      <c r="K164" s="28">
        <v>2239.4</v>
      </c>
      <c r="L164" s="28">
        <v>2191.1</v>
      </c>
      <c r="M164" s="28">
        <v>5.1648899999999998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1712.8</v>
      </c>
      <c r="D165" s="37">
        <v>1702.9666666666665</v>
      </c>
      <c r="E165" s="37">
        <v>1689.9333333333329</v>
      </c>
      <c r="F165" s="37">
        <v>1667.0666666666664</v>
      </c>
      <c r="G165" s="37">
        <v>1654.0333333333328</v>
      </c>
      <c r="H165" s="37">
        <v>1725.833333333333</v>
      </c>
      <c r="I165" s="37">
        <v>1738.8666666666663</v>
      </c>
      <c r="J165" s="37">
        <v>1761.7333333333331</v>
      </c>
      <c r="K165" s="28">
        <v>1716</v>
      </c>
      <c r="L165" s="28">
        <v>1680.1</v>
      </c>
      <c r="M165" s="28">
        <v>3.2620300000000002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2215.35</v>
      </c>
      <c r="D166" s="37">
        <v>2206.8166666666671</v>
      </c>
      <c r="E166" s="37">
        <v>2188.6333333333341</v>
      </c>
      <c r="F166" s="37">
        <v>2161.916666666667</v>
      </c>
      <c r="G166" s="37">
        <v>2143.733333333334</v>
      </c>
      <c r="H166" s="37">
        <v>2233.5333333333342</v>
      </c>
      <c r="I166" s="37">
        <v>2251.7166666666676</v>
      </c>
      <c r="J166" s="37">
        <v>2278.4333333333343</v>
      </c>
      <c r="K166" s="28">
        <v>2225</v>
      </c>
      <c r="L166" s="28">
        <v>2180.1</v>
      </c>
      <c r="M166" s="28">
        <v>2.17597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106.6</v>
      </c>
      <c r="D167" s="37">
        <v>106.55</v>
      </c>
      <c r="E167" s="37">
        <v>105.75</v>
      </c>
      <c r="F167" s="37">
        <v>104.9</v>
      </c>
      <c r="G167" s="37">
        <v>104.10000000000001</v>
      </c>
      <c r="H167" s="37">
        <v>107.39999999999999</v>
      </c>
      <c r="I167" s="37">
        <v>108.19999999999997</v>
      </c>
      <c r="J167" s="37">
        <v>109.04999999999998</v>
      </c>
      <c r="K167" s="28">
        <v>107.35</v>
      </c>
      <c r="L167" s="28">
        <v>105.7</v>
      </c>
      <c r="M167" s="28">
        <v>38.311210000000003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210.45</v>
      </c>
      <c r="D168" s="37">
        <v>210.93333333333331</v>
      </c>
      <c r="E168" s="37">
        <v>207.71666666666661</v>
      </c>
      <c r="F168" s="37">
        <v>204.98333333333329</v>
      </c>
      <c r="G168" s="37">
        <v>201.76666666666659</v>
      </c>
      <c r="H168" s="37">
        <v>213.66666666666663</v>
      </c>
      <c r="I168" s="37">
        <v>216.88333333333333</v>
      </c>
      <c r="J168" s="37">
        <v>219.61666666666665</v>
      </c>
      <c r="K168" s="28">
        <v>214.15</v>
      </c>
      <c r="L168" s="28">
        <v>208.2</v>
      </c>
      <c r="M168" s="28">
        <v>144.02645999999999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409.9</v>
      </c>
      <c r="D169" s="37">
        <v>405.55</v>
      </c>
      <c r="E169" s="37">
        <v>400.20000000000005</v>
      </c>
      <c r="F169" s="37">
        <v>390.50000000000006</v>
      </c>
      <c r="G169" s="37">
        <v>385.15000000000009</v>
      </c>
      <c r="H169" s="37">
        <v>415.25</v>
      </c>
      <c r="I169" s="37">
        <v>420.6</v>
      </c>
      <c r="J169" s="37">
        <v>430.29999999999995</v>
      </c>
      <c r="K169" s="28">
        <v>410.9</v>
      </c>
      <c r="L169" s="28">
        <v>395.85</v>
      </c>
      <c r="M169" s="28">
        <v>4.9942500000000001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14076.55</v>
      </c>
      <c r="D170" s="37">
        <v>13943.85</v>
      </c>
      <c r="E170" s="37">
        <v>13787.7</v>
      </c>
      <c r="F170" s="37">
        <v>13498.85</v>
      </c>
      <c r="G170" s="37">
        <v>13342.7</v>
      </c>
      <c r="H170" s="37">
        <v>14232.7</v>
      </c>
      <c r="I170" s="37">
        <v>14388.849999999999</v>
      </c>
      <c r="J170" s="37">
        <v>14677.7</v>
      </c>
      <c r="K170" s="28">
        <v>14100</v>
      </c>
      <c r="L170" s="28">
        <v>13655</v>
      </c>
      <c r="M170" s="28">
        <v>0.22650999999999999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29.95</v>
      </c>
      <c r="D171" s="37">
        <v>29.849999999999998</v>
      </c>
      <c r="E171" s="37">
        <v>29.649999999999995</v>
      </c>
      <c r="F171" s="37">
        <v>29.349999999999998</v>
      </c>
      <c r="G171" s="37">
        <v>29.149999999999995</v>
      </c>
      <c r="H171" s="37">
        <v>30.149999999999995</v>
      </c>
      <c r="I171" s="37">
        <v>30.349999999999998</v>
      </c>
      <c r="J171" s="37">
        <v>30.649999999999995</v>
      </c>
      <c r="K171" s="28">
        <v>30.05</v>
      </c>
      <c r="L171" s="28">
        <v>29.55</v>
      </c>
      <c r="M171" s="28">
        <v>148.01245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129.65</v>
      </c>
      <c r="D172" s="37">
        <v>128.95000000000002</v>
      </c>
      <c r="E172" s="37">
        <v>128.10000000000002</v>
      </c>
      <c r="F172" s="37">
        <v>126.55000000000001</v>
      </c>
      <c r="G172" s="37">
        <v>125.70000000000002</v>
      </c>
      <c r="H172" s="37">
        <v>130.50000000000003</v>
      </c>
      <c r="I172" s="37">
        <v>131.35</v>
      </c>
      <c r="J172" s="37">
        <v>132.90000000000003</v>
      </c>
      <c r="K172" s="28">
        <v>129.80000000000001</v>
      </c>
      <c r="L172" s="28">
        <v>127.4</v>
      </c>
      <c r="M172" s="28">
        <v>26.589950000000002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2411.85</v>
      </c>
      <c r="D173" s="37">
        <v>2413.9333333333329</v>
      </c>
      <c r="E173" s="37">
        <v>2385.9166666666661</v>
      </c>
      <c r="F173" s="37">
        <v>2359.9833333333331</v>
      </c>
      <c r="G173" s="37">
        <v>2331.9666666666662</v>
      </c>
      <c r="H173" s="37">
        <v>2439.8666666666659</v>
      </c>
      <c r="I173" s="37">
        <v>2467.8833333333332</v>
      </c>
      <c r="J173" s="37">
        <v>2493.8166666666657</v>
      </c>
      <c r="K173" s="28">
        <v>2441.9499999999998</v>
      </c>
      <c r="L173" s="28">
        <v>2388</v>
      </c>
      <c r="M173" s="28">
        <v>110.50026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850.25</v>
      </c>
      <c r="D174" s="37">
        <v>838.16666666666663</v>
      </c>
      <c r="E174" s="37">
        <v>820.33333333333326</v>
      </c>
      <c r="F174" s="37">
        <v>790.41666666666663</v>
      </c>
      <c r="G174" s="37">
        <v>772.58333333333326</v>
      </c>
      <c r="H174" s="37">
        <v>868.08333333333326</v>
      </c>
      <c r="I174" s="37">
        <v>885.91666666666652</v>
      </c>
      <c r="J174" s="37">
        <v>915.83333333333326</v>
      </c>
      <c r="K174" s="28">
        <v>856</v>
      </c>
      <c r="L174" s="28">
        <v>808.25</v>
      </c>
      <c r="M174" s="28">
        <v>37.144759999999998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1116.0999999999999</v>
      </c>
      <c r="D175" s="37">
        <v>1117.3666666666666</v>
      </c>
      <c r="E175" s="37">
        <v>1109.7333333333331</v>
      </c>
      <c r="F175" s="37">
        <v>1103.3666666666666</v>
      </c>
      <c r="G175" s="37">
        <v>1095.7333333333331</v>
      </c>
      <c r="H175" s="37">
        <v>1123.7333333333331</v>
      </c>
      <c r="I175" s="37">
        <v>1131.3666666666668</v>
      </c>
      <c r="J175" s="37">
        <v>1137.7333333333331</v>
      </c>
      <c r="K175" s="28">
        <v>1125</v>
      </c>
      <c r="L175" s="28">
        <v>1111</v>
      </c>
      <c r="M175" s="28">
        <v>6.02752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2059.1999999999998</v>
      </c>
      <c r="D176" s="37">
        <v>2042.8</v>
      </c>
      <c r="E176" s="37">
        <v>2018.6</v>
      </c>
      <c r="F176" s="37">
        <v>1978</v>
      </c>
      <c r="G176" s="37">
        <v>1953.8</v>
      </c>
      <c r="H176" s="37">
        <v>2083.3999999999996</v>
      </c>
      <c r="I176" s="37">
        <v>2107.6000000000004</v>
      </c>
      <c r="J176" s="37">
        <v>2148.1999999999998</v>
      </c>
      <c r="K176" s="28">
        <v>2067</v>
      </c>
      <c r="L176" s="28">
        <v>2002.2</v>
      </c>
      <c r="M176" s="28">
        <v>19.72692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19990.849999999999</v>
      </c>
      <c r="D177" s="37">
        <v>19830.283333333333</v>
      </c>
      <c r="E177" s="37">
        <v>19560.566666666666</v>
      </c>
      <c r="F177" s="37">
        <v>19130.283333333333</v>
      </c>
      <c r="G177" s="37">
        <v>18860.566666666666</v>
      </c>
      <c r="H177" s="37">
        <v>20260.566666666666</v>
      </c>
      <c r="I177" s="37">
        <v>20530.283333333333</v>
      </c>
      <c r="J177" s="37">
        <v>20960.566666666666</v>
      </c>
      <c r="K177" s="28">
        <v>20100</v>
      </c>
      <c r="L177" s="28">
        <v>19400</v>
      </c>
      <c r="M177" s="28">
        <v>0.25202999999999998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1284.05</v>
      </c>
      <c r="D178" s="37">
        <v>1283.4833333333333</v>
      </c>
      <c r="E178" s="37">
        <v>1270.6666666666667</v>
      </c>
      <c r="F178" s="37">
        <v>1257.2833333333333</v>
      </c>
      <c r="G178" s="37">
        <v>1244.4666666666667</v>
      </c>
      <c r="H178" s="37">
        <v>1296.8666666666668</v>
      </c>
      <c r="I178" s="37">
        <v>1309.6833333333334</v>
      </c>
      <c r="J178" s="37">
        <v>1323.0666666666668</v>
      </c>
      <c r="K178" s="28">
        <v>1296.3</v>
      </c>
      <c r="L178" s="28">
        <v>1270.0999999999999</v>
      </c>
      <c r="M178" s="28">
        <v>6.31562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2647.85</v>
      </c>
      <c r="D179" s="37">
        <v>2621.3000000000002</v>
      </c>
      <c r="E179" s="37">
        <v>2586.6000000000004</v>
      </c>
      <c r="F179" s="37">
        <v>2525.3500000000004</v>
      </c>
      <c r="G179" s="37">
        <v>2490.6500000000005</v>
      </c>
      <c r="H179" s="37">
        <v>2682.55</v>
      </c>
      <c r="I179" s="37">
        <v>2717.25</v>
      </c>
      <c r="J179" s="37">
        <v>2778.5</v>
      </c>
      <c r="K179" s="28">
        <v>2656</v>
      </c>
      <c r="L179" s="28">
        <v>2560.0500000000002</v>
      </c>
      <c r="M179" s="28">
        <v>7.2987599999999997</v>
      </c>
      <c r="N179" s="1"/>
      <c r="O179" s="1"/>
    </row>
    <row r="180" spans="1:15" ht="12.75" customHeight="1">
      <c r="A180" s="53">
        <v>171</v>
      </c>
      <c r="B180" s="28" t="s">
        <v>829</v>
      </c>
      <c r="C180" s="28">
        <v>568.54999999999995</v>
      </c>
      <c r="D180" s="37">
        <v>566.56666666666672</v>
      </c>
      <c r="E180" s="37">
        <v>558.43333333333339</v>
      </c>
      <c r="F180" s="37">
        <v>548.31666666666672</v>
      </c>
      <c r="G180" s="37">
        <v>540.18333333333339</v>
      </c>
      <c r="H180" s="37">
        <v>576.68333333333339</v>
      </c>
      <c r="I180" s="37">
        <v>584.81666666666683</v>
      </c>
      <c r="J180" s="37">
        <v>594.93333333333339</v>
      </c>
      <c r="K180" s="28">
        <v>574.70000000000005</v>
      </c>
      <c r="L180" s="28">
        <v>556.45000000000005</v>
      </c>
      <c r="M180" s="28">
        <v>5.4686700000000004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479.95</v>
      </c>
      <c r="D181" s="37">
        <v>478.2833333333333</v>
      </c>
      <c r="E181" s="37">
        <v>475.56666666666661</v>
      </c>
      <c r="F181" s="37">
        <v>471.18333333333328</v>
      </c>
      <c r="G181" s="37">
        <v>468.46666666666658</v>
      </c>
      <c r="H181" s="37">
        <v>482.66666666666663</v>
      </c>
      <c r="I181" s="37">
        <v>485.38333333333333</v>
      </c>
      <c r="J181" s="37">
        <v>489.76666666666665</v>
      </c>
      <c r="K181" s="28">
        <v>481</v>
      </c>
      <c r="L181" s="28">
        <v>473.9</v>
      </c>
      <c r="M181" s="28">
        <v>120.59857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69.599999999999994</v>
      </c>
      <c r="D182" s="37">
        <v>69.016666666666666</v>
      </c>
      <c r="E182" s="37">
        <v>68.133333333333326</v>
      </c>
      <c r="F182" s="37">
        <v>66.666666666666657</v>
      </c>
      <c r="G182" s="37">
        <v>65.783333333333317</v>
      </c>
      <c r="H182" s="37">
        <v>70.483333333333334</v>
      </c>
      <c r="I182" s="37">
        <v>71.366666666666688</v>
      </c>
      <c r="J182" s="37">
        <v>72.833333333333343</v>
      </c>
      <c r="K182" s="28">
        <v>69.900000000000006</v>
      </c>
      <c r="L182" s="28">
        <v>67.55</v>
      </c>
      <c r="M182" s="28">
        <v>240.25695999999999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837.7</v>
      </c>
      <c r="D183" s="37">
        <v>837.19999999999993</v>
      </c>
      <c r="E183" s="37">
        <v>831.74999999999989</v>
      </c>
      <c r="F183" s="37">
        <v>825.8</v>
      </c>
      <c r="G183" s="37">
        <v>820.34999999999991</v>
      </c>
      <c r="H183" s="37">
        <v>843.14999999999986</v>
      </c>
      <c r="I183" s="37">
        <v>848.59999999999991</v>
      </c>
      <c r="J183" s="37">
        <v>854.54999999999984</v>
      </c>
      <c r="K183" s="28">
        <v>842.65</v>
      </c>
      <c r="L183" s="28">
        <v>831.25</v>
      </c>
      <c r="M183" s="28">
        <v>23.648399999999999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427.9</v>
      </c>
      <c r="D184" s="37">
        <v>423.8</v>
      </c>
      <c r="E184" s="37">
        <v>416.6</v>
      </c>
      <c r="F184" s="37">
        <v>405.3</v>
      </c>
      <c r="G184" s="37">
        <v>398.1</v>
      </c>
      <c r="H184" s="37">
        <v>435.1</v>
      </c>
      <c r="I184" s="37">
        <v>442.29999999999995</v>
      </c>
      <c r="J184" s="37">
        <v>453.6</v>
      </c>
      <c r="K184" s="28">
        <v>431</v>
      </c>
      <c r="L184" s="28">
        <v>412.5</v>
      </c>
      <c r="M184" s="28">
        <v>7.7467600000000001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546.45000000000005</v>
      </c>
      <c r="D185" s="37">
        <v>548.6</v>
      </c>
      <c r="E185" s="37">
        <v>542.20000000000005</v>
      </c>
      <c r="F185" s="37">
        <v>537.95000000000005</v>
      </c>
      <c r="G185" s="37">
        <v>531.55000000000007</v>
      </c>
      <c r="H185" s="37">
        <v>552.85</v>
      </c>
      <c r="I185" s="37">
        <v>559.24999999999989</v>
      </c>
      <c r="J185" s="37">
        <v>563.5</v>
      </c>
      <c r="K185" s="28">
        <v>555</v>
      </c>
      <c r="L185" s="28">
        <v>544.35</v>
      </c>
      <c r="M185" s="28">
        <v>4.4858000000000002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825.1</v>
      </c>
      <c r="D186" s="37">
        <v>825.2833333333333</v>
      </c>
      <c r="E186" s="37">
        <v>814.91666666666663</v>
      </c>
      <c r="F186" s="37">
        <v>804.73333333333335</v>
      </c>
      <c r="G186" s="37">
        <v>794.36666666666667</v>
      </c>
      <c r="H186" s="37">
        <v>835.46666666666658</v>
      </c>
      <c r="I186" s="37">
        <v>845.83333333333337</v>
      </c>
      <c r="J186" s="37">
        <v>856.01666666666654</v>
      </c>
      <c r="K186" s="28">
        <v>835.65</v>
      </c>
      <c r="L186" s="28">
        <v>815.1</v>
      </c>
      <c r="M186" s="28">
        <v>21.843959999999999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813.15</v>
      </c>
      <c r="D187" s="37">
        <v>809.85</v>
      </c>
      <c r="E187" s="37">
        <v>805.2</v>
      </c>
      <c r="F187" s="37">
        <v>797.25</v>
      </c>
      <c r="G187" s="37">
        <v>792.6</v>
      </c>
      <c r="H187" s="37">
        <v>817.80000000000007</v>
      </c>
      <c r="I187" s="37">
        <v>822.44999999999993</v>
      </c>
      <c r="J187" s="37">
        <v>830.40000000000009</v>
      </c>
      <c r="K187" s="28">
        <v>814.5</v>
      </c>
      <c r="L187" s="28">
        <v>801.9</v>
      </c>
      <c r="M187" s="28">
        <v>6.7719399999999998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963.95</v>
      </c>
      <c r="D188" s="37">
        <v>958.4</v>
      </c>
      <c r="E188" s="37">
        <v>949.8</v>
      </c>
      <c r="F188" s="37">
        <v>935.65</v>
      </c>
      <c r="G188" s="37">
        <v>927.05</v>
      </c>
      <c r="H188" s="37">
        <v>972.55</v>
      </c>
      <c r="I188" s="37">
        <v>981.15000000000009</v>
      </c>
      <c r="J188" s="37">
        <v>995.3</v>
      </c>
      <c r="K188" s="28">
        <v>967</v>
      </c>
      <c r="L188" s="28">
        <v>944.25</v>
      </c>
      <c r="M188" s="28">
        <v>1.74617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3260.75</v>
      </c>
      <c r="D189" s="37">
        <v>3243.8333333333335</v>
      </c>
      <c r="E189" s="37">
        <v>3219.166666666667</v>
      </c>
      <c r="F189" s="37">
        <v>3177.5833333333335</v>
      </c>
      <c r="G189" s="37">
        <v>3152.916666666667</v>
      </c>
      <c r="H189" s="37">
        <v>3285.416666666667</v>
      </c>
      <c r="I189" s="37">
        <v>3310.0833333333339</v>
      </c>
      <c r="J189" s="37">
        <v>3351.666666666667</v>
      </c>
      <c r="K189" s="28">
        <v>3268.5</v>
      </c>
      <c r="L189" s="28">
        <v>3202.25</v>
      </c>
      <c r="M189" s="28">
        <v>21.821439999999999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749.95</v>
      </c>
      <c r="D190" s="37">
        <v>741.01666666666677</v>
      </c>
      <c r="E190" s="37">
        <v>730.18333333333351</v>
      </c>
      <c r="F190" s="37">
        <v>710.41666666666674</v>
      </c>
      <c r="G190" s="37">
        <v>699.58333333333348</v>
      </c>
      <c r="H190" s="37">
        <v>760.78333333333353</v>
      </c>
      <c r="I190" s="37">
        <v>771.61666666666679</v>
      </c>
      <c r="J190" s="37">
        <v>791.38333333333355</v>
      </c>
      <c r="K190" s="28">
        <v>751.85</v>
      </c>
      <c r="L190" s="28">
        <v>721.25</v>
      </c>
      <c r="M190" s="28">
        <v>13.51519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7973.85</v>
      </c>
      <c r="D191" s="37">
        <v>7991.95</v>
      </c>
      <c r="E191" s="37">
        <v>7893.9</v>
      </c>
      <c r="F191" s="37">
        <v>7813.95</v>
      </c>
      <c r="G191" s="37">
        <v>7715.9</v>
      </c>
      <c r="H191" s="37">
        <v>8071.9</v>
      </c>
      <c r="I191" s="37">
        <v>8169.9500000000007</v>
      </c>
      <c r="J191" s="37">
        <v>8249.9</v>
      </c>
      <c r="K191" s="28">
        <v>8090</v>
      </c>
      <c r="L191" s="28">
        <v>7912</v>
      </c>
      <c r="M191" s="28">
        <v>1.86608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416.35</v>
      </c>
      <c r="D192" s="37">
        <v>414.76666666666671</v>
      </c>
      <c r="E192" s="37">
        <v>412.23333333333341</v>
      </c>
      <c r="F192" s="37">
        <v>408.11666666666667</v>
      </c>
      <c r="G192" s="37">
        <v>405.58333333333337</v>
      </c>
      <c r="H192" s="37">
        <v>418.88333333333344</v>
      </c>
      <c r="I192" s="37">
        <v>421.41666666666674</v>
      </c>
      <c r="J192" s="37">
        <v>425.53333333333347</v>
      </c>
      <c r="K192" s="28">
        <v>417.3</v>
      </c>
      <c r="L192" s="28">
        <v>410.65</v>
      </c>
      <c r="M192" s="28">
        <v>121.9692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214</v>
      </c>
      <c r="D193" s="37">
        <v>212.95000000000002</v>
      </c>
      <c r="E193" s="37">
        <v>211.15000000000003</v>
      </c>
      <c r="F193" s="37">
        <v>208.3</v>
      </c>
      <c r="G193" s="37">
        <v>206.50000000000003</v>
      </c>
      <c r="H193" s="37">
        <v>215.80000000000004</v>
      </c>
      <c r="I193" s="37">
        <v>217.60000000000005</v>
      </c>
      <c r="J193" s="37">
        <v>220.45000000000005</v>
      </c>
      <c r="K193" s="28">
        <v>214.75</v>
      </c>
      <c r="L193" s="28">
        <v>210.1</v>
      </c>
      <c r="M193" s="28">
        <v>130.22748000000001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858.15</v>
      </c>
      <c r="D194" s="37">
        <v>852.43333333333339</v>
      </c>
      <c r="E194" s="37">
        <v>843.76666666666677</v>
      </c>
      <c r="F194" s="37">
        <v>829.38333333333333</v>
      </c>
      <c r="G194" s="37">
        <v>820.7166666666667</v>
      </c>
      <c r="H194" s="37">
        <v>866.81666666666683</v>
      </c>
      <c r="I194" s="37">
        <v>875.48333333333335</v>
      </c>
      <c r="J194" s="37">
        <v>889.8666666666669</v>
      </c>
      <c r="K194" s="28">
        <v>861.1</v>
      </c>
      <c r="L194" s="28">
        <v>838.05</v>
      </c>
      <c r="M194" s="28">
        <v>81.439710000000005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1009.9</v>
      </c>
      <c r="D195" s="37">
        <v>1008.8000000000001</v>
      </c>
      <c r="E195" s="37">
        <v>1002.7000000000002</v>
      </c>
      <c r="F195" s="37">
        <v>995.50000000000011</v>
      </c>
      <c r="G195" s="37">
        <v>989.4000000000002</v>
      </c>
      <c r="H195" s="37">
        <v>1016.0000000000001</v>
      </c>
      <c r="I195" s="37">
        <v>1022.1</v>
      </c>
      <c r="J195" s="37">
        <v>1029.3000000000002</v>
      </c>
      <c r="K195" s="28">
        <v>1014.9</v>
      </c>
      <c r="L195" s="28">
        <v>1001.6</v>
      </c>
      <c r="M195" s="28">
        <v>21.88175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663.35</v>
      </c>
      <c r="D196" s="37">
        <v>655.01666666666677</v>
      </c>
      <c r="E196" s="37">
        <v>642.68333333333351</v>
      </c>
      <c r="F196" s="37">
        <v>622.01666666666677</v>
      </c>
      <c r="G196" s="37">
        <v>609.68333333333351</v>
      </c>
      <c r="H196" s="37">
        <v>675.68333333333351</v>
      </c>
      <c r="I196" s="37">
        <v>688.01666666666677</v>
      </c>
      <c r="J196" s="37">
        <v>708.68333333333351</v>
      </c>
      <c r="K196" s="28">
        <v>667.35</v>
      </c>
      <c r="L196" s="28">
        <v>634.35</v>
      </c>
      <c r="M196" s="28">
        <v>7.5109300000000001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2013.55</v>
      </c>
      <c r="D197" s="37">
        <v>1993.4666666666665</v>
      </c>
      <c r="E197" s="37">
        <v>1961.4333333333329</v>
      </c>
      <c r="F197" s="37">
        <v>1909.3166666666664</v>
      </c>
      <c r="G197" s="37">
        <v>1877.2833333333328</v>
      </c>
      <c r="H197" s="37">
        <v>2045.583333333333</v>
      </c>
      <c r="I197" s="37">
        <v>2077.6166666666663</v>
      </c>
      <c r="J197" s="37">
        <v>2129.7333333333331</v>
      </c>
      <c r="K197" s="28">
        <v>2025.5</v>
      </c>
      <c r="L197" s="28">
        <v>1941.35</v>
      </c>
      <c r="M197" s="28">
        <v>19.527010000000001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2899.5</v>
      </c>
      <c r="D198" s="37">
        <v>2901.3333333333335</v>
      </c>
      <c r="E198" s="37">
        <v>2884.4666666666672</v>
      </c>
      <c r="F198" s="37">
        <v>2869.4333333333338</v>
      </c>
      <c r="G198" s="37">
        <v>2852.5666666666675</v>
      </c>
      <c r="H198" s="37">
        <v>2916.3666666666668</v>
      </c>
      <c r="I198" s="37">
        <v>2933.2333333333327</v>
      </c>
      <c r="J198" s="37">
        <v>2948.2666666666664</v>
      </c>
      <c r="K198" s="28">
        <v>2918.2</v>
      </c>
      <c r="L198" s="28">
        <v>2886.3</v>
      </c>
      <c r="M198" s="28">
        <v>1.18774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477.6</v>
      </c>
      <c r="D199" s="37">
        <v>475.33333333333331</v>
      </c>
      <c r="E199" s="37">
        <v>471.46666666666664</v>
      </c>
      <c r="F199" s="37">
        <v>465.33333333333331</v>
      </c>
      <c r="G199" s="37">
        <v>461.46666666666664</v>
      </c>
      <c r="H199" s="37">
        <v>481.46666666666664</v>
      </c>
      <c r="I199" s="37">
        <v>485.33333333333331</v>
      </c>
      <c r="J199" s="37">
        <v>491.46666666666664</v>
      </c>
      <c r="K199" s="28">
        <v>479.2</v>
      </c>
      <c r="L199" s="28">
        <v>469.2</v>
      </c>
      <c r="M199" s="28">
        <v>2.5293800000000002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1172</v>
      </c>
      <c r="D200" s="37">
        <v>1153.3333333333333</v>
      </c>
      <c r="E200" s="37">
        <v>1131.6666666666665</v>
      </c>
      <c r="F200" s="37">
        <v>1091.3333333333333</v>
      </c>
      <c r="G200" s="37">
        <v>1069.6666666666665</v>
      </c>
      <c r="H200" s="37">
        <v>1193.6666666666665</v>
      </c>
      <c r="I200" s="37">
        <v>1215.333333333333</v>
      </c>
      <c r="J200" s="37">
        <v>1255.6666666666665</v>
      </c>
      <c r="K200" s="28">
        <v>1175</v>
      </c>
      <c r="L200" s="28">
        <v>1113</v>
      </c>
      <c r="M200" s="28">
        <v>8.3571000000000009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38.799999999999997</v>
      </c>
      <c r="D201" s="37">
        <v>39.016666666666666</v>
      </c>
      <c r="E201" s="37">
        <v>38.283333333333331</v>
      </c>
      <c r="F201" s="37">
        <v>37.766666666666666</v>
      </c>
      <c r="G201" s="37">
        <v>37.033333333333331</v>
      </c>
      <c r="H201" s="37">
        <v>39.533333333333331</v>
      </c>
      <c r="I201" s="37">
        <v>40.266666666666666</v>
      </c>
      <c r="J201" s="37">
        <v>40.783333333333331</v>
      </c>
      <c r="K201" s="28">
        <v>39.75</v>
      </c>
      <c r="L201" s="28">
        <v>38.5</v>
      </c>
      <c r="M201" s="28">
        <v>24.706980000000001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662.5</v>
      </c>
      <c r="D202" s="37">
        <v>659.75</v>
      </c>
      <c r="E202" s="37">
        <v>655.35</v>
      </c>
      <c r="F202" s="37">
        <v>648.20000000000005</v>
      </c>
      <c r="G202" s="37">
        <v>643.80000000000007</v>
      </c>
      <c r="H202" s="37">
        <v>666.9</v>
      </c>
      <c r="I202" s="37">
        <v>671.30000000000007</v>
      </c>
      <c r="J202" s="37">
        <v>678.44999999999993</v>
      </c>
      <c r="K202" s="28">
        <v>664.15</v>
      </c>
      <c r="L202" s="28">
        <v>652.6</v>
      </c>
      <c r="M202" s="28">
        <v>16.745760000000001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5828.05</v>
      </c>
      <c r="D203" s="37">
        <v>5800.4000000000005</v>
      </c>
      <c r="E203" s="37">
        <v>5755.9000000000015</v>
      </c>
      <c r="F203" s="37">
        <v>5683.7500000000009</v>
      </c>
      <c r="G203" s="37">
        <v>5639.2500000000018</v>
      </c>
      <c r="H203" s="37">
        <v>5872.5500000000011</v>
      </c>
      <c r="I203" s="37">
        <v>5917.0499999999993</v>
      </c>
      <c r="J203" s="37">
        <v>5989.2000000000007</v>
      </c>
      <c r="K203" s="28">
        <v>5844.9</v>
      </c>
      <c r="L203" s="28">
        <v>5728.25</v>
      </c>
      <c r="M203" s="28">
        <v>3.7194799999999999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34.9</v>
      </c>
      <c r="D204" s="37">
        <v>34.81666666666667</v>
      </c>
      <c r="E204" s="37">
        <v>34.63333333333334</v>
      </c>
      <c r="F204" s="37">
        <v>34.366666666666667</v>
      </c>
      <c r="G204" s="37">
        <v>34.183333333333337</v>
      </c>
      <c r="H204" s="37">
        <v>35.083333333333343</v>
      </c>
      <c r="I204" s="37">
        <v>35.266666666666666</v>
      </c>
      <c r="J204" s="37">
        <v>35.533333333333346</v>
      </c>
      <c r="K204" s="28">
        <v>35</v>
      </c>
      <c r="L204" s="28">
        <v>34.549999999999997</v>
      </c>
      <c r="M204" s="28">
        <v>22.047920000000001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1617</v>
      </c>
      <c r="D205" s="37">
        <v>1600.05</v>
      </c>
      <c r="E205" s="37">
        <v>1577.1</v>
      </c>
      <c r="F205" s="37">
        <v>1537.2</v>
      </c>
      <c r="G205" s="37">
        <v>1514.25</v>
      </c>
      <c r="H205" s="37">
        <v>1639.9499999999998</v>
      </c>
      <c r="I205" s="37">
        <v>1662.9</v>
      </c>
      <c r="J205" s="37">
        <v>1702.7999999999997</v>
      </c>
      <c r="K205" s="28">
        <v>1623</v>
      </c>
      <c r="L205" s="28">
        <v>1560.15</v>
      </c>
      <c r="M205" s="28">
        <v>5.6503800000000002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809.7</v>
      </c>
      <c r="D206" s="37">
        <v>804.63333333333333</v>
      </c>
      <c r="E206" s="37">
        <v>797.01666666666665</v>
      </c>
      <c r="F206" s="37">
        <v>784.33333333333337</v>
      </c>
      <c r="G206" s="37">
        <v>776.7166666666667</v>
      </c>
      <c r="H206" s="37">
        <v>817.31666666666661</v>
      </c>
      <c r="I206" s="37">
        <v>824.93333333333317</v>
      </c>
      <c r="J206" s="37">
        <v>837.61666666666656</v>
      </c>
      <c r="K206" s="28">
        <v>812.25</v>
      </c>
      <c r="L206" s="28">
        <v>791.95</v>
      </c>
      <c r="M206" s="28">
        <v>8.1092600000000008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821</v>
      </c>
      <c r="D207" s="37">
        <v>813.15</v>
      </c>
      <c r="E207" s="37">
        <v>800.34999999999991</v>
      </c>
      <c r="F207" s="37">
        <v>779.69999999999993</v>
      </c>
      <c r="G207" s="37">
        <v>766.89999999999986</v>
      </c>
      <c r="H207" s="37">
        <v>833.8</v>
      </c>
      <c r="I207" s="37">
        <v>846.59999999999991</v>
      </c>
      <c r="J207" s="37">
        <v>867.25</v>
      </c>
      <c r="K207" s="28">
        <v>825.95</v>
      </c>
      <c r="L207" s="28">
        <v>792.5</v>
      </c>
      <c r="M207" s="28">
        <v>14.97723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214.45</v>
      </c>
      <c r="D208" s="37">
        <v>211.9</v>
      </c>
      <c r="E208" s="37">
        <v>208.8</v>
      </c>
      <c r="F208" s="37">
        <v>203.15</v>
      </c>
      <c r="G208" s="37">
        <v>200.05</v>
      </c>
      <c r="H208" s="37">
        <v>217.55</v>
      </c>
      <c r="I208" s="37">
        <v>220.64999999999998</v>
      </c>
      <c r="J208" s="37">
        <v>226.3</v>
      </c>
      <c r="K208" s="28">
        <v>215</v>
      </c>
      <c r="L208" s="28">
        <v>206.25</v>
      </c>
      <c r="M208" s="28">
        <v>217.76087999999999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8.5</v>
      </c>
      <c r="D209" s="37">
        <v>8.4333333333333336</v>
      </c>
      <c r="E209" s="37">
        <v>8.3166666666666664</v>
      </c>
      <c r="F209" s="37">
        <v>8.1333333333333329</v>
      </c>
      <c r="G209" s="37">
        <v>8.0166666666666657</v>
      </c>
      <c r="H209" s="37">
        <v>8.6166666666666671</v>
      </c>
      <c r="I209" s="37">
        <v>8.7333333333333343</v>
      </c>
      <c r="J209" s="37">
        <v>8.9166666666666679</v>
      </c>
      <c r="K209" s="28">
        <v>8.5500000000000007</v>
      </c>
      <c r="L209" s="28">
        <v>8.25</v>
      </c>
      <c r="M209" s="28">
        <v>719.31349999999998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976.1</v>
      </c>
      <c r="D210" s="37">
        <v>969.76666666666677</v>
      </c>
      <c r="E210" s="37">
        <v>959.33333333333348</v>
      </c>
      <c r="F210" s="37">
        <v>942.56666666666672</v>
      </c>
      <c r="G210" s="37">
        <v>932.13333333333344</v>
      </c>
      <c r="H210" s="37">
        <v>986.53333333333353</v>
      </c>
      <c r="I210" s="37">
        <v>996.9666666666667</v>
      </c>
      <c r="J210" s="37">
        <v>1013.7333333333336</v>
      </c>
      <c r="K210" s="28">
        <v>980.2</v>
      </c>
      <c r="L210" s="28">
        <v>953</v>
      </c>
      <c r="M210" s="28">
        <v>15.488960000000001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1612.6</v>
      </c>
      <c r="D211" s="37">
        <v>1591.5666666666666</v>
      </c>
      <c r="E211" s="37">
        <v>1568.2333333333331</v>
      </c>
      <c r="F211" s="37">
        <v>1523.8666666666666</v>
      </c>
      <c r="G211" s="37">
        <v>1500.5333333333331</v>
      </c>
      <c r="H211" s="37">
        <v>1635.9333333333332</v>
      </c>
      <c r="I211" s="37">
        <v>1659.2666666666667</v>
      </c>
      <c r="J211" s="37">
        <v>1703.6333333333332</v>
      </c>
      <c r="K211" s="28">
        <v>1614.9</v>
      </c>
      <c r="L211" s="28">
        <v>1547.2</v>
      </c>
      <c r="M211" s="28">
        <v>1.1074600000000001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416.05</v>
      </c>
      <c r="D212" s="37">
        <v>415.91666666666669</v>
      </c>
      <c r="E212" s="37">
        <v>413.23333333333335</v>
      </c>
      <c r="F212" s="37">
        <v>410.41666666666669</v>
      </c>
      <c r="G212" s="37">
        <v>407.73333333333335</v>
      </c>
      <c r="H212" s="37">
        <v>418.73333333333335</v>
      </c>
      <c r="I212" s="37">
        <v>421.41666666666663</v>
      </c>
      <c r="J212" s="37">
        <v>424.23333333333335</v>
      </c>
      <c r="K212" s="28">
        <v>418.6</v>
      </c>
      <c r="L212" s="28">
        <v>413.1</v>
      </c>
      <c r="M212" s="28">
        <v>52.614550000000001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12.65</v>
      </c>
      <c r="D213" s="37">
        <v>12.633333333333335</v>
      </c>
      <c r="E213" s="37">
        <v>12.56666666666667</v>
      </c>
      <c r="F213" s="37">
        <v>12.483333333333336</v>
      </c>
      <c r="G213" s="37">
        <v>12.416666666666671</v>
      </c>
      <c r="H213" s="37">
        <v>12.716666666666669</v>
      </c>
      <c r="I213" s="37">
        <v>12.783333333333335</v>
      </c>
      <c r="J213" s="37">
        <v>12.866666666666667</v>
      </c>
      <c r="K213" s="28">
        <v>12.7</v>
      </c>
      <c r="L213" s="28">
        <v>12.55</v>
      </c>
      <c r="M213" s="28">
        <v>233.04730000000001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223.65</v>
      </c>
      <c r="D214" s="37">
        <v>220.66666666666666</v>
      </c>
      <c r="E214" s="37">
        <v>216.48333333333332</v>
      </c>
      <c r="F214" s="37">
        <v>209.31666666666666</v>
      </c>
      <c r="G214" s="37">
        <v>205.13333333333333</v>
      </c>
      <c r="H214" s="37">
        <v>227.83333333333331</v>
      </c>
      <c r="I214" s="37">
        <v>232.01666666666665</v>
      </c>
      <c r="J214" s="37">
        <v>239.18333333333331</v>
      </c>
      <c r="K214" s="37">
        <v>224.85</v>
      </c>
      <c r="L214" s="37">
        <v>213.5</v>
      </c>
      <c r="M214" s="37">
        <v>71.532179999999997</v>
      </c>
      <c r="N214" s="1"/>
      <c r="O214" s="1"/>
    </row>
    <row r="215" spans="1:15" ht="12.75" customHeight="1">
      <c r="A215" s="53">
        <v>206</v>
      </c>
      <c r="B215" s="28" t="s">
        <v>861</v>
      </c>
      <c r="C215" s="37">
        <v>54.35</v>
      </c>
      <c r="D215" s="37">
        <v>54.683333333333337</v>
      </c>
      <c r="E215" s="37">
        <v>53.566666666666677</v>
      </c>
      <c r="F215" s="37">
        <v>52.783333333333339</v>
      </c>
      <c r="G215" s="37">
        <v>51.666666666666679</v>
      </c>
      <c r="H215" s="37">
        <v>55.466666666666676</v>
      </c>
      <c r="I215" s="37">
        <v>56.583333333333336</v>
      </c>
      <c r="J215" s="37">
        <v>57.366666666666674</v>
      </c>
      <c r="K215" s="37">
        <v>55.8</v>
      </c>
      <c r="L215" s="37">
        <v>53.9</v>
      </c>
      <c r="M215" s="37">
        <v>324.03447</v>
      </c>
      <c r="N215" s="1"/>
      <c r="O215" s="1"/>
    </row>
    <row r="216" spans="1:15" ht="12.75" customHeight="1">
      <c r="A216" s="53">
        <v>207</v>
      </c>
      <c r="B216" s="28" t="s">
        <v>830</v>
      </c>
      <c r="C216" s="37">
        <v>365.8</v>
      </c>
      <c r="D216" s="37">
        <v>364.86666666666662</v>
      </c>
      <c r="E216" s="37">
        <v>361.73333333333323</v>
      </c>
      <c r="F216" s="37">
        <v>357.66666666666663</v>
      </c>
      <c r="G216" s="37">
        <v>354.53333333333325</v>
      </c>
      <c r="H216" s="37">
        <v>368.93333333333322</v>
      </c>
      <c r="I216" s="37">
        <v>372.06666666666655</v>
      </c>
      <c r="J216" s="37">
        <v>376.13333333333321</v>
      </c>
      <c r="K216" s="37">
        <v>368</v>
      </c>
      <c r="L216" s="37">
        <v>360.8</v>
      </c>
      <c r="M216" s="37">
        <v>6.7076599999999997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I20" sqref="I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2"/>
      <c r="B1" s="453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2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44749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5" t="s">
        <v>16</v>
      </c>
      <c r="B9" s="447" t="s">
        <v>18</v>
      </c>
      <c r="C9" s="451" t="s">
        <v>20</v>
      </c>
      <c r="D9" s="451" t="s">
        <v>21</v>
      </c>
      <c r="E9" s="442" t="s">
        <v>22</v>
      </c>
      <c r="F9" s="443"/>
      <c r="G9" s="444"/>
      <c r="H9" s="442" t="s">
        <v>23</v>
      </c>
      <c r="I9" s="443"/>
      <c r="J9" s="444"/>
      <c r="K9" s="23"/>
      <c r="L9" s="24"/>
      <c r="M9" s="50"/>
      <c r="N9" s="1"/>
      <c r="O9" s="1"/>
    </row>
    <row r="10" spans="1:15" ht="42.75" customHeight="1">
      <c r="A10" s="449"/>
      <c r="B10" s="450"/>
      <c r="C10" s="450"/>
      <c r="D10" s="45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07" t="s">
        <v>287</v>
      </c>
      <c r="C11" s="298">
        <v>22723</v>
      </c>
      <c r="D11" s="299">
        <v>22657.666666666668</v>
      </c>
      <c r="E11" s="299">
        <v>22465.333333333336</v>
      </c>
      <c r="F11" s="299">
        <v>22207.666666666668</v>
      </c>
      <c r="G11" s="299">
        <v>22015.333333333336</v>
      </c>
      <c r="H11" s="299">
        <v>22915.333333333336</v>
      </c>
      <c r="I11" s="299">
        <v>23107.666666666672</v>
      </c>
      <c r="J11" s="299">
        <v>23365.333333333336</v>
      </c>
      <c r="K11" s="298">
        <v>22850</v>
      </c>
      <c r="L11" s="298">
        <v>22400</v>
      </c>
      <c r="M11" s="298">
        <v>2.9600000000000001E-2</v>
      </c>
      <c r="N11" s="1"/>
      <c r="O11" s="1"/>
    </row>
    <row r="12" spans="1:15" ht="12" customHeight="1">
      <c r="A12" s="30">
        <v>2</v>
      </c>
      <c r="B12" s="308" t="s">
        <v>288</v>
      </c>
      <c r="C12" s="298">
        <v>2517</v>
      </c>
      <c r="D12" s="299">
        <v>2472.3333333333335</v>
      </c>
      <c r="E12" s="299">
        <v>2414.666666666667</v>
      </c>
      <c r="F12" s="299">
        <v>2312.3333333333335</v>
      </c>
      <c r="G12" s="299">
        <v>2254.666666666667</v>
      </c>
      <c r="H12" s="299">
        <v>2574.666666666667</v>
      </c>
      <c r="I12" s="299">
        <v>2632.3333333333339</v>
      </c>
      <c r="J12" s="299">
        <v>2734.666666666667</v>
      </c>
      <c r="K12" s="298">
        <v>2530</v>
      </c>
      <c r="L12" s="298">
        <v>2370</v>
      </c>
      <c r="M12" s="298">
        <v>10.3706</v>
      </c>
      <c r="N12" s="1"/>
      <c r="O12" s="1"/>
    </row>
    <row r="13" spans="1:15" ht="12" customHeight="1">
      <c r="A13" s="30">
        <v>3</v>
      </c>
      <c r="B13" s="308" t="s">
        <v>43</v>
      </c>
      <c r="C13" s="298">
        <v>2174.35</v>
      </c>
      <c r="D13" s="299">
        <v>2167.4166666666665</v>
      </c>
      <c r="E13" s="299">
        <v>2154.9333333333329</v>
      </c>
      <c r="F13" s="299">
        <v>2135.5166666666664</v>
      </c>
      <c r="G13" s="299">
        <v>2123.0333333333328</v>
      </c>
      <c r="H13" s="299">
        <v>2186.833333333333</v>
      </c>
      <c r="I13" s="299">
        <v>2199.3166666666666</v>
      </c>
      <c r="J13" s="299">
        <v>2218.7333333333331</v>
      </c>
      <c r="K13" s="298">
        <v>2179.9</v>
      </c>
      <c r="L13" s="298">
        <v>2148</v>
      </c>
      <c r="M13" s="298">
        <v>1.23949</v>
      </c>
      <c r="N13" s="1"/>
      <c r="O13" s="1"/>
    </row>
    <row r="14" spans="1:15" ht="12" customHeight="1">
      <c r="A14" s="30">
        <v>4</v>
      </c>
      <c r="B14" s="308" t="s">
        <v>290</v>
      </c>
      <c r="C14" s="298">
        <v>2350.15</v>
      </c>
      <c r="D14" s="299">
        <v>2318.0166666666669</v>
      </c>
      <c r="E14" s="299">
        <v>2266.1333333333337</v>
      </c>
      <c r="F14" s="299">
        <v>2182.1166666666668</v>
      </c>
      <c r="G14" s="299">
        <v>2130.2333333333336</v>
      </c>
      <c r="H14" s="299">
        <v>2402.0333333333338</v>
      </c>
      <c r="I14" s="299">
        <v>2453.916666666667</v>
      </c>
      <c r="J14" s="299">
        <v>2537.9333333333338</v>
      </c>
      <c r="K14" s="298">
        <v>2369.9</v>
      </c>
      <c r="L14" s="298">
        <v>2234</v>
      </c>
      <c r="M14" s="298">
        <v>0.84348000000000001</v>
      </c>
      <c r="N14" s="1"/>
      <c r="O14" s="1"/>
    </row>
    <row r="15" spans="1:15" ht="12" customHeight="1">
      <c r="A15" s="30">
        <v>5</v>
      </c>
      <c r="B15" s="308" t="s">
        <v>291</v>
      </c>
      <c r="C15" s="298">
        <v>854.9</v>
      </c>
      <c r="D15" s="299">
        <v>852.7166666666667</v>
      </c>
      <c r="E15" s="299">
        <v>842.43333333333339</v>
      </c>
      <c r="F15" s="299">
        <v>829.9666666666667</v>
      </c>
      <c r="G15" s="299">
        <v>819.68333333333339</v>
      </c>
      <c r="H15" s="299">
        <v>865.18333333333339</v>
      </c>
      <c r="I15" s="299">
        <v>875.4666666666667</v>
      </c>
      <c r="J15" s="299">
        <v>887.93333333333339</v>
      </c>
      <c r="K15" s="298">
        <v>863</v>
      </c>
      <c r="L15" s="298">
        <v>840.25</v>
      </c>
      <c r="M15" s="298">
        <v>1.91133</v>
      </c>
      <c r="N15" s="1"/>
      <c r="O15" s="1"/>
    </row>
    <row r="16" spans="1:15" ht="12" customHeight="1">
      <c r="A16" s="30">
        <v>6</v>
      </c>
      <c r="B16" s="308" t="s">
        <v>59</v>
      </c>
      <c r="C16" s="298">
        <v>581.65</v>
      </c>
      <c r="D16" s="299">
        <v>574.88333333333333</v>
      </c>
      <c r="E16" s="299">
        <v>564.76666666666665</v>
      </c>
      <c r="F16" s="299">
        <v>547.88333333333333</v>
      </c>
      <c r="G16" s="299">
        <v>537.76666666666665</v>
      </c>
      <c r="H16" s="299">
        <v>591.76666666666665</v>
      </c>
      <c r="I16" s="299">
        <v>601.88333333333321</v>
      </c>
      <c r="J16" s="299">
        <v>618.76666666666665</v>
      </c>
      <c r="K16" s="298">
        <v>585</v>
      </c>
      <c r="L16" s="298">
        <v>558</v>
      </c>
      <c r="M16" s="298">
        <v>22.020479999999999</v>
      </c>
      <c r="N16" s="1"/>
      <c r="O16" s="1"/>
    </row>
    <row r="17" spans="1:15" ht="12" customHeight="1">
      <c r="A17" s="30">
        <v>7</v>
      </c>
      <c r="B17" s="308" t="s">
        <v>292</v>
      </c>
      <c r="C17" s="298">
        <v>398.95</v>
      </c>
      <c r="D17" s="299">
        <v>399.68333333333334</v>
      </c>
      <c r="E17" s="299">
        <v>395.66666666666669</v>
      </c>
      <c r="F17" s="299">
        <v>392.38333333333333</v>
      </c>
      <c r="G17" s="299">
        <v>388.36666666666667</v>
      </c>
      <c r="H17" s="299">
        <v>402.9666666666667</v>
      </c>
      <c r="I17" s="299">
        <v>406.98333333333335</v>
      </c>
      <c r="J17" s="299">
        <v>410.26666666666671</v>
      </c>
      <c r="K17" s="298">
        <v>403.7</v>
      </c>
      <c r="L17" s="298">
        <v>396.4</v>
      </c>
      <c r="M17" s="298">
        <v>0.3579</v>
      </c>
      <c r="N17" s="1"/>
      <c r="O17" s="1"/>
    </row>
    <row r="18" spans="1:15" ht="12" customHeight="1">
      <c r="A18" s="30">
        <v>8</v>
      </c>
      <c r="B18" s="308" t="s">
        <v>293</v>
      </c>
      <c r="C18" s="298">
        <v>1998.1</v>
      </c>
      <c r="D18" s="299">
        <v>1999.5833333333333</v>
      </c>
      <c r="E18" s="299">
        <v>1969.0166666666664</v>
      </c>
      <c r="F18" s="299">
        <v>1939.9333333333332</v>
      </c>
      <c r="G18" s="299">
        <v>1909.3666666666663</v>
      </c>
      <c r="H18" s="299">
        <v>2028.6666666666665</v>
      </c>
      <c r="I18" s="299">
        <v>2059.2333333333336</v>
      </c>
      <c r="J18" s="299">
        <v>2088.3166666666666</v>
      </c>
      <c r="K18" s="298">
        <v>2030.15</v>
      </c>
      <c r="L18" s="298">
        <v>1970.5</v>
      </c>
      <c r="M18" s="298">
        <v>0.55952000000000002</v>
      </c>
      <c r="N18" s="1"/>
      <c r="O18" s="1"/>
    </row>
    <row r="19" spans="1:15" ht="12" customHeight="1">
      <c r="A19" s="30">
        <v>9</v>
      </c>
      <c r="B19" s="308" t="s">
        <v>237</v>
      </c>
      <c r="C19" s="298">
        <v>19191.55</v>
      </c>
      <c r="D19" s="299">
        <v>19052.633333333335</v>
      </c>
      <c r="E19" s="299">
        <v>18811.316666666669</v>
      </c>
      <c r="F19" s="299">
        <v>18431.083333333336</v>
      </c>
      <c r="G19" s="299">
        <v>18189.76666666667</v>
      </c>
      <c r="H19" s="299">
        <v>19432.866666666669</v>
      </c>
      <c r="I19" s="299">
        <v>19674.183333333334</v>
      </c>
      <c r="J19" s="299">
        <v>20054.416666666668</v>
      </c>
      <c r="K19" s="298">
        <v>19293.95</v>
      </c>
      <c r="L19" s="298">
        <v>18672.400000000001</v>
      </c>
      <c r="M19" s="298">
        <v>0.17194999999999999</v>
      </c>
      <c r="N19" s="1"/>
      <c r="O19" s="1"/>
    </row>
    <row r="20" spans="1:15" ht="12" customHeight="1">
      <c r="A20" s="30">
        <v>10</v>
      </c>
      <c r="B20" s="308" t="s">
        <v>45</v>
      </c>
      <c r="C20" s="298">
        <v>2272.85</v>
      </c>
      <c r="D20" s="299">
        <v>2262.1166666666668</v>
      </c>
      <c r="E20" s="299">
        <v>2247.2333333333336</v>
      </c>
      <c r="F20" s="299">
        <v>2221.6166666666668</v>
      </c>
      <c r="G20" s="299">
        <v>2206.7333333333336</v>
      </c>
      <c r="H20" s="299">
        <v>2287.7333333333336</v>
      </c>
      <c r="I20" s="299">
        <v>2302.6166666666668</v>
      </c>
      <c r="J20" s="299">
        <v>2328.2333333333336</v>
      </c>
      <c r="K20" s="298">
        <v>2277</v>
      </c>
      <c r="L20" s="298">
        <v>2236.5</v>
      </c>
      <c r="M20" s="298">
        <v>10.45463</v>
      </c>
      <c r="N20" s="1"/>
      <c r="O20" s="1"/>
    </row>
    <row r="21" spans="1:15" ht="12" customHeight="1">
      <c r="A21" s="30">
        <v>11</v>
      </c>
      <c r="B21" s="308" t="s">
        <v>238</v>
      </c>
      <c r="C21" s="298">
        <v>1903.7</v>
      </c>
      <c r="D21" s="299">
        <v>1894.2333333333333</v>
      </c>
      <c r="E21" s="299">
        <v>1879.4666666666667</v>
      </c>
      <c r="F21" s="299">
        <v>1855.2333333333333</v>
      </c>
      <c r="G21" s="299">
        <v>1840.4666666666667</v>
      </c>
      <c r="H21" s="299">
        <v>1918.4666666666667</v>
      </c>
      <c r="I21" s="299">
        <v>1933.2333333333336</v>
      </c>
      <c r="J21" s="299">
        <v>1957.4666666666667</v>
      </c>
      <c r="K21" s="298">
        <v>1909</v>
      </c>
      <c r="L21" s="298">
        <v>1870</v>
      </c>
      <c r="M21" s="298">
        <v>4.9724899999999996</v>
      </c>
      <c r="N21" s="1"/>
      <c r="O21" s="1"/>
    </row>
    <row r="22" spans="1:15" ht="12" customHeight="1">
      <c r="A22" s="30">
        <v>12</v>
      </c>
      <c r="B22" s="308" t="s">
        <v>46</v>
      </c>
      <c r="C22" s="298">
        <v>694.35</v>
      </c>
      <c r="D22" s="299">
        <v>689.26666666666677</v>
      </c>
      <c r="E22" s="299">
        <v>682.23333333333358</v>
      </c>
      <c r="F22" s="299">
        <v>670.11666666666679</v>
      </c>
      <c r="G22" s="299">
        <v>663.0833333333336</v>
      </c>
      <c r="H22" s="299">
        <v>701.38333333333355</v>
      </c>
      <c r="I22" s="299">
        <v>708.41666666666663</v>
      </c>
      <c r="J22" s="299">
        <v>720.53333333333353</v>
      </c>
      <c r="K22" s="298">
        <v>696.3</v>
      </c>
      <c r="L22" s="298">
        <v>677.15</v>
      </c>
      <c r="M22" s="298">
        <v>26.348389999999998</v>
      </c>
      <c r="N22" s="1"/>
      <c r="O22" s="1"/>
    </row>
    <row r="23" spans="1:15" ht="12.75" customHeight="1">
      <c r="A23" s="30">
        <v>13</v>
      </c>
      <c r="B23" s="308" t="s">
        <v>239</v>
      </c>
      <c r="C23" s="298">
        <v>2475.35</v>
      </c>
      <c r="D23" s="299">
        <v>2457.8666666666663</v>
      </c>
      <c r="E23" s="299">
        <v>2427.9333333333325</v>
      </c>
      <c r="F23" s="299">
        <v>2380.516666666666</v>
      </c>
      <c r="G23" s="299">
        <v>2350.5833333333321</v>
      </c>
      <c r="H23" s="299">
        <v>2505.2833333333328</v>
      </c>
      <c r="I23" s="299">
        <v>2535.2166666666662</v>
      </c>
      <c r="J23" s="299">
        <v>2582.6333333333332</v>
      </c>
      <c r="K23" s="298">
        <v>2487.8000000000002</v>
      </c>
      <c r="L23" s="298">
        <v>2410.4499999999998</v>
      </c>
      <c r="M23" s="298">
        <v>2.5798800000000002</v>
      </c>
      <c r="N23" s="1"/>
      <c r="O23" s="1"/>
    </row>
    <row r="24" spans="1:15" ht="12.75" customHeight="1">
      <c r="A24" s="30">
        <v>14</v>
      </c>
      <c r="B24" s="308" t="s">
        <v>240</v>
      </c>
      <c r="C24" s="298">
        <v>2511.65</v>
      </c>
      <c r="D24" s="299">
        <v>2503.2166666666667</v>
      </c>
      <c r="E24" s="299">
        <v>2483.4333333333334</v>
      </c>
      <c r="F24" s="299">
        <v>2455.2166666666667</v>
      </c>
      <c r="G24" s="299">
        <v>2435.4333333333334</v>
      </c>
      <c r="H24" s="299">
        <v>2531.4333333333334</v>
      </c>
      <c r="I24" s="299">
        <v>2551.2166666666672</v>
      </c>
      <c r="J24" s="299">
        <v>2579.4333333333334</v>
      </c>
      <c r="K24" s="298">
        <v>2523</v>
      </c>
      <c r="L24" s="298">
        <v>2475</v>
      </c>
      <c r="M24" s="298">
        <v>2.0354999999999999</v>
      </c>
      <c r="N24" s="1"/>
      <c r="O24" s="1"/>
    </row>
    <row r="25" spans="1:15" ht="12.75" customHeight="1">
      <c r="A25" s="30">
        <v>15</v>
      </c>
      <c r="B25" s="308" t="s">
        <v>241</v>
      </c>
      <c r="C25" s="298">
        <v>92.45</v>
      </c>
      <c r="D25" s="299">
        <v>91.5</v>
      </c>
      <c r="E25" s="299">
        <v>89.95</v>
      </c>
      <c r="F25" s="299">
        <v>87.45</v>
      </c>
      <c r="G25" s="299">
        <v>85.9</v>
      </c>
      <c r="H25" s="299">
        <v>94</v>
      </c>
      <c r="I25" s="299">
        <v>95.550000000000011</v>
      </c>
      <c r="J25" s="299">
        <v>98.05</v>
      </c>
      <c r="K25" s="298">
        <v>93.05</v>
      </c>
      <c r="L25" s="298">
        <v>89</v>
      </c>
      <c r="M25" s="298">
        <v>17.94342</v>
      </c>
      <c r="N25" s="1"/>
      <c r="O25" s="1"/>
    </row>
    <row r="26" spans="1:15" ht="12.75" customHeight="1">
      <c r="A26" s="30">
        <v>16</v>
      </c>
      <c r="B26" s="308" t="s">
        <v>41</v>
      </c>
      <c r="C26" s="298">
        <v>243.4</v>
      </c>
      <c r="D26" s="299">
        <v>241.20000000000002</v>
      </c>
      <c r="E26" s="299">
        <v>237.70000000000005</v>
      </c>
      <c r="F26" s="299">
        <v>232.00000000000003</v>
      </c>
      <c r="G26" s="299">
        <v>228.50000000000006</v>
      </c>
      <c r="H26" s="299">
        <v>246.90000000000003</v>
      </c>
      <c r="I26" s="299">
        <v>250.39999999999998</v>
      </c>
      <c r="J26" s="299">
        <v>256.10000000000002</v>
      </c>
      <c r="K26" s="298">
        <v>244.7</v>
      </c>
      <c r="L26" s="298">
        <v>235.5</v>
      </c>
      <c r="M26" s="298">
        <v>32.413379999999997</v>
      </c>
      <c r="N26" s="1"/>
      <c r="O26" s="1"/>
    </row>
    <row r="27" spans="1:15" ht="12.75" customHeight="1">
      <c r="A27" s="30">
        <v>17</v>
      </c>
      <c r="B27" s="308" t="s">
        <v>862</v>
      </c>
      <c r="C27" s="298">
        <v>416.55</v>
      </c>
      <c r="D27" s="299">
        <v>413.7166666666667</v>
      </c>
      <c r="E27" s="299">
        <v>408.23333333333341</v>
      </c>
      <c r="F27" s="299">
        <v>399.91666666666669</v>
      </c>
      <c r="G27" s="299">
        <v>394.43333333333339</v>
      </c>
      <c r="H27" s="299">
        <v>422.03333333333342</v>
      </c>
      <c r="I27" s="299">
        <v>427.51666666666677</v>
      </c>
      <c r="J27" s="299">
        <v>435.83333333333343</v>
      </c>
      <c r="K27" s="298">
        <v>419.2</v>
      </c>
      <c r="L27" s="298">
        <v>405.4</v>
      </c>
      <c r="M27" s="298">
        <v>1.59965</v>
      </c>
      <c r="N27" s="1"/>
      <c r="O27" s="1"/>
    </row>
    <row r="28" spans="1:15" ht="12.75" customHeight="1">
      <c r="A28" s="30">
        <v>18</v>
      </c>
      <c r="B28" s="308" t="s">
        <v>294</v>
      </c>
      <c r="C28" s="298">
        <v>270.8</v>
      </c>
      <c r="D28" s="299">
        <v>269.33333333333331</v>
      </c>
      <c r="E28" s="299">
        <v>266.91666666666663</v>
      </c>
      <c r="F28" s="299">
        <v>263.0333333333333</v>
      </c>
      <c r="G28" s="299">
        <v>260.61666666666662</v>
      </c>
      <c r="H28" s="299">
        <v>273.21666666666664</v>
      </c>
      <c r="I28" s="299">
        <v>275.63333333333327</v>
      </c>
      <c r="J28" s="299">
        <v>279.51666666666665</v>
      </c>
      <c r="K28" s="298">
        <v>271.75</v>
      </c>
      <c r="L28" s="298">
        <v>265.45</v>
      </c>
      <c r="M28" s="298">
        <v>0.45429999999999998</v>
      </c>
      <c r="N28" s="1"/>
      <c r="O28" s="1"/>
    </row>
    <row r="29" spans="1:15" ht="12.75" customHeight="1">
      <c r="A29" s="30">
        <v>19</v>
      </c>
      <c r="B29" s="308" t="s">
        <v>295</v>
      </c>
      <c r="C29" s="298">
        <v>208.2</v>
      </c>
      <c r="D29" s="299">
        <v>208.64999999999998</v>
      </c>
      <c r="E29" s="299">
        <v>206.69999999999996</v>
      </c>
      <c r="F29" s="299">
        <v>205.2</v>
      </c>
      <c r="G29" s="299">
        <v>203.24999999999997</v>
      </c>
      <c r="H29" s="299">
        <v>210.14999999999995</v>
      </c>
      <c r="I29" s="299">
        <v>212.1</v>
      </c>
      <c r="J29" s="299">
        <v>213.59999999999994</v>
      </c>
      <c r="K29" s="298">
        <v>210.6</v>
      </c>
      <c r="L29" s="298">
        <v>207.15</v>
      </c>
      <c r="M29" s="298">
        <v>1.7488600000000001</v>
      </c>
      <c r="N29" s="1"/>
      <c r="O29" s="1"/>
    </row>
    <row r="30" spans="1:15" ht="12.75" customHeight="1">
      <c r="A30" s="30">
        <v>20</v>
      </c>
      <c r="B30" s="308" t="s">
        <v>296</v>
      </c>
      <c r="C30" s="298">
        <v>1011.8</v>
      </c>
      <c r="D30" s="299">
        <v>1011.9333333333334</v>
      </c>
      <c r="E30" s="299">
        <v>1001.8666666666668</v>
      </c>
      <c r="F30" s="299">
        <v>991.93333333333339</v>
      </c>
      <c r="G30" s="299">
        <v>981.86666666666679</v>
      </c>
      <c r="H30" s="299">
        <v>1021.8666666666668</v>
      </c>
      <c r="I30" s="299">
        <v>1031.9333333333334</v>
      </c>
      <c r="J30" s="299">
        <v>1041.8666666666668</v>
      </c>
      <c r="K30" s="298">
        <v>1022</v>
      </c>
      <c r="L30" s="298">
        <v>1002</v>
      </c>
      <c r="M30" s="298">
        <v>1.64706</v>
      </c>
      <c r="N30" s="1"/>
      <c r="O30" s="1"/>
    </row>
    <row r="31" spans="1:15" ht="12.75" customHeight="1">
      <c r="A31" s="30">
        <v>21</v>
      </c>
      <c r="B31" s="308" t="s">
        <v>242</v>
      </c>
      <c r="C31" s="298">
        <v>1193.75</v>
      </c>
      <c r="D31" s="299">
        <v>1201.5166666666667</v>
      </c>
      <c r="E31" s="299">
        <v>1181.2333333333333</v>
      </c>
      <c r="F31" s="299">
        <v>1168.7166666666667</v>
      </c>
      <c r="G31" s="299">
        <v>1148.4333333333334</v>
      </c>
      <c r="H31" s="299">
        <v>1214.0333333333333</v>
      </c>
      <c r="I31" s="299">
        <v>1234.3166666666666</v>
      </c>
      <c r="J31" s="299">
        <v>1246.8333333333333</v>
      </c>
      <c r="K31" s="298">
        <v>1221.8</v>
      </c>
      <c r="L31" s="298">
        <v>1189</v>
      </c>
      <c r="M31" s="298">
        <v>0.80220000000000002</v>
      </c>
      <c r="N31" s="1"/>
      <c r="O31" s="1"/>
    </row>
    <row r="32" spans="1:15" ht="12.75" customHeight="1">
      <c r="A32" s="30">
        <v>22</v>
      </c>
      <c r="B32" s="308" t="s">
        <v>52</v>
      </c>
      <c r="C32" s="298">
        <v>730.4</v>
      </c>
      <c r="D32" s="299">
        <v>729.4666666666667</v>
      </c>
      <c r="E32" s="299">
        <v>723.93333333333339</v>
      </c>
      <c r="F32" s="299">
        <v>717.4666666666667</v>
      </c>
      <c r="G32" s="299">
        <v>711.93333333333339</v>
      </c>
      <c r="H32" s="299">
        <v>735.93333333333339</v>
      </c>
      <c r="I32" s="299">
        <v>741.4666666666667</v>
      </c>
      <c r="J32" s="299">
        <v>747.93333333333339</v>
      </c>
      <c r="K32" s="298">
        <v>735</v>
      </c>
      <c r="L32" s="298">
        <v>723</v>
      </c>
      <c r="M32" s="298">
        <v>0.18362999999999999</v>
      </c>
      <c r="N32" s="1"/>
      <c r="O32" s="1"/>
    </row>
    <row r="33" spans="1:15" ht="12.75" customHeight="1">
      <c r="A33" s="30">
        <v>23</v>
      </c>
      <c r="B33" s="308" t="s">
        <v>48</v>
      </c>
      <c r="C33" s="298">
        <v>3078.05</v>
      </c>
      <c r="D33" s="299">
        <v>3101.3666666666668</v>
      </c>
      <c r="E33" s="299">
        <v>3022.7333333333336</v>
      </c>
      <c r="F33" s="299">
        <v>2967.416666666667</v>
      </c>
      <c r="G33" s="299">
        <v>2888.7833333333338</v>
      </c>
      <c r="H33" s="299">
        <v>3156.6833333333334</v>
      </c>
      <c r="I33" s="299">
        <v>3235.3166666666666</v>
      </c>
      <c r="J33" s="299">
        <v>3290.6333333333332</v>
      </c>
      <c r="K33" s="298">
        <v>3180</v>
      </c>
      <c r="L33" s="298">
        <v>3046.05</v>
      </c>
      <c r="M33" s="298">
        <v>0.57854000000000005</v>
      </c>
      <c r="N33" s="1"/>
      <c r="O33" s="1"/>
    </row>
    <row r="34" spans="1:15" ht="12.75" customHeight="1">
      <c r="A34" s="30">
        <v>24</v>
      </c>
      <c r="B34" s="308" t="s">
        <v>297</v>
      </c>
      <c r="C34" s="298">
        <v>2536.1</v>
      </c>
      <c r="D34" s="299">
        <v>2537.0333333333333</v>
      </c>
      <c r="E34" s="299">
        <v>2519.0666666666666</v>
      </c>
      <c r="F34" s="299">
        <v>2502.0333333333333</v>
      </c>
      <c r="G34" s="299">
        <v>2484.0666666666666</v>
      </c>
      <c r="H34" s="299">
        <v>2554.0666666666666</v>
      </c>
      <c r="I34" s="299">
        <v>2572.0333333333328</v>
      </c>
      <c r="J34" s="299">
        <v>2589.0666666666666</v>
      </c>
      <c r="K34" s="298">
        <v>2555</v>
      </c>
      <c r="L34" s="298">
        <v>2520</v>
      </c>
      <c r="M34" s="298">
        <v>0.20363000000000001</v>
      </c>
      <c r="N34" s="1"/>
      <c r="O34" s="1"/>
    </row>
    <row r="35" spans="1:15" ht="12.75" customHeight="1">
      <c r="A35" s="30">
        <v>25</v>
      </c>
      <c r="B35" s="308" t="s">
        <v>750</v>
      </c>
      <c r="C35" s="298">
        <v>259.95</v>
      </c>
      <c r="D35" s="299">
        <v>260.95</v>
      </c>
      <c r="E35" s="299">
        <v>257.2</v>
      </c>
      <c r="F35" s="299">
        <v>254.45</v>
      </c>
      <c r="G35" s="299">
        <v>250.7</v>
      </c>
      <c r="H35" s="299">
        <v>263.7</v>
      </c>
      <c r="I35" s="299">
        <v>267.45</v>
      </c>
      <c r="J35" s="299">
        <v>270.2</v>
      </c>
      <c r="K35" s="298">
        <v>264.7</v>
      </c>
      <c r="L35" s="298">
        <v>258.2</v>
      </c>
      <c r="M35" s="298">
        <v>3.33622</v>
      </c>
      <c r="N35" s="1"/>
      <c r="O35" s="1"/>
    </row>
    <row r="36" spans="1:15" ht="12.75" customHeight="1">
      <c r="A36" s="30">
        <v>26</v>
      </c>
      <c r="B36" s="308" t="s">
        <v>298</v>
      </c>
      <c r="C36" s="298">
        <v>20.65</v>
      </c>
      <c r="D36" s="299">
        <v>20.816666666666666</v>
      </c>
      <c r="E36" s="299">
        <v>20.433333333333334</v>
      </c>
      <c r="F36" s="299">
        <v>20.216666666666669</v>
      </c>
      <c r="G36" s="299">
        <v>19.833333333333336</v>
      </c>
      <c r="H36" s="299">
        <v>21.033333333333331</v>
      </c>
      <c r="I36" s="299">
        <v>21.416666666666664</v>
      </c>
      <c r="J36" s="299">
        <v>21.633333333333329</v>
      </c>
      <c r="K36" s="298">
        <v>21.2</v>
      </c>
      <c r="L36" s="298">
        <v>20.6</v>
      </c>
      <c r="M36" s="298">
        <v>9.9658499999999997</v>
      </c>
      <c r="N36" s="1"/>
      <c r="O36" s="1"/>
    </row>
    <row r="37" spans="1:15" ht="12.75" customHeight="1">
      <c r="A37" s="30">
        <v>27</v>
      </c>
      <c r="B37" s="308" t="s">
        <v>50</v>
      </c>
      <c r="C37" s="298">
        <v>466.1</v>
      </c>
      <c r="D37" s="299">
        <v>463.65000000000003</v>
      </c>
      <c r="E37" s="299">
        <v>459.55000000000007</v>
      </c>
      <c r="F37" s="299">
        <v>453.00000000000006</v>
      </c>
      <c r="G37" s="299">
        <v>448.90000000000009</v>
      </c>
      <c r="H37" s="299">
        <v>470.20000000000005</v>
      </c>
      <c r="I37" s="299">
        <v>474.30000000000007</v>
      </c>
      <c r="J37" s="299">
        <v>480.85</v>
      </c>
      <c r="K37" s="298">
        <v>467.75</v>
      </c>
      <c r="L37" s="298">
        <v>457.1</v>
      </c>
      <c r="M37" s="298">
        <v>5.0776599999999998</v>
      </c>
      <c r="N37" s="1"/>
      <c r="O37" s="1"/>
    </row>
    <row r="38" spans="1:15" ht="12.75" customHeight="1">
      <c r="A38" s="30">
        <v>28</v>
      </c>
      <c r="B38" s="308" t="s">
        <v>299</v>
      </c>
      <c r="C38" s="298">
        <v>2319.3000000000002</v>
      </c>
      <c r="D38" s="299">
        <v>2324.0333333333333</v>
      </c>
      <c r="E38" s="299">
        <v>2281.8166666666666</v>
      </c>
      <c r="F38" s="299">
        <v>2244.3333333333335</v>
      </c>
      <c r="G38" s="299">
        <v>2202.1166666666668</v>
      </c>
      <c r="H38" s="299">
        <v>2361.5166666666664</v>
      </c>
      <c r="I38" s="299">
        <v>2403.7333333333327</v>
      </c>
      <c r="J38" s="299">
        <v>2441.2166666666662</v>
      </c>
      <c r="K38" s="298">
        <v>2366.25</v>
      </c>
      <c r="L38" s="298">
        <v>2286.5500000000002</v>
      </c>
      <c r="M38" s="298">
        <v>0.22831000000000001</v>
      </c>
      <c r="N38" s="1"/>
      <c r="O38" s="1"/>
    </row>
    <row r="39" spans="1:15" ht="12.75" customHeight="1">
      <c r="A39" s="30">
        <v>29</v>
      </c>
      <c r="B39" s="308" t="s">
        <v>51</v>
      </c>
      <c r="C39" s="298">
        <v>368.25</v>
      </c>
      <c r="D39" s="299">
        <v>368.51666666666665</v>
      </c>
      <c r="E39" s="299">
        <v>366.68333333333328</v>
      </c>
      <c r="F39" s="299">
        <v>365.11666666666662</v>
      </c>
      <c r="G39" s="299">
        <v>363.28333333333325</v>
      </c>
      <c r="H39" s="299">
        <v>370.08333333333331</v>
      </c>
      <c r="I39" s="299">
        <v>371.91666666666669</v>
      </c>
      <c r="J39" s="299">
        <v>373.48333333333335</v>
      </c>
      <c r="K39" s="298">
        <v>370.35</v>
      </c>
      <c r="L39" s="298">
        <v>366.95</v>
      </c>
      <c r="M39" s="298">
        <v>22.090309999999999</v>
      </c>
      <c r="N39" s="1"/>
      <c r="O39" s="1"/>
    </row>
    <row r="40" spans="1:15" ht="12.75" customHeight="1">
      <c r="A40" s="30">
        <v>30</v>
      </c>
      <c r="B40" s="308" t="s">
        <v>818</v>
      </c>
      <c r="C40" s="298">
        <v>1248.45</v>
      </c>
      <c r="D40" s="299">
        <v>1248.4166666666667</v>
      </c>
      <c r="E40" s="299">
        <v>1222.0333333333335</v>
      </c>
      <c r="F40" s="299">
        <v>1195.6166666666668</v>
      </c>
      <c r="G40" s="299">
        <v>1169.2333333333336</v>
      </c>
      <c r="H40" s="299">
        <v>1274.8333333333335</v>
      </c>
      <c r="I40" s="299">
        <v>1301.2166666666667</v>
      </c>
      <c r="J40" s="299">
        <v>1327.6333333333334</v>
      </c>
      <c r="K40" s="298">
        <v>1274.8</v>
      </c>
      <c r="L40" s="298">
        <v>1222</v>
      </c>
      <c r="M40" s="298">
        <v>6.1375999999999999</v>
      </c>
      <c r="N40" s="1"/>
      <c r="O40" s="1"/>
    </row>
    <row r="41" spans="1:15" ht="12.75" customHeight="1">
      <c r="A41" s="30">
        <v>31</v>
      </c>
      <c r="B41" s="308" t="s">
        <v>780</v>
      </c>
      <c r="C41" s="298">
        <v>622.95000000000005</v>
      </c>
      <c r="D41" s="299">
        <v>622.0333333333333</v>
      </c>
      <c r="E41" s="299">
        <v>615.06666666666661</v>
      </c>
      <c r="F41" s="299">
        <v>607.18333333333328</v>
      </c>
      <c r="G41" s="299">
        <v>600.21666666666658</v>
      </c>
      <c r="H41" s="299">
        <v>629.91666666666663</v>
      </c>
      <c r="I41" s="299">
        <v>636.88333333333333</v>
      </c>
      <c r="J41" s="299">
        <v>644.76666666666665</v>
      </c>
      <c r="K41" s="298">
        <v>629</v>
      </c>
      <c r="L41" s="298">
        <v>614.15</v>
      </c>
      <c r="M41" s="298">
        <v>0.27059</v>
      </c>
      <c r="N41" s="1"/>
      <c r="O41" s="1"/>
    </row>
    <row r="42" spans="1:15" ht="12.75" customHeight="1">
      <c r="A42" s="30">
        <v>32</v>
      </c>
      <c r="B42" s="308" t="s">
        <v>53</v>
      </c>
      <c r="C42" s="298">
        <v>3883.5</v>
      </c>
      <c r="D42" s="299">
        <v>3852.1833333333329</v>
      </c>
      <c r="E42" s="299">
        <v>3814.8166666666657</v>
      </c>
      <c r="F42" s="299">
        <v>3746.1333333333328</v>
      </c>
      <c r="G42" s="299">
        <v>3708.7666666666655</v>
      </c>
      <c r="H42" s="299">
        <v>3920.8666666666659</v>
      </c>
      <c r="I42" s="299">
        <v>3958.2333333333336</v>
      </c>
      <c r="J42" s="299">
        <v>4026.9166666666661</v>
      </c>
      <c r="K42" s="298">
        <v>3889.55</v>
      </c>
      <c r="L42" s="298">
        <v>3783.5</v>
      </c>
      <c r="M42" s="298">
        <v>3.9056799999999998</v>
      </c>
      <c r="N42" s="1"/>
      <c r="O42" s="1"/>
    </row>
    <row r="43" spans="1:15" ht="12.75" customHeight="1">
      <c r="A43" s="30">
        <v>33</v>
      </c>
      <c r="B43" s="308" t="s">
        <v>54</v>
      </c>
      <c r="C43" s="298">
        <v>192.8</v>
      </c>
      <c r="D43" s="299">
        <v>191.76666666666665</v>
      </c>
      <c r="E43" s="299">
        <v>188.48333333333329</v>
      </c>
      <c r="F43" s="299">
        <v>184.16666666666663</v>
      </c>
      <c r="G43" s="299">
        <v>180.88333333333327</v>
      </c>
      <c r="H43" s="299">
        <v>196.08333333333331</v>
      </c>
      <c r="I43" s="299">
        <v>199.36666666666667</v>
      </c>
      <c r="J43" s="299">
        <v>203.68333333333334</v>
      </c>
      <c r="K43" s="298">
        <v>195.05</v>
      </c>
      <c r="L43" s="298">
        <v>187.45</v>
      </c>
      <c r="M43" s="298">
        <v>30.044540000000001</v>
      </c>
      <c r="N43" s="1"/>
      <c r="O43" s="1"/>
    </row>
    <row r="44" spans="1:15" ht="12.75" customHeight="1">
      <c r="A44" s="30">
        <v>34</v>
      </c>
      <c r="B44" s="308" t="s">
        <v>863</v>
      </c>
      <c r="C44" s="298">
        <v>263.55</v>
      </c>
      <c r="D44" s="299">
        <v>262.55</v>
      </c>
      <c r="E44" s="299">
        <v>260.10000000000002</v>
      </c>
      <c r="F44" s="299">
        <v>256.65000000000003</v>
      </c>
      <c r="G44" s="299">
        <v>254.20000000000005</v>
      </c>
      <c r="H44" s="299">
        <v>266</v>
      </c>
      <c r="I44" s="299">
        <v>268.44999999999993</v>
      </c>
      <c r="J44" s="299">
        <v>271.89999999999998</v>
      </c>
      <c r="K44" s="298">
        <v>265</v>
      </c>
      <c r="L44" s="298">
        <v>259.10000000000002</v>
      </c>
      <c r="M44" s="298">
        <v>1.02145</v>
      </c>
      <c r="N44" s="1"/>
      <c r="O44" s="1"/>
    </row>
    <row r="45" spans="1:15" ht="12.75" customHeight="1">
      <c r="A45" s="30">
        <v>35</v>
      </c>
      <c r="B45" s="308" t="s">
        <v>300</v>
      </c>
      <c r="C45" s="298">
        <v>568.25</v>
      </c>
      <c r="D45" s="299">
        <v>569.36666666666667</v>
      </c>
      <c r="E45" s="299">
        <v>556.0333333333333</v>
      </c>
      <c r="F45" s="299">
        <v>543.81666666666661</v>
      </c>
      <c r="G45" s="299">
        <v>530.48333333333323</v>
      </c>
      <c r="H45" s="299">
        <v>581.58333333333337</v>
      </c>
      <c r="I45" s="299">
        <v>594.91666666666663</v>
      </c>
      <c r="J45" s="299">
        <v>607.13333333333344</v>
      </c>
      <c r="K45" s="298">
        <v>582.70000000000005</v>
      </c>
      <c r="L45" s="298">
        <v>557.15</v>
      </c>
      <c r="M45" s="298">
        <v>5.2566899999999999</v>
      </c>
      <c r="N45" s="1"/>
      <c r="O45" s="1"/>
    </row>
    <row r="46" spans="1:15" ht="12.75" customHeight="1">
      <c r="A46" s="30">
        <v>36</v>
      </c>
      <c r="B46" s="308" t="s">
        <v>55</v>
      </c>
      <c r="C46" s="298">
        <v>146.94999999999999</v>
      </c>
      <c r="D46" s="299">
        <v>146.48333333333332</v>
      </c>
      <c r="E46" s="299">
        <v>145.46666666666664</v>
      </c>
      <c r="F46" s="299">
        <v>143.98333333333332</v>
      </c>
      <c r="G46" s="299">
        <v>142.96666666666664</v>
      </c>
      <c r="H46" s="299">
        <v>147.96666666666664</v>
      </c>
      <c r="I46" s="299">
        <v>148.98333333333335</v>
      </c>
      <c r="J46" s="299">
        <v>150.46666666666664</v>
      </c>
      <c r="K46" s="298">
        <v>147.5</v>
      </c>
      <c r="L46" s="298">
        <v>145</v>
      </c>
      <c r="M46" s="298">
        <v>131.17152999999999</v>
      </c>
      <c r="N46" s="1"/>
      <c r="O46" s="1"/>
    </row>
    <row r="47" spans="1:15" ht="12.75" customHeight="1">
      <c r="A47" s="30">
        <v>37</v>
      </c>
      <c r="B47" s="308" t="s">
        <v>57</v>
      </c>
      <c r="C47" s="298">
        <v>2861.4</v>
      </c>
      <c r="D47" s="299">
        <v>2845.1833333333329</v>
      </c>
      <c r="E47" s="299">
        <v>2821.3666666666659</v>
      </c>
      <c r="F47" s="299">
        <v>2781.333333333333</v>
      </c>
      <c r="G47" s="299">
        <v>2757.516666666666</v>
      </c>
      <c r="H47" s="299">
        <v>2885.2166666666658</v>
      </c>
      <c r="I47" s="299">
        <v>2909.0333333333324</v>
      </c>
      <c r="J47" s="299">
        <v>2949.0666666666657</v>
      </c>
      <c r="K47" s="298">
        <v>2869</v>
      </c>
      <c r="L47" s="298">
        <v>2805.15</v>
      </c>
      <c r="M47" s="298">
        <v>20.85735</v>
      </c>
      <c r="N47" s="1"/>
      <c r="O47" s="1"/>
    </row>
    <row r="48" spans="1:15" ht="12.75" customHeight="1">
      <c r="A48" s="30">
        <v>38</v>
      </c>
      <c r="B48" s="308" t="s">
        <v>301</v>
      </c>
      <c r="C48" s="298">
        <v>184.2</v>
      </c>
      <c r="D48" s="299">
        <v>183.05000000000004</v>
      </c>
      <c r="E48" s="299">
        <v>180.70000000000007</v>
      </c>
      <c r="F48" s="299">
        <v>177.20000000000005</v>
      </c>
      <c r="G48" s="299">
        <v>174.85000000000008</v>
      </c>
      <c r="H48" s="299">
        <v>186.55000000000007</v>
      </c>
      <c r="I48" s="299">
        <v>188.90000000000003</v>
      </c>
      <c r="J48" s="299">
        <v>192.40000000000006</v>
      </c>
      <c r="K48" s="298">
        <v>185.4</v>
      </c>
      <c r="L48" s="298">
        <v>179.55</v>
      </c>
      <c r="M48" s="298">
        <v>1.1938500000000001</v>
      </c>
      <c r="N48" s="1"/>
      <c r="O48" s="1"/>
    </row>
    <row r="49" spans="1:15" ht="12.75" customHeight="1">
      <c r="A49" s="30">
        <v>39</v>
      </c>
      <c r="B49" s="308" t="s">
        <v>302</v>
      </c>
      <c r="C49" s="298">
        <v>2938.9</v>
      </c>
      <c r="D49" s="299">
        <v>2934.65</v>
      </c>
      <c r="E49" s="299">
        <v>2904.3500000000004</v>
      </c>
      <c r="F49" s="299">
        <v>2869.8</v>
      </c>
      <c r="G49" s="299">
        <v>2839.5000000000005</v>
      </c>
      <c r="H49" s="299">
        <v>2969.2000000000003</v>
      </c>
      <c r="I49" s="299">
        <v>2999.5000000000005</v>
      </c>
      <c r="J49" s="299">
        <v>3034.05</v>
      </c>
      <c r="K49" s="298">
        <v>2964.95</v>
      </c>
      <c r="L49" s="298">
        <v>2900.1</v>
      </c>
      <c r="M49" s="298">
        <v>0.22262999999999999</v>
      </c>
      <c r="N49" s="1"/>
      <c r="O49" s="1"/>
    </row>
    <row r="50" spans="1:15" ht="12.75" customHeight="1">
      <c r="A50" s="30">
        <v>40</v>
      </c>
      <c r="B50" s="308" t="s">
        <v>303</v>
      </c>
      <c r="C50" s="298">
        <v>1701.3</v>
      </c>
      <c r="D50" s="299">
        <v>1693.4666666666665</v>
      </c>
      <c r="E50" s="299">
        <v>1676.4833333333329</v>
      </c>
      <c r="F50" s="299">
        <v>1651.6666666666665</v>
      </c>
      <c r="G50" s="299">
        <v>1634.6833333333329</v>
      </c>
      <c r="H50" s="299">
        <v>1718.2833333333328</v>
      </c>
      <c r="I50" s="299">
        <v>1735.2666666666664</v>
      </c>
      <c r="J50" s="299">
        <v>1760.0833333333328</v>
      </c>
      <c r="K50" s="298">
        <v>1710.45</v>
      </c>
      <c r="L50" s="298">
        <v>1668.65</v>
      </c>
      <c r="M50" s="298">
        <v>1.81</v>
      </c>
      <c r="N50" s="1"/>
      <c r="O50" s="1"/>
    </row>
    <row r="51" spans="1:15" ht="12.75" customHeight="1">
      <c r="A51" s="30">
        <v>41</v>
      </c>
      <c r="B51" s="308" t="s">
        <v>304</v>
      </c>
      <c r="C51" s="298">
        <v>8054.45</v>
      </c>
      <c r="D51" s="299">
        <v>8058.666666666667</v>
      </c>
      <c r="E51" s="299">
        <v>7972.3833333333341</v>
      </c>
      <c r="F51" s="299">
        <v>7890.3166666666675</v>
      </c>
      <c r="G51" s="299">
        <v>7804.0333333333347</v>
      </c>
      <c r="H51" s="299">
        <v>8140.7333333333336</v>
      </c>
      <c r="I51" s="299">
        <v>8227.0166666666664</v>
      </c>
      <c r="J51" s="299">
        <v>8309.0833333333321</v>
      </c>
      <c r="K51" s="298">
        <v>8144.95</v>
      </c>
      <c r="L51" s="298">
        <v>7976.6</v>
      </c>
      <c r="M51" s="298">
        <v>0.46312999999999999</v>
      </c>
      <c r="N51" s="1"/>
      <c r="O51" s="1"/>
    </row>
    <row r="52" spans="1:15" ht="12.75" customHeight="1">
      <c r="A52" s="30">
        <v>42</v>
      </c>
      <c r="B52" s="308" t="s">
        <v>60</v>
      </c>
      <c r="C52" s="298">
        <v>544</v>
      </c>
      <c r="D52" s="299">
        <v>539.56666666666672</v>
      </c>
      <c r="E52" s="299">
        <v>534.38333333333344</v>
      </c>
      <c r="F52" s="299">
        <v>524.76666666666677</v>
      </c>
      <c r="G52" s="299">
        <v>519.58333333333348</v>
      </c>
      <c r="H52" s="299">
        <v>549.18333333333339</v>
      </c>
      <c r="I52" s="299">
        <v>554.36666666666656</v>
      </c>
      <c r="J52" s="299">
        <v>563.98333333333335</v>
      </c>
      <c r="K52" s="298">
        <v>544.75</v>
      </c>
      <c r="L52" s="298">
        <v>529.95000000000005</v>
      </c>
      <c r="M52" s="298">
        <v>15.03092</v>
      </c>
      <c r="N52" s="1"/>
      <c r="O52" s="1"/>
    </row>
    <row r="53" spans="1:15" ht="12.75" customHeight="1">
      <c r="A53" s="30">
        <v>43</v>
      </c>
      <c r="B53" s="308" t="s">
        <v>305</v>
      </c>
      <c r="C53" s="298">
        <v>433.55</v>
      </c>
      <c r="D53" s="299">
        <v>431.84999999999997</v>
      </c>
      <c r="E53" s="299">
        <v>428.69999999999993</v>
      </c>
      <c r="F53" s="299">
        <v>423.84999999999997</v>
      </c>
      <c r="G53" s="299">
        <v>420.69999999999993</v>
      </c>
      <c r="H53" s="299">
        <v>436.69999999999993</v>
      </c>
      <c r="I53" s="299">
        <v>439.84999999999991</v>
      </c>
      <c r="J53" s="299">
        <v>444.69999999999993</v>
      </c>
      <c r="K53" s="298">
        <v>435</v>
      </c>
      <c r="L53" s="298">
        <v>427</v>
      </c>
      <c r="M53" s="298">
        <v>1.1169</v>
      </c>
      <c r="N53" s="1"/>
      <c r="O53" s="1"/>
    </row>
    <row r="54" spans="1:15" ht="12.75" customHeight="1">
      <c r="A54" s="30">
        <v>44</v>
      </c>
      <c r="B54" s="308" t="s">
        <v>243</v>
      </c>
      <c r="C54" s="298">
        <v>3792</v>
      </c>
      <c r="D54" s="299">
        <v>3757.3333333333335</v>
      </c>
      <c r="E54" s="299">
        <v>3684.666666666667</v>
      </c>
      <c r="F54" s="299">
        <v>3577.3333333333335</v>
      </c>
      <c r="G54" s="299">
        <v>3504.666666666667</v>
      </c>
      <c r="H54" s="299">
        <v>3864.666666666667</v>
      </c>
      <c r="I54" s="299">
        <v>3937.3333333333339</v>
      </c>
      <c r="J54" s="299">
        <v>4044.666666666667</v>
      </c>
      <c r="K54" s="298">
        <v>3830</v>
      </c>
      <c r="L54" s="298">
        <v>3650</v>
      </c>
      <c r="M54" s="298">
        <v>7.5185300000000002</v>
      </c>
      <c r="N54" s="1"/>
      <c r="O54" s="1"/>
    </row>
    <row r="55" spans="1:15" ht="12.75" customHeight="1">
      <c r="A55" s="30">
        <v>45</v>
      </c>
      <c r="B55" s="308" t="s">
        <v>61</v>
      </c>
      <c r="C55" s="298">
        <v>657.95</v>
      </c>
      <c r="D55" s="299">
        <v>656.11666666666667</v>
      </c>
      <c r="E55" s="299">
        <v>652.83333333333337</v>
      </c>
      <c r="F55" s="299">
        <v>647.7166666666667</v>
      </c>
      <c r="G55" s="299">
        <v>644.43333333333339</v>
      </c>
      <c r="H55" s="299">
        <v>661.23333333333335</v>
      </c>
      <c r="I55" s="299">
        <v>664.51666666666665</v>
      </c>
      <c r="J55" s="299">
        <v>669.63333333333333</v>
      </c>
      <c r="K55" s="298">
        <v>659.4</v>
      </c>
      <c r="L55" s="298">
        <v>651</v>
      </c>
      <c r="M55" s="298">
        <v>66.846860000000007</v>
      </c>
      <c r="N55" s="1"/>
      <c r="O55" s="1"/>
    </row>
    <row r="56" spans="1:15" ht="12.75" customHeight="1">
      <c r="A56" s="30">
        <v>46</v>
      </c>
      <c r="B56" s="308" t="s">
        <v>306</v>
      </c>
      <c r="C56" s="298">
        <v>2609.85</v>
      </c>
      <c r="D56" s="299">
        <v>2610.7999999999997</v>
      </c>
      <c r="E56" s="299">
        <v>2586.0499999999993</v>
      </c>
      <c r="F56" s="299">
        <v>2562.2499999999995</v>
      </c>
      <c r="G56" s="299">
        <v>2537.4999999999991</v>
      </c>
      <c r="H56" s="299">
        <v>2634.5999999999995</v>
      </c>
      <c r="I56" s="299">
        <v>2659.3500000000004</v>
      </c>
      <c r="J56" s="299">
        <v>2683.1499999999996</v>
      </c>
      <c r="K56" s="298">
        <v>2635.55</v>
      </c>
      <c r="L56" s="298">
        <v>2587</v>
      </c>
      <c r="M56" s="298">
        <v>0.1198</v>
      </c>
      <c r="N56" s="1"/>
      <c r="O56" s="1"/>
    </row>
    <row r="57" spans="1:15" ht="12.75" customHeight="1">
      <c r="A57" s="30">
        <v>47</v>
      </c>
      <c r="B57" s="308" t="s">
        <v>307</v>
      </c>
      <c r="C57" s="298">
        <v>610.9</v>
      </c>
      <c r="D57" s="299">
        <v>606.76666666666654</v>
      </c>
      <c r="E57" s="299">
        <v>599.73333333333312</v>
      </c>
      <c r="F57" s="299">
        <v>588.56666666666661</v>
      </c>
      <c r="G57" s="299">
        <v>581.53333333333319</v>
      </c>
      <c r="H57" s="299">
        <v>617.93333333333305</v>
      </c>
      <c r="I57" s="299">
        <v>624.96666666666658</v>
      </c>
      <c r="J57" s="299">
        <v>636.13333333333298</v>
      </c>
      <c r="K57" s="298">
        <v>613.79999999999995</v>
      </c>
      <c r="L57" s="298">
        <v>595.6</v>
      </c>
      <c r="M57" s="298">
        <v>11.709899999999999</v>
      </c>
      <c r="N57" s="1"/>
      <c r="O57" s="1"/>
    </row>
    <row r="58" spans="1:15" ht="12.75" customHeight="1">
      <c r="A58" s="30">
        <v>48</v>
      </c>
      <c r="B58" s="308" t="s">
        <v>62</v>
      </c>
      <c r="C58" s="298">
        <v>3773.05</v>
      </c>
      <c r="D58" s="299">
        <v>3741.8333333333335</v>
      </c>
      <c r="E58" s="299">
        <v>3706.3666666666668</v>
      </c>
      <c r="F58" s="299">
        <v>3639.6833333333334</v>
      </c>
      <c r="G58" s="299">
        <v>3604.2166666666667</v>
      </c>
      <c r="H58" s="299">
        <v>3808.5166666666669</v>
      </c>
      <c r="I58" s="299">
        <v>3843.9833333333331</v>
      </c>
      <c r="J58" s="299">
        <v>3910.666666666667</v>
      </c>
      <c r="K58" s="298">
        <v>3777.3</v>
      </c>
      <c r="L58" s="298">
        <v>3675.15</v>
      </c>
      <c r="M58" s="298">
        <v>3.3322600000000002</v>
      </c>
      <c r="N58" s="1"/>
      <c r="O58" s="1"/>
    </row>
    <row r="59" spans="1:15" ht="12" customHeight="1">
      <c r="A59" s="30">
        <v>49</v>
      </c>
      <c r="B59" s="308" t="s">
        <v>308</v>
      </c>
      <c r="C59" s="298">
        <v>1074.6500000000001</v>
      </c>
      <c r="D59" s="299">
        <v>1080.3833333333334</v>
      </c>
      <c r="E59" s="299">
        <v>1060.7666666666669</v>
      </c>
      <c r="F59" s="299">
        <v>1046.8833333333334</v>
      </c>
      <c r="G59" s="299">
        <v>1027.2666666666669</v>
      </c>
      <c r="H59" s="299">
        <v>1094.2666666666669</v>
      </c>
      <c r="I59" s="299">
        <v>1113.8833333333332</v>
      </c>
      <c r="J59" s="299">
        <v>1127.7666666666669</v>
      </c>
      <c r="K59" s="298">
        <v>1100</v>
      </c>
      <c r="L59" s="298">
        <v>1066.5</v>
      </c>
      <c r="M59" s="298">
        <v>0.99578999999999995</v>
      </c>
      <c r="N59" s="1"/>
      <c r="O59" s="1"/>
    </row>
    <row r="60" spans="1:15" ht="12.75" customHeight="1">
      <c r="A60" s="30">
        <v>50</v>
      </c>
      <c r="B60" s="308" t="s">
        <v>65</v>
      </c>
      <c r="C60" s="298">
        <v>5916.7</v>
      </c>
      <c r="D60" s="299">
        <v>5833.8166666666657</v>
      </c>
      <c r="E60" s="299">
        <v>5728.783333333331</v>
      </c>
      <c r="F60" s="299">
        <v>5540.866666666665</v>
      </c>
      <c r="G60" s="299">
        <v>5435.8333333333303</v>
      </c>
      <c r="H60" s="299">
        <v>6021.7333333333318</v>
      </c>
      <c r="I60" s="299">
        <v>6126.7666666666664</v>
      </c>
      <c r="J60" s="299">
        <v>6314.6833333333325</v>
      </c>
      <c r="K60" s="298">
        <v>5938.85</v>
      </c>
      <c r="L60" s="298">
        <v>5645.9</v>
      </c>
      <c r="M60" s="298">
        <v>22.229520000000001</v>
      </c>
      <c r="N60" s="1"/>
      <c r="O60" s="1"/>
    </row>
    <row r="61" spans="1:15" ht="12.75" customHeight="1">
      <c r="A61" s="30">
        <v>51</v>
      </c>
      <c r="B61" s="308" t="s">
        <v>64</v>
      </c>
      <c r="C61" s="298">
        <v>12028.5</v>
      </c>
      <c r="D61" s="299">
        <v>11876.166666666666</v>
      </c>
      <c r="E61" s="299">
        <v>11682.333333333332</v>
      </c>
      <c r="F61" s="299">
        <v>11336.166666666666</v>
      </c>
      <c r="G61" s="299">
        <v>11142.333333333332</v>
      </c>
      <c r="H61" s="299">
        <v>12222.333333333332</v>
      </c>
      <c r="I61" s="299">
        <v>12416.166666666664</v>
      </c>
      <c r="J61" s="299">
        <v>12762.333333333332</v>
      </c>
      <c r="K61" s="298">
        <v>12070</v>
      </c>
      <c r="L61" s="298">
        <v>11530</v>
      </c>
      <c r="M61" s="298">
        <v>4.78294</v>
      </c>
      <c r="N61" s="1"/>
      <c r="O61" s="1"/>
    </row>
    <row r="62" spans="1:15" ht="12.75" customHeight="1">
      <c r="A62" s="30">
        <v>52</v>
      </c>
      <c r="B62" s="308" t="s">
        <v>244</v>
      </c>
      <c r="C62" s="298">
        <v>4783.8500000000004</v>
      </c>
      <c r="D62" s="299">
        <v>4761.7833333333338</v>
      </c>
      <c r="E62" s="299">
        <v>4723.5666666666675</v>
      </c>
      <c r="F62" s="299">
        <v>4663.2833333333338</v>
      </c>
      <c r="G62" s="299">
        <v>4625.0666666666675</v>
      </c>
      <c r="H62" s="299">
        <v>4822.0666666666675</v>
      </c>
      <c r="I62" s="299">
        <v>4860.2833333333328</v>
      </c>
      <c r="J62" s="299">
        <v>4920.5666666666675</v>
      </c>
      <c r="K62" s="298">
        <v>4800</v>
      </c>
      <c r="L62" s="298">
        <v>4701.5</v>
      </c>
      <c r="M62" s="298">
        <v>0.23909</v>
      </c>
      <c r="N62" s="1"/>
      <c r="O62" s="1"/>
    </row>
    <row r="63" spans="1:15" ht="12.75" customHeight="1">
      <c r="A63" s="30">
        <v>53</v>
      </c>
      <c r="B63" s="308" t="s">
        <v>309</v>
      </c>
      <c r="C63" s="298">
        <v>2878.45</v>
      </c>
      <c r="D63" s="299">
        <v>2877.15</v>
      </c>
      <c r="E63" s="299">
        <v>2857.65</v>
      </c>
      <c r="F63" s="299">
        <v>2836.85</v>
      </c>
      <c r="G63" s="299">
        <v>2817.35</v>
      </c>
      <c r="H63" s="299">
        <v>2897.9500000000003</v>
      </c>
      <c r="I63" s="299">
        <v>2917.4500000000003</v>
      </c>
      <c r="J63" s="299">
        <v>2938.2500000000005</v>
      </c>
      <c r="K63" s="298">
        <v>2896.65</v>
      </c>
      <c r="L63" s="298">
        <v>2856.35</v>
      </c>
      <c r="M63" s="298">
        <v>0.19198000000000001</v>
      </c>
      <c r="N63" s="1"/>
      <c r="O63" s="1"/>
    </row>
    <row r="64" spans="1:15" ht="12.75" customHeight="1">
      <c r="A64" s="30">
        <v>54</v>
      </c>
      <c r="B64" s="308" t="s">
        <v>66</v>
      </c>
      <c r="C64" s="298">
        <v>2226.4</v>
      </c>
      <c r="D64" s="299">
        <v>2220.6833333333329</v>
      </c>
      <c r="E64" s="299">
        <v>2200.3666666666659</v>
      </c>
      <c r="F64" s="299">
        <v>2174.333333333333</v>
      </c>
      <c r="G64" s="299">
        <v>2154.016666666666</v>
      </c>
      <c r="H64" s="299">
        <v>2246.7166666666658</v>
      </c>
      <c r="I64" s="299">
        <v>2267.0333333333324</v>
      </c>
      <c r="J64" s="299">
        <v>2293.0666666666657</v>
      </c>
      <c r="K64" s="298">
        <v>2241</v>
      </c>
      <c r="L64" s="298">
        <v>2194.65</v>
      </c>
      <c r="M64" s="298">
        <v>1.6972</v>
      </c>
      <c r="N64" s="1"/>
      <c r="O64" s="1"/>
    </row>
    <row r="65" spans="1:15" ht="12.75" customHeight="1">
      <c r="A65" s="30">
        <v>55</v>
      </c>
      <c r="B65" s="308" t="s">
        <v>310</v>
      </c>
      <c r="C65" s="298">
        <v>347.45</v>
      </c>
      <c r="D65" s="299">
        <v>352.06666666666666</v>
      </c>
      <c r="E65" s="299">
        <v>340.58333333333331</v>
      </c>
      <c r="F65" s="299">
        <v>333.71666666666664</v>
      </c>
      <c r="G65" s="299">
        <v>322.23333333333329</v>
      </c>
      <c r="H65" s="299">
        <v>358.93333333333334</v>
      </c>
      <c r="I65" s="299">
        <v>370.41666666666669</v>
      </c>
      <c r="J65" s="299">
        <v>377.28333333333336</v>
      </c>
      <c r="K65" s="298">
        <v>363.55</v>
      </c>
      <c r="L65" s="298">
        <v>345.2</v>
      </c>
      <c r="M65" s="298">
        <v>32.418219999999998</v>
      </c>
      <c r="N65" s="1"/>
      <c r="O65" s="1"/>
    </row>
    <row r="66" spans="1:15" ht="12.75" customHeight="1">
      <c r="A66" s="30">
        <v>56</v>
      </c>
      <c r="B66" s="308" t="s">
        <v>67</v>
      </c>
      <c r="C66" s="298">
        <v>277.7</v>
      </c>
      <c r="D66" s="299">
        <v>275.81666666666666</v>
      </c>
      <c r="E66" s="299">
        <v>273.18333333333334</v>
      </c>
      <c r="F66" s="299">
        <v>268.66666666666669</v>
      </c>
      <c r="G66" s="299">
        <v>266.03333333333336</v>
      </c>
      <c r="H66" s="299">
        <v>280.33333333333331</v>
      </c>
      <c r="I66" s="299">
        <v>282.96666666666664</v>
      </c>
      <c r="J66" s="299">
        <v>287.48333333333329</v>
      </c>
      <c r="K66" s="298">
        <v>278.45</v>
      </c>
      <c r="L66" s="298">
        <v>271.3</v>
      </c>
      <c r="M66" s="298">
        <v>44.823419999999999</v>
      </c>
      <c r="N66" s="1"/>
      <c r="O66" s="1"/>
    </row>
    <row r="67" spans="1:15" ht="12.75" customHeight="1">
      <c r="A67" s="30">
        <v>57</v>
      </c>
      <c r="B67" s="308" t="s">
        <v>68</v>
      </c>
      <c r="C67" s="298">
        <v>99.45</v>
      </c>
      <c r="D67" s="299">
        <v>99.616666666666674</v>
      </c>
      <c r="E67" s="299">
        <v>98.533333333333346</v>
      </c>
      <c r="F67" s="299">
        <v>97.616666666666674</v>
      </c>
      <c r="G67" s="299">
        <v>96.533333333333346</v>
      </c>
      <c r="H67" s="299">
        <v>100.53333333333335</v>
      </c>
      <c r="I67" s="299">
        <v>101.61666666666666</v>
      </c>
      <c r="J67" s="299">
        <v>102.53333333333335</v>
      </c>
      <c r="K67" s="298">
        <v>100.7</v>
      </c>
      <c r="L67" s="298">
        <v>98.7</v>
      </c>
      <c r="M67" s="298">
        <v>248.12083999999999</v>
      </c>
      <c r="N67" s="1"/>
      <c r="O67" s="1"/>
    </row>
    <row r="68" spans="1:15" ht="12.75" customHeight="1">
      <c r="A68" s="30">
        <v>58</v>
      </c>
      <c r="B68" s="308" t="s">
        <v>245</v>
      </c>
      <c r="C68" s="298">
        <v>46.65</v>
      </c>
      <c r="D68" s="299">
        <v>46.383333333333333</v>
      </c>
      <c r="E68" s="299">
        <v>45.766666666666666</v>
      </c>
      <c r="F68" s="299">
        <v>44.883333333333333</v>
      </c>
      <c r="G68" s="299">
        <v>44.266666666666666</v>
      </c>
      <c r="H68" s="299">
        <v>47.266666666666666</v>
      </c>
      <c r="I68" s="299">
        <v>47.883333333333326</v>
      </c>
      <c r="J68" s="299">
        <v>48.766666666666666</v>
      </c>
      <c r="K68" s="298">
        <v>47</v>
      </c>
      <c r="L68" s="298">
        <v>45.5</v>
      </c>
      <c r="M68" s="298">
        <v>17.255700000000001</v>
      </c>
      <c r="N68" s="1"/>
      <c r="O68" s="1"/>
    </row>
    <row r="69" spans="1:15" ht="12.75" customHeight="1">
      <c r="A69" s="30">
        <v>59</v>
      </c>
      <c r="B69" s="308" t="s">
        <v>311</v>
      </c>
      <c r="C69" s="298">
        <v>15.8</v>
      </c>
      <c r="D69" s="299">
        <v>15.766666666666666</v>
      </c>
      <c r="E69" s="299">
        <v>15.683333333333332</v>
      </c>
      <c r="F69" s="299">
        <v>15.566666666666666</v>
      </c>
      <c r="G69" s="299">
        <v>15.483333333333333</v>
      </c>
      <c r="H69" s="299">
        <v>15.883333333333331</v>
      </c>
      <c r="I69" s="299">
        <v>15.966666666666667</v>
      </c>
      <c r="J69" s="299">
        <v>16.083333333333329</v>
      </c>
      <c r="K69" s="298">
        <v>15.85</v>
      </c>
      <c r="L69" s="298">
        <v>15.65</v>
      </c>
      <c r="M69" s="298">
        <v>17.495339999999999</v>
      </c>
      <c r="N69" s="1"/>
      <c r="O69" s="1"/>
    </row>
    <row r="70" spans="1:15" ht="12.75" customHeight="1">
      <c r="A70" s="30">
        <v>60</v>
      </c>
      <c r="B70" s="308" t="s">
        <v>69</v>
      </c>
      <c r="C70" s="298">
        <v>1783.8</v>
      </c>
      <c r="D70" s="299">
        <v>1769.5999999999997</v>
      </c>
      <c r="E70" s="299">
        <v>1739.2999999999993</v>
      </c>
      <c r="F70" s="299">
        <v>1694.7999999999995</v>
      </c>
      <c r="G70" s="299">
        <v>1664.4999999999991</v>
      </c>
      <c r="H70" s="299">
        <v>1814.0999999999995</v>
      </c>
      <c r="I70" s="299">
        <v>1844.4</v>
      </c>
      <c r="J70" s="299">
        <v>1888.8999999999996</v>
      </c>
      <c r="K70" s="298">
        <v>1799.9</v>
      </c>
      <c r="L70" s="298">
        <v>1725.1</v>
      </c>
      <c r="M70" s="298">
        <v>3.1327600000000002</v>
      </c>
      <c r="N70" s="1"/>
      <c r="O70" s="1"/>
    </row>
    <row r="71" spans="1:15" ht="12.75" customHeight="1">
      <c r="A71" s="30">
        <v>61</v>
      </c>
      <c r="B71" s="308" t="s">
        <v>312</v>
      </c>
      <c r="C71" s="298">
        <v>5163.6000000000004</v>
      </c>
      <c r="D71" s="299">
        <v>5174.8666666666668</v>
      </c>
      <c r="E71" s="299">
        <v>5119.7333333333336</v>
      </c>
      <c r="F71" s="299">
        <v>5075.8666666666668</v>
      </c>
      <c r="G71" s="299">
        <v>5020.7333333333336</v>
      </c>
      <c r="H71" s="299">
        <v>5218.7333333333336</v>
      </c>
      <c r="I71" s="299">
        <v>5273.8666666666668</v>
      </c>
      <c r="J71" s="299">
        <v>5317.7333333333336</v>
      </c>
      <c r="K71" s="298">
        <v>5230</v>
      </c>
      <c r="L71" s="298">
        <v>5131</v>
      </c>
      <c r="M71" s="298">
        <v>3.1019999999999999E-2</v>
      </c>
      <c r="N71" s="1"/>
      <c r="O71" s="1"/>
    </row>
    <row r="72" spans="1:15" ht="12.75" customHeight="1">
      <c r="A72" s="30">
        <v>62</v>
      </c>
      <c r="B72" s="308" t="s">
        <v>72</v>
      </c>
      <c r="C72" s="298">
        <v>592.1</v>
      </c>
      <c r="D72" s="299">
        <v>590.71666666666658</v>
      </c>
      <c r="E72" s="299">
        <v>583.68333333333317</v>
      </c>
      <c r="F72" s="299">
        <v>575.26666666666654</v>
      </c>
      <c r="G72" s="299">
        <v>568.23333333333312</v>
      </c>
      <c r="H72" s="299">
        <v>599.13333333333321</v>
      </c>
      <c r="I72" s="299">
        <v>606.16666666666674</v>
      </c>
      <c r="J72" s="299">
        <v>614.58333333333326</v>
      </c>
      <c r="K72" s="298">
        <v>597.75</v>
      </c>
      <c r="L72" s="298">
        <v>582.29999999999995</v>
      </c>
      <c r="M72" s="298">
        <v>25.6722</v>
      </c>
      <c r="N72" s="1"/>
      <c r="O72" s="1"/>
    </row>
    <row r="73" spans="1:15" ht="12.75" customHeight="1">
      <c r="A73" s="30">
        <v>63</v>
      </c>
      <c r="B73" s="308" t="s">
        <v>313</v>
      </c>
      <c r="C73" s="298">
        <v>697.5</v>
      </c>
      <c r="D73" s="299">
        <v>689.38333333333321</v>
      </c>
      <c r="E73" s="299">
        <v>673.1666666666664</v>
      </c>
      <c r="F73" s="299">
        <v>648.83333333333314</v>
      </c>
      <c r="G73" s="299">
        <v>632.61666666666633</v>
      </c>
      <c r="H73" s="299">
        <v>713.71666666666647</v>
      </c>
      <c r="I73" s="299">
        <v>729.93333333333317</v>
      </c>
      <c r="J73" s="299">
        <v>754.26666666666654</v>
      </c>
      <c r="K73" s="298">
        <v>705.6</v>
      </c>
      <c r="L73" s="298">
        <v>665.05</v>
      </c>
      <c r="M73" s="298">
        <v>6.4550299999999998</v>
      </c>
      <c r="N73" s="1"/>
      <c r="O73" s="1"/>
    </row>
    <row r="74" spans="1:15" ht="12.75" customHeight="1">
      <c r="A74" s="30">
        <v>64</v>
      </c>
      <c r="B74" s="308" t="s">
        <v>71</v>
      </c>
      <c r="C74" s="298">
        <v>231.05</v>
      </c>
      <c r="D74" s="299">
        <v>228.96666666666667</v>
      </c>
      <c r="E74" s="299">
        <v>226.23333333333335</v>
      </c>
      <c r="F74" s="299">
        <v>221.41666666666669</v>
      </c>
      <c r="G74" s="299">
        <v>218.68333333333337</v>
      </c>
      <c r="H74" s="299">
        <v>233.78333333333333</v>
      </c>
      <c r="I74" s="299">
        <v>236.51666666666662</v>
      </c>
      <c r="J74" s="299">
        <v>241.33333333333331</v>
      </c>
      <c r="K74" s="298">
        <v>231.7</v>
      </c>
      <c r="L74" s="298">
        <v>224.15</v>
      </c>
      <c r="M74" s="298">
        <v>70.344880000000003</v>
      </c>
      <c r="N74" s="1"/>
      <c r="O74" s="1"/>
    </row>
    <row r="75" spans="1:15" ht="12.75" customHeight="1">
      <c r="A75" s="30">
        <v>65</v>
      </c>
      <c r="B75" s="308" t="s">
        <v>73</v>
      </c>
      <c r="C75" s="298">
        <v>656.5</v>
      </c>
      <c r="D75" s="299">
        <v>656.91666666666663</v>
      </c>
      <c r="E75" s="299">
        <v>650.83333333333326</v>
      </c>
      <c r="F75" s="299">
        <v>645.16666666666663</v>
      </c>
      <c r="G75" s="299">
        <v>639.08333333333326</v>
      </c>
      <c r="H75" s="299">
        <v>662.58333333333326</v>
      </c>
      <c r="I75" s="299">
        <v>668.66666666666652</v>
      </c>
      <c r="J75" s="299">
        <v>674.33333333333326</v>
      </c>
      <c r="K75" s="298">
        <v>663</v>
      </c>
      <c r="L75" s="298">
        <v>651.25</v>
      </c>
      <c r="M75" s="298">
        <v>6.5563399999999996</v>
      </c>
      <c r="N75" s="1"/>
      <c r="O75" s="1"/>
    </row>
    <row r="76" spans="1:15" ht="12.75" customHeight="1">
      <c r="A76" s="30">
        <v>66</v>
      </c>
      <c r="B76" s="308" t="s">
        <v>76</v>
      </c>
      <c r="C76" s="298">
        <v>45.95</v>
      </c>
      <c r="D76" s="299">
        <v>45.483333333333341</v>
      </c>
      <c r="E76" s="299">
        <v>44.866666666666681</v>
      </c>
      <c r="F76" s="299">
        <v>43.783333333333339</v>
      </c>
      <c r="G76" s="299">
        <v>43.166666666666679</v>
      </c>
      <c r="H76" s="299">
        <v>46.566666666666684</v>
      </c>
      <c r="I76" s="299">
        <v>47.183333333333344</v>
      </c>
      <c r="J76" s="299">
        <v>48.266666666666687</v>
      </c>
      <c r="K76" s="298">
        <v>46.1</v>
      </c>
      <c r="L76" s="298">
        <v>44.4</v>
      </c>
      <c r="M76" s="298">
        <v>132.65067999999999</v>
      </c>
      <c r="N76" s="1"/>
      <c r="O76" s="1"/>
    </row>
    <row r="77" spans="1:15" ht="12.75" customHeight="1">
      <c r="A77" s="30">
        <v>67</v>
      </c>
      <c r="B77" s="308" t="s">
        <v>80</v>
      </c>
      <c r="C77" s="298">
        <v>321.3</v>
      </c>
      <c r="D77" s="299">
        <v>319.59999999999997</v>
      </c>
      <c r="E77" s="299">
        <v>317.19999999999993</v>
      </c>
      <c r="F77" s="299">
        <v>313.09999999999997</v>
      </c>
      <c r="G77" s="299">
        <v>310.69999999999993</v>
      </c>
      <c r="H77" s="299">
        <v>323.69999999999993</v>
      </c>
      <c r="I77" s="299">
        <v>326.09999999999991</v>
      </c>
      <c r="J77" s="299">
        <v>330.19999999999993</v>
      </c>
      <c r="K77" s="298">
        <v>322</v>
      </c>
      <c r="L77" s="298">
        <v>315.5</v>
      </c>
      <c r="M77" s="298">
        <v>41.76932</v>
      </c>
      <c r="N77" s="1"/>
      <c r="O77" s="1"/>
    </row>
    <row r="78" spans="1:15" ht="12.75" customHeight="1">
      <c r="A78" s="30">
        <v>68</v>
      </c>
      <c r="B78" s="308" t="s">
        <v>75</v>
      </c>
      <c r="C78" s="298">
        <v>693.95</v>
      </c>
      <c r="D78" s="299">
        <v>691.03333333333342</v>
      </c>
      <c r="E78" s="299">
        <v>687.11666666666679</v>
      </c>
      <c r="F78" s="299">
        <v>680.28333333333342</v>
      </c>
      <c r="G78" s="299">
        <v>676.36666666666679</v>
      </c>
      <c r="H78" s="299">
        <v>697.86666666666679</v>
      </c>
      <c r="I78" s="299">
        <v>701.78333333333353</v>
      </c>
      <c r="J78" s="299">
        <v>708.61666666666679</v>
      </c>
      <c r="K78" s="298">
        <v>694.95</v>
      </c>
      <c r="L78" s="298">
        <v>684.2</v>
      </c>
      <c r="M78" s="298">
        <v>46.970059999999997</v>
      </c>
      <c r="N78" s="1"/>
      <c r="O78" s="1"/>
    </row>
    <row r="79" spans="1:15" ht="12.75" customHeight="1">
      <c r="A79" s="30">
        <v>69</v>
      </c>
      <c r="B79" s="308" t="s">
        <v>77</v>
      </c>
      <c r="C79" s="298">
        <v>321</v>
      </c>
      <c r="D79" s="299">
        <v>318.83333333333331</v>
      </c>
      <c r="E79" s="299">
        <v>316.16666666666663</v>
      </c>
      <c r="F79" s="299">
        <v>311.33333333333331</v>
      </c>
      <c r="G79" s="299">
        <v>308.66666666666663</v>
      </c>
      <c r="H79" s="299">
        <v>323.66666666666663</v>
      </c>
      <c r="I79" s="299">
        <v>326.33333333333326</v>
      </c>
      <c r="J79" s="299">
        <v>331.16666666666663</v>
      </c>
      <c r="K79" s="298">
        <v>321.5</v>
      </c>
      <c r="L79" s="298">
        <v>314</v>
      </c>
      <c r="M79" s="298">
        <v>18.38655</v>
      </c>
      <c r="N79" s="1"/>
      <c r="O79" s="1"/>
    </row>
    <row r="80" spans="1:15" ht="12.75" customHeight="1">
      <c r="A80" s="30">
        <v>70</v>
      </c>
      <c r="B80" s="308" t="s">
        <v>314</v>
      </c>
      <c r="C80" s="298">
        <v>859.55</v>
      </c>
      <c r="D80" s="299">
        <v>856.48333333333323</v>
      </c>
      <c r="E80" s="299">
        <v>845.21666666666647</v>
      </c>
      <c r="F80" s="299">
        <v>830.88333333333321</v>
      </c>
      <c r="G80" s="299">
        <v>819.61666666666645</v>
      </c>
      <c r="H80" s="299">
        <v>870.81666666666649</v>
      </c>
      <c r="I80" s="299">
        <v>882.08333333333314</v>
      </c>
      <c r="J80" s="299">
        <v>896.41666666666652</v>
      </c>
      <c r="K80" s="298">
        <v>867.75</v>
      </c>
      <c r="L80" s="298">
        <v>842.15</v>
      </c>
      <c r="M80" s="298">
        <v>0.93637000000000004</v>
      </c>
      <c r="N80" s="1"/>
      <c r="O80" s="1"/>
    </row>
    <row r="81" spans="1:15" ht="12.75" customHeight="1">
      <c r="A81" s="30">
        <v>71</v>
      </c>
      <c r="B81" s="308" t="s">
        <v>315</v>
      </c>
      <c r="C81" s="298">
        <v>339.95</v>
      </c>
      <c r="D81" s="299">
        <v>341.56666666666666</v>
      </c>
      <c r="E81" s="299">
        <v>335.63333333333333</v>
      </c>
      <c r="F81" s="299">
        <v>331.31666666666666</v>
      </c>
      <c r="G81" s="299">
        <v>325.38333333333333</v>
      </c>
      <c r="H81" s="299">
        <v>345.88333333333333</v>
      </c>
      <c r="I81" s="299">
        <v>351.81666666666661</v>
      </c>
      <c r="J81" s="299">
        <v>356.13333333333333</v>
      </c>
      <c r="K81" s="298">
        <v>347.5</v>
      </c>
      <c r="L81" s="298">
        <v>337.25</v>
      </c>
      <c r="M81" s="298">
        <v>18.48847</v>
      </c>
      <c r="N81" s="1"/>
      <c r="O81" s="1"/>
    </row>
    <row r="82" spans="1:15" ht="12.75" customHeight="1">
      <c r="A82" s="30">
        <v>72</v>
      </c>
      <c r="B82" s="308" t="s">
        <v>316</v>
      </c>
      <c r="C82" s="298">
        <v>7969.5</v>
      </c>
      <c r="D82" s="299">
        <v>7979.5</v>
      </c>
      <c r="E82" s="299">
        <v>7790</v>
      </c>
      <c r="F82" s="299">
        <v>7610.5</v>
      </c>
      <c r="G82" s="299">
        <v>7421</v>
      </c>
      <c r="H82" s="299">
        <v>8159</v>
      </c>
      <c r="I82" s="299">
        <v>8348.5</v>
      </c>
      <c r="J82" s="299">
        <v>8528</v>
      </c>
      <c r="K82" s="298">
        <v>8169</v>
      </c>
      <c r="L82" s="298">
        <v>7800</v>
      </c>
      <c r="M82" s="298">
        <v>0.80603999999999998</v>
      </c>
      <c r="N82" s="1"/>
      <c r="O82" s="1"/>
    </row>
    <row r="83" spans="1:15" ht="12.75" customHeight="1">
      <c r="A83" s="30">
        <v>73</v>
      </c>
      <c r="B83" s="308" t="s">
        <v>317</v>
      </c>
      <c r="C83" s="298">
        <v>875</v>
      </c>
      <c r="D83" s="299">
        <v>878.68333333333339</v>
      </c>
      <c r="E83" s="299">
        <v>866.36666666666679</v>
      </c>
      <c r="F83" s="299">
        <v>857.73333333333335</v>
      </c>
      <c r="G83" s="299">
        <v>845.41666666666674</v>
      </c>
      <c r="H83" s="299">
        <v>887.31666666666683</v>
      </c>
      <c r="I83" s="299">
        <v>899.63333333333344</v>
      </c>
      <c r="J83" s="299">
        <v>908.26666666666688</v>
      </c>
      <c r="K83" s="298">
        <v>891</v>
      </c>
      <c r="L83" s="298">
        <v>870.05</v>
      </c>
      <c r="M83" s="298">
        <v>3.69652</v>
      </c>
      <c r="N83" s="1"/>
      <c r="O83" s="1"/>
    </row>
    <row r="84" spans="1:15" ht="12.75" customHeight="1">
      <c r="A84" s="30">
        <v>74</v>
      </c>
      <c r="B84" s="308" t="s">
        <v>246</v>
      </c>
      <c r="C84" s="298">
        <v>981.6</v>
      </c>
      <c r="D84" s="299">
        <v>961.21666666666658</v>
      </c>
      <c r="E84" s="299">
        <v>935.43333333333317</v>
      </c>
      <c r="F84" s="299">
        <v>889.26666666666654</v>
      </c>
      <c r="G84" s="299">
        <v>863.48333333333312</v>
      </c>
      <c r="H84" s="299">
        <v>1007.3833333333332</v>
      </c>
      <c r="I84" s="299">
        <v>1033.1666666666667</v>
      </c>
      <c r="J84" s="299">
        <v>1079.3333333333333</v>
      </c>
      <c r="K84" s="298">
        <v>987</v>
      </c>
      <c r="L84" s="298">
        <v>915.05</v>
      </c>
      <c r="M84" s="298">
        <v>1.0480799999999999</v>
      </c>
      <c r="N84" s="1"/>
      <c r="O84" s="1"/>
    </row>
    <row r="85" spans="1:15" ht="12.75" customHeight="1">
      <c r="A85" s="30">
        <v>75</v>
      </c>
      <c r="B85" s="308" t="s">
        <v>864</v>
      </c>
      <c r="C85" s="298">
        <v>608.35</v>
      </c>
      <c r="D85" s="299">
        <v>608.86666666666667</v>
      </c>
      <c r="E85" s="299">
        <v>602.73333333333335</v>
      </c>
      <c r="F85" s="299">
        <v>597.11666666666667</v>
      </c>
      <c r="G85" s="299">
        <v>590.98333333333335</v>
      </c>
      <c r="H85" s="299">
        <v>614.48333333333335</v>
      </c>
      <c r="I85" s="299">
        <v>620.61666666666679</v>
      </c>
      <c r="J85" s="299">
        <v>626.23333333333335</v>
      </c>
      <c r="K85" s="298">
        <v>615</v>
      </c>
      <c r="L85" s="298">
        <v>603.25</v>
      </c>
      <c r="M85" s="298">
        <v>1.78291</v>
      </c>
      <c r="N85" s="1"/>
      <c r="O85" s="1"/>
    </row>
    <row r="86" spans="1:15" ht="12.75" customHeight="1">
      <c r="A86" s="30">
        <v>76</v>
      </c>
      <c r="B86" s="308" t="s">
        <v>78</v>
      </c>
      <c r="C86" s="298">
        <v>16107.6</v>
      </c>
      <c r="D86" s="299">
        <v>15952.549999999997</v>
      </c>
      <c r="E86" s="299">
        <v>15755.099999999995</v>
      </c>
      <c r="F86" s="299">
        <v>15402.599999999997</v>
      </c>
      <c r="G86" s="299">
        <v>15205.149999999994</v>
      </c>
      <c r="H86" s="299">
        <v>16305.049999999996</v>
      </c>
      <c r="I86" s="299">
        <v>16502.499999999996</v>
      </c>
      <c r="J86" s="299">
        <v>16854.999999999996</v>
      </c>
      <c r="K86" s="298">
        <v>16150</v>
      </c>
      <c r="L86" s="298">
        <v>15600.05</v>
      </c>
      <c r="M86" s="298">
        <v>0.48853999999999997</v>
      </c>
      <c r="N86" s="1"/>
      <c r="O86" s="1"/>
    </row>
    <row r="87" spans="1:15" ht="12.75" customHeight="1">
      <c r="A87" s="30">
        <v>77</v>
      </c>
      <c r="B87" s="308" t="s">
        <v>318</v>
      </c>
      <c r="C87" s="298">
        <v>443.35</v>
      </c>
      <c r="D87" s="299">
        <v>441.5333333333333</v>
      </c>
      <c r="E87" s="299">
        <v>436.06666666666661</v>
      </c>
      <c r="F87" s="299">
        <v>428.7833333333333</v>
      </c>
      <c r="G87" s="299">
        <v>423.31666666666661</v>
      </c>
      <c r="H87" s="299">
        <v>448.81666666666661</v>
      </c>
      <c r="I87" s="299">
        <v>454.2833333333333</v>
      </c>
      <c r="J87" s="299">
        <v>461.56666666666661</v>
      </c>
      <c r="K87" s="298">
        <v>447</v>
      </c>
      <c r="L87" s="298">
        <v>434.25</v>
      </c>
      <c r="M87" s="298">
        <v>1.6445700000000001</v>
      </c>
      <c r="N87" s="1"/>
      <c r="O87" s="1"/>
    </row>
    <row r="88" spans="1:15" ht="12.75" customHeight="1">
      <c r="A88" s="30">
        <v>78</v>
      </c>
      <c r="B88" s="308" t="s">
        <v>865</v>
      </c>
      <c r="C88" s="298">
        <v>38</v>
      </c>
      <c r="D88" s="299">
        <v>37.5</v>
      </c>
      <c r="E88" s="299">
        <v>37</v>
      </c>
      <c r="F88" s="299">
        <v>36</v>
      </c>
      <c r="G88" s="299">
        <v>35.5</v>
      </c>
      <c r="H88" s="299">
        <v>38.5</v>
      </c>
      <c r="I88" s="299">
        <v>39</v>
      </c>
      <c r="J88" s="299">
        <v>40</v>
      </c>
      <c r="K88" s="298">
        <v>38</v>
      </c>
      <c r="L88" s="298">
        <v>36.5</v>
      </c>
      <c r="M88" s="298">
        <v>119.78219</v>
      </c>
      <c r="N88" s="1"/>
      <c r="O88" s="1"/>
    </row>
    <row r="89" spans="1:15" ht="12.75" customHeight="1">
      <c r="A89" s="30">
        <v>79</v>
      </c>
      <c r="B89" s="308" t="s">
        <v>81</v>
      </c>
      <c r="C89" s="298">
        <v>3830.8</v>
      </c>
      <c r="D89" s="299">
        <v>3771.3166666666671</v>
      </c>
      <c r="E89" s="299">
        <v>3701.733333333334</v>
      </c>
      <c r="F89" s="299">
        <v>3572.666666666667</v>
      </c>
      <c r="G89" s="299">
        <v>3503.0833333333339</v>
      </c>
      <c r="H89" s="299">
        <v>3900.3833333333341</v>
      </c>
      <c r="I89" s="299">
        <v>3969.9666666666672</v>
      </c>
      <c r="J89" s="299">
        <v>4099.0333333333347</v>
      </c>
      <c r="K89" s="298">
        <v>3840.9</v>
      </c>
      <c r="L89" s="298">
        <v>3642.25</v>
      </c>
      <c r="M89" s="298">
        <v>10.4307</v>
      </c>
      <c r="N89" s="1"/>
      <c r="O89" s="1"/>
    </row>
    <row r="90" spans="1:15" ht="12.75" customHeight="1">
      <c r="A90" s="30">
        <v>80</v>
      </c>
      <c r="B90" s="308" t="s">
        <v>866</v>
      </c>
      <c r="C90" s="298">
        <v>1494.65</v>
      </c>
      <c r="D90" s="299">
        <v>1472.9166666666667</v>
      </c>
      <c r="E90" s="299">
        <v>1435.8333333333335</v>
      </c>
      <c r="F90" s="299">
        <v>1377.0166666666667</v>
      </c>
      <c r="G90" s="299">
        <v>1339.9333333333334</v>
      </c>
      <c r="H90" s="299">
        <v>1531.7333333333336</v>
      </c>
      <c r="I90" s="299">
        <v>1568.8166666666671</v>
      </c>
      <c r="J90" s="299">
        <v>1627.6333333333337</v>
      </c>
      <c r="K90" s="298">
        <v>1510</v>
      </c>
      <c r="L90" s="298">
        <v>1414.1</v>
      </c>
      <c r="M90" s="298">
        <v>3.15977</v>
      </c>
      <c r="N90" s="1"/>
      <c r="O90" s="1"/>
    </row>
    <row r="91" spans="1:15" ht="12.75" customHeight="1">
      <c r="A91" s="30">
        <v>81</v>
      </c>
      <c r="B91" s="308" t="s">
        <v>319</v>
      </c>
      <c r="C91" s="298">
        <v>405.1</v>
      </c>
      <c r="D91" s="299">
        <v>398.7166666666667</v>
      </c>
      <c r="E91" s="299">
        <v>383.43333333333339</v>
      </c>
      <c r="F91" s="299">
        <v>361.76666666666671</v>
      </c>
      <c r="G91" s="299">
        <v>346.48333333333341</v>
      </c>
      <c r="H91" s="299">
        <v>420.38333333333338</v>
      </c>
      <c r="I91" s="299">
        <v>435.66666666666669</v>
      </c>
      <c r="J91" s="299">
        <v>457.33333333333337</v>
      </c>
      <c r="K91" s="298">
        <v>414</v>
      </c>
      <c r="L91" s="298">
        <v>377.05</v>
      </c>
      <c r="M91" s="298">
        <v>8.6013699999999993</v>
      </c>
      <c r="N91" s="1"/>
      <c r="O91" s="1"/>
    </row>
    <row r="92" spans="1:15" ht="12.75" customHeight="1">
      <c r="A92" s="30">
        <v>82</v>
      </c>
      <c r="B92" s="308" t="s">
        <v>247</v>
      </c>
      <c r="C92" s="298">
        <v>72.150000000000006</v>
      </c>
      <c r="D92" s="299">
        <v>71.783333333333346</v>
      </c>
      <c r="E92" s="299">
        <v>71.066666666666691</v>
      </c>
      <c r="F92" s="299">
        <v>69.983333333333348</v>
      </c>
      <c r="G92" s="299">
        <v>69.266666666666694</v>
      </c>
      <c r="H92" s="299">
        <v>72.866666666666688</v>
      </c>
      <c r="I92" s="299">
        <v>73.583333333333357</v>
      </c>
      <c r="J92" s="299">
        <v>74.666666666666686</v>
      </c>
      <c r="K92" s="298">
        <v>72.5</v>
      </c>
      <c r="L92" s="298">
        <v>70.7</v>
      </c>
      <c r="M92" s="298">
        <v>7.6097000000000001</v>
      </c>
      <c r="N92" s="1"/>
      <c r="O92" s="1"/>
    </row>
    <row r="93" spans="1:15" ht="12.75" customHeight="1">
      <c r="A93" s="30">
        <v>83</v>
      </c>
      <c r="B93" s="308" t="s">
        <v>797</v>
      </c>
      <c r="C93" s="298">
        <v>199.35</v>
      </c>
      <c r="D93" s="299">
        <v>198.48333333333335</v>
      </c>
      <c r="E93" s="299">
        <v>196.16666666666669</v>
      </c>
      <c r="F93" s="299">
        <v>192.98333333333335</v>
      </c>
      <c r="G93" s="299">
        <v>190.66666666666669</v>
      </c>
      <c r="H93" s="299">
        <v>201.66666666666669</v>
      </c>
      <c r="I93" s="299">
        <v>203.98333333333335</v>
      </c>
      <c r="J93" s="299">
        <v>207.16666666666669</v>
      </c>
      <c r="K93" s="298">
        <v>200.8</v>
      </c>
      <c r="L93" s="298">
        <v>195.3</v>
      </c>
      <c r="M93" s="298">
        <v>38.560749999999999</v>
      </c>
      <c r="N93" s="1"/>
      <c r="O93" s="1"/>
    </row>
    <row r="94" spans="1:15" ht="12.75" customHeight="1">
      <c r="A94" s="30">
        <v>84</v>
      </c>
      <c r="B94" s="308" t="s">
        <v>320</v>
      </c>
      <c r="C94" s="298">
        <v>3364.95</v>
      </c>
      <c r="D94" s="299">
        <v>3353.0166666666664</v>
      </c>
      <c r="E94" s="299">
        <v>3316.5333333333328</v>
      </c>
      <c r="F94" s="299">
        <v>3268.1166666666663</v>
      </c>
      <c r="G94" s="299">
        <v>3231.6333333333328</v>
      </c>
      <c r="H94" s="299">
        <v>3401.4333333333329</v>
      </c>
      <c r="I94" s="299">
        <v>3437.9166666666665</v>
      </c>
      <c r="J94" s="299">
        <v>3486.333333333333</v>
      </c>
      <c r="K94" s="298">
        <v>3389.5</v>
      </c>
      <c r="L94" s="298">
        <v>3304.6</v>
      </c>
      <c r="M94" s="298">
        <v>0.12300999999999999</v>
      </c>
      <c r="N94" s="1"/>
      <c r="O94" s="1"/>
    </row>
    <row r="95" spans="1:15" ht="12.75" customHeight="1">
      <c r="A95" s="30">
        <v>85</v>
      </c>
      <c r="B95" s="308" t="s">
        <v>321</v>
      </c>
      <c r="C95" s="298">
        <v>193.3</v>
      </c>
      <c r="D95" s="299">
        <v>192.2166666666667</v>
      </c>
      <c r="E95" s="299">
        <v>190.28333333333339</v>
      </c>
      <c r="F95" s="299">
        <v>187.26666666666668</v>
      </c>
      <c r="G95" s="299">
        <v>185.33333333333337</v>
      </c>
      <c r="H95" s="299">
        <v>195.23333333333341</v>
      </c>
      <c r="I95" s="299">
        <v>197.16666666666669</v>
      </c>
      <c r="J95" s="299">
        <v>200.18333333333342</v>
      </c>
      <c r="K95" s="298">
        <v>194.15</v>
      </c>
      <c r="L95" s="298">
        <v>189.2</v>
      </c>
      <c r="M95" s="298">
        <v>0.87041999999999997</v>
      </c>
      <c r="N95" s="1"/>
      <c r="O95" s="1"/>
    </row>
    <row r="96" spans="1:15" ht="12.75" customHeight="1">
      <c r="A96" s="30">
        <v>86</v>
      </c>
      <c r="B96" s="308" t="s">
        <v>322</v>
      </c>
      <c r="C96" s="298">
        <v>450.2</v>
      </c>
      <c r="D96" s="299">
        <v>449.2833333333333</v>
      </c>
      <c r="E96" s="299">
        <v>446.21666666666658</v>
      </c>
      <c r="F96" s="299">
        <v>442.23333333333329</v>
      </c>
      <c r="G96" s="299">
        <v>439.16666666666657</v>
      </c>
      <c r="H96" s="299">
        <v>453.26666666666659</v>
      </c>
      <c r="I96" s="299">
        <v>456.33333333333331</v>
      </c>
      <c r="J96" s="299">
        <v>460.31666666666661</v>
      </c>
      <c r="K96" s="298">
        <v>452.35</v>
      </c>
      <c r="L96" s="298">
        <v>445.3</v>
      </c>
      <c r="M96" s="298">
        <v>2.4531499999999999</v>
      </c>
      <c r="N96" s="1"/>
      <c r="O96" s="1"/>
    </row>
    <row r="97" spans="1:15" ht="12.75" customHeight="1">
      <c r="A97" s="30">
        <v>87</v>
      </c>
      <c r="B97" s="308" t="s">
        <v>82</v>
      </c>
      <c r="C97" s="298">
        <v>192.75</v>
      </c>
      <c r="D97" s="299">
        <v>191.75</v>
      </c>
      <c r="E97" s="299">
        <v>189.8</v>
      </c>
      <c r="F97" s="299">
        <v>186.85000000000002</v>
      </c>
      <c r="G97" s="299">
        <v>184.90000000000003</v>
      </c>
      <c r="H97" s="299">
        <v>194.7</v>
      </c>
      <c r="I97" s="299">
        <v>196.64999999999998</v>
      </c>
      <c r="J97" s="299">
        <v>199.59999999999997</v>
      </c>
      <c r="K97" s="298">
        <v>193.7</v>
      </c>
      <c r="L97" s="298">
        <v>188.8</v>
      </c>
      <c r="M97" s="298">
        <v>51.672829999999998</v>
      </c>
      <c r="N97" s="1"/>
      <c r="O97" s="1"/>
    </row>
    <row r="98" spans="1:15" ht="12.75" customHeight="1">
      <c r="A98" s="30">
        <v>88</v>
      </c>
      <c r="B98" s="308" t="s">
        <v>323</v>
      </c>
      <c r="C98" s="298">
        <v>740.7</v>
      </c>
      <c r="D98" s="299">
        <v>735.13333333333321</v>
      </c>
      <c r="E98" s="299">
        <v>725.61666666666645</v>
      </c>
      <c r="F98" s="299">
        <v>710.53333333333319</v>
      </c>
      <c r="G98" s="299">
        <v>701.01666666666642</v>
      </c>
      <c r="H98" s="299">
        <v>750.21666666666647</v>
      </c>
      <c r="I98" s="299">
        <v>759.73333333333335</v>
      </c>
      <c r="J98" s="299">
        <v>774.81666666666649</v>
      </c>
      <c r="K98" s="298">
        <v>744.65</v>
      </c>
      <c r="L98" s="298">
        <v>720.05</v>
      </c>
      <c r="M98" s="298">
        <v>0.48031000000000001</v>
      </c>
      <c r="N98" s="1"/>
      <c r="O98" s="1"/>
    </row>
    <row r="99" spans="1:15" ht="12.75" customHeight="1">
      <c r="A99" s="30">
        <v>89</v>
      </c>
      <c r="B99" s="308" t="s">
        <v>324</v>
      </c>
      <c r="C99" s="298">
        <v>686.85</v>
      </c>
      <c r="D99" s="299">
        <v>691.43333333333339</v>
      </c>
      <c r="E99" s="299">
        <v>676.41666666666674</v>
      </c>
      <c r="F99" s="299">
        <v>665.98333333333335</v>
      </c>
      <c r="G99" s="299">
        <v>650.9666666666667</v>
      </c>
      <c r="H99" s="299">
        <v>701.86666666666679</v>
      </c>
      <c r="I99" s="299">
        <v>716.88333333333344</v>
      </c>
      <c r="J99" s="299">
        <v>727.31666666666683</v>
      </c>
      <c r="K99" s="298">
        <v>706.45</v>
      </c>
      <c r="L99" s="298">
        <v>681</v>
      </c>
      <c r="M99" s="298">
        <v>0.17463999999999999</v>
      </c>
      <c r="N99" s="1"/>
      <c r="O99" s="1"/>
    </row>
    <row r="100" spans="1:15" ht="12.75" customHeight="1">
      <c r="A100" s="30">
        <v>90</v>
      </c>
      <c r="B100" s="308" t="s">
        <v>325</v>
      </c>
      <c r="C100" s="298">
        <v>749</v>
      </c>
      <c r="D100" s="299">
        <v>748.25</v>
      </c>
      <c r="E100" s="299">
        <v>738.2</v>
      </c>
      <c r="F100" s="299">
        <v>727.40000000000009</v>
      </c>
      <c r="G100" s="299">
        <v>717.35000000000014</v>
      </c>
      <c r="H100" s="299">
        <v>759.05</v>
      </c>
      <c r="I100" s="299">
        <v>769.09999999999991</v>
      </c>
      <c r="J100" s="299">
        <v>779.89999999999986</v>
      </c>
      <c r="K100" s="298">
        <v>758.3</v>
      </c>
      <c r="L100" s="298">
        <v>737.45</v>
      </c>
      <c r="M100" s="298">
        <v>0.80608000000000002</v>
      </c>
      <c r="N100" s="1"/>
      <c r="O100" s="1"/>
    </row>
    <row r="101" spans="1:15" ht="12.75" customHeight="1">
      <c r="A101" s="30">
        <v>91</v>
      </c>
      <c r="B101" s="308" t="s">
        <v>248</v>
      </c>
      <c r="C101" s="298">
        <v>106.9</v>
      </c>
      <c r="D101" s="299">
        <v>106.51666666666667</v>
      </c>
      <c r="E101" s="299">
        <v>105.88333333333333</v>
      </c>
      <c r="F101" s="299">
        <v>104.86666666666666</v>
      </c>
      <c r="G101" s="299">
        <v>104.23333333333332</v>
      </c>
      <c r="H101" s="299">
        <v>107.53333333333333</v>
      </c>
      <c r="I101" s="299">
        <v>108.16666666666669</v>
      </c>
      <c r="J101" s="299">
        <v>109.18333333333334</v>
      </c>
      <c r="K101" s="298">
        <v>107.15</v>
      </c>
      <c r="L101" s="298">
        <v>105.5</v>
      </c>
      <c r="M101" s="298">
        <v>5.5703100000000001</v>
      </c>
      <c r="N101" s="1"/>
      <c r="O101" s="1"/>
    </row>
    <row r="102" spans="1:15" ht="12.75" customHeight="1">
      <c r="A102" s="30">
        <v>92</v>
      </c>
      <c r="B102" s="308" t="s">
        <v>326</v>
      </c>
      <c r="C102" s="298">
        <v>1024.45</v>
      </c>
      <c r="D102" s="299">
        <v>1005.9000000000001</v>
      </c>
      <c r="E102" s="299">
        <v>970.90000000000009</v>
      </c>
      <c r="F102" s="299">
        <v>917.35</v>
      </c>
      <c r="G102" s="299">
        <v>882.35</v>
      </c>
      <c r="H102" s="299">
        <v>1059.4500000000003</v>
      </c>
      <c r="I102" s="299">
        <v>1094.4500000000003</v>
      </c>
      <c r="J102" s="299">
        <v>1148.0000000000002</v>
      </c>
      <c r="K102" s="298">
        <v>1040.9000000000001</v>
      </c>
      <c r="L102" s="298">
        <v>952.35</v>
      </c>
      <c r="M102" s="298">
        <v>5.2957099999999997</v>
      </c>
      <c r="N102" s="1"/>
      <c r="O102" s="1"/>
    </row>
    <row r="103" spans="1:15" ht="12.75" customHeight="1">
      <c r="A103" s="30">
        <v>93</v>
      </c>
      <c r="B103" s="308" t="s">
        <v>327</v>
      </c>
      <c r="C103" s="298">
        <v>17.850000000000001</v>
      </c>
      <c r="D103" s="299">
        <v>17.916666666666668</v>
      </c>
      <c r="E103" s="299">
        <v>17.583333333333336</v>
      </c>
      <c r="F103" s="299">
        <v>17.316666666666666</v>
      </c>
      <c r="G103" s="299">
        <v>16.983333333333334</v>
      </c>
      <c r="H103" s="299">
        <v>18.183333333333337</v>
      </c>
      <c r="I103" s="299">
        <v>18.516666666666673</v>
      </c>
      <c r="J103" s="299">
        <v>18.783333333333339</v>
      </c>
      <c r="K103" s="298">
        <v>18.25</v>
      </c>
      <c r="L103" s="298">
        <v>17.649999999999999</v>
      </c>
      <c r="M103" s="298">
        <v>18.004300000000001</v>
      </c>
      <c r="N103" s="1"/>
      <c r="O103" s="1"/>
    </row>
    <row r="104" spans="1:15" ht="12.75" customHeight="1">
      <c r="A104" s="30">
        <v>94</v>
      </c>
      <c r="B104" s="308" t="s">
        <v>328</v>
      </c>
      <c r="C104" s="298">
        <v>1093.0999999999999</v>
      </c>
      <c r="D104" s="299">
        <v>1091.75</v>
      </c>
      <c r="E104" s="299">
        <v>1084.5999999999999</v>
      </c>
      <c r="F104" s="299">
        <v>1076.0999999999999</v>
      </c>
      <c r="G104" s="299">
        <v>1068.9499999999998</v>
      </c>
      <c r="H104" s="299">
        <v>1100.25</v>
      </c>
      <c r="I104" s="299">
        <v>1107.4000000000001</v>
      </c>
      <c r="J104" s="299">
        <v>1115.9000000000001</v>
      </c>
      <c r="K104" s="298">
        <v>1098.9000000000001</v>
      </c>
      <c r="L104" s="298">
        <v>1083.25</v>
      </c>
      <c r="M104" s="298">
        <v>2.52719</v>
      </c>
      <c r="N104" s="1"/>
      <c r="O104" s="1"/>
    </row>
    <row r="105" spans="1:15" ht="12.75" customHeight="1">
      <c r="A105" s="30">
        <v>95</v>
      </c>
      <c r="B105" s="308" t="s">
        <v>329</v>
      </c>
      <c r="C105" s="298">
        <v>521.4</v>
      </c>
      <c r="D105" s="299">
        <v>519.29999999999995</v>
      </c>
      <c r="E105" s="299">
        <v>512.79999999999995</v>
      </c>
      <c r="F105" s="299">
        <v>504.2</v>
      </c>
      <c r="G105" s="299">
        <v>497.7</v>
      </c>
      <c r="H105" s="299">
        <v>527.89999999999986</v>
      </c>
      <c r="I105" s="299">
        <v>534.39999999999986</v>
      </c>
      <c r="J105" s="299">
        <v>542.99999999999989</v>
      </c>
      <c r="K105" s="298">
        <v>525.79999999999995</v>
      </c>
      <c r="L105" s="298">
        <v>510.7</v>
      </c>
      <c r="M105" s="298">
        <v>0.87265999999999999</v>
      </c>
      <c r="N105" s="1"/>
      <c r="O105" s="1"/>
    </row>
    <row r="106" spans="1:15" ht="12.75" customHeight="1">
      <c r="A106" s="30">
        <v>96</v>
      </c>
      <c r="B106" s="308" t="s">
        <v>330</v>
      </c>
      <c r="C106" s="298">
        <v>808.1</v>
      </c>
      <c r="D106" s="299">
        <v>803.05000000000007</v>
      </c>
      <c r="E106" s="299">
        <v>796.05000000000018</v>
      </c>
      <c r="F106" s="299">
        <v>784.00000000000011</v>
      </c>
      <c r="G106" s="299">
        <v>777.00000000000023</v>
      </c>
      <c r="H106" s="299">
        <v>815.10000000000014</v>
      </c>
      <c r="I106" s="299">
        <v>822.09999999999991</v>
      </c>
      <c r="J106" s="299">
        <v>834.15000000000009</v>
      </c>
      <c r="K106" s="298">
        <v>810.05</v>
      </c>
      <c r="L106" s="298">
        <v>791</v>
      </c>
      <c r="M106" s="298">
        <v>0.65508999999999995</v>
      </c>
      <c r="N106" s="1"/>
      <c r="O106" s="1"/>
    </row>
    <row r="107" spans="1:15" ht="12.75" customHeight="1">
      <c r="A107" s="30">
        <v>97</v>
      </c>
      <c r="B107" s="308" t="s">
        <v>331</v>
      </c>
      <c r="C107" s="298">
        <v>4210.55</v>
      </c>
      <c r="D107" s="299">
        <v>4206.3</v>
      </c>
      <c r="E107" s="299">
        <v>4179.25</v>
      </c>
      <c r="F107" s="299">
        <v>4147.95</v>
      </c>
      <c r="G107" s="299">
        <v>4120.8999999999996</v>
      </c>
      <c r="H107" s="299">
        <v>4237.6000000000004</v>
      </c>
      <c r="I107" s="299">
        <v>4264.6500000000015</v>
      </c>
      <c r="J107" s="299">
        <v>4295.9500000000007</v>
      </c>
      <c r="K107" s="298">
        <v>4233.3500000000004</v>
      </c>
      <c r="L107" s="298">
        <v>4175</v>
      </c>
      <c r="M107" s="298">
        <v>0.10153</v>
      </c>
      <c r="N107" s="1"/>
      <c r="O107" s="1"/>
    </row>
    <row r="108" spans="1:15" ht="12.75" customHeight="1">
      <c r="A108" s="30">
        <v>98</v>
      </c>
      <c r="B108" s="308" t="s">
        <v>332</v>
      </c>
      <c r="C108" s="298">
        <v>330.2</v>
      </c>
      <c r="D108" s="299">
        <v>329.71666666666664</v>
      </c>
      <c r="E108" s="299">
        <v>322.63333333333327</v>
      </c>
      <c r="F108" s="299">
        <v>315.06666666666661</v>
      </c>
      <c r="G108" s="299">
        <v>307.98333333333323</v>
      </c>
      <c r="H108" s="299">
        <v>337.2833333333333</v>
      </c>
      <c r="I108" s="299">
        <v>344.36666666666667</v>
      </c>
      <c r="J108" s="299">
        <v>351.93333333333334</v>
      </c>
      <c r="K108" s="298">
        <v>336.8</v>
      </c>
      <c r="L108" s="298">
        <v>322.14999999999998</v>
      </c>
      <c r="M108" s="298">
        <v>2.2285699999999999</v>
      </c>
      <c r="N108" s="1"/>
      <c r="O108" s="1"/>
    </row>
    <row r="109" spans="1:15" ht="12.75" customHeight="1">
      <c r="A109" s="30">
        <v>99</v>
      </c>
      <c r="B109" s="308" t="s">
        <v>333</v>
      </c>
      <c r="C109" s="298">
        <v>282.2</v>
      </c>
      <c r="D109" s="299">
        <v>282.68333333333334</v>
      </c>
      <c r="E109" s="299">
        <v>277.66666666666669</v>
      </c>
      <c r="F109" s="299">
        <v>273.13333333333333</v>
      </c>
      <c r="G109" s="299">
        <v>268.11666666666667</v>
      </c>
      <c r="H109" s="299">
        <v>287.2166666666667</v>
      </c>
      <c r="I109" s="299">
        <v>292.23333333333335</v>
      </c>
      <c r="J109" s="299">
        <v>296.76666666666671</v>
      </c>
      <c r="K109" s="298">
        <v>287.7</v>
      </c>
      <c r="L109" s="298">
        <v>278.14999999999998</v>
      </c>
      <c r="M109" s="298">
        <v>31.671109999999999</v>
      </c>
      <c r="N109" s="1"/>
      <c r="O109" s="1"/>
    </row>
    <row r="110" spans="1:15" ht="12.75" customHeight="1">
      <c r="A110" s="30">
        <v>100</v>
      </c>
      <c r="B110" s="308" t="s">
        <v>867</v>
      </c>
      <c r="C110" s="298">
        <v>490.9</v>
      </c>
      <c r="D110" s="299">
        <v>487.9666666666667</v>
      </c>
      <c r="E110" s="299">
        <v>480.93333333333339</v>
      </c>
      <c r="F110" s="299">
        <v>470.9666666666667</v>
      </c>
      <c r="G110" s="299">
        <v>463.93333333333339</v>
      </c>
      <c r="H110" s="299">
        <v>497.93333333333339</v>
      </c>
      <c r="I110" s="299">
        <v>504.9666666666667</v>
      </c>
      <c r="J110" s="299">
        <v>514.93333333333339</v>
      </c>
      <c r="K110" s="298">
        <v>495</v>
      </c>
      <c r="L110" s="298">
        <v>478</v>
      </c>
      <c r="M110" s="298">
        <v>1.43109</v>
      </c>
      <c r="N110" s="1"/>
      <c r="O110" s="1"/>
    </row>
    <row r="111" spans="1:15" ht="12.75" customHeight="1">
      <c r="A111" s="30">
        <v>101</v>
      </c>
      <c r="B111" s="308" t="s">
        <v>334</v>
      </c>
      <c r="C111" s="298">
        <v>606.75</v>
      </c>
      <c r="D111" s="299">
        <v>604.41666666666663</v>
      </c>
      <c r="E111" s="299">
        <v>592.83333333333326</v>
      </c>
      <c r="F111" s="299">
        <v>578.91666666666663</v>
      </c>
      <c r="G111" s="299">
        <v>567.33333333333326</v>
      </c>
      <c r="H111" s="299">
        <v>618.33333333333326</v>
      </c>
      <c r="I111" s="299">
        <v>629.91666666666652</v>
      </c>
      <c r="J111" s="299">
        <v>643.83333333333326</v>
      </c>
      <c r="K111" s="298">
        <v>616</v>
      </c>
      <c r="L111" s="298">
        <v>590.5</v>
      </c>
      <c r="M111" s="298">
        <v>1.0435000000000001</v>
      </c>
      <c r="N111" s="1"/>
      <c r="O111" s="1"/>
    </row>
    <row r="112" spans="1:15" ht="12.75" customHeight="1">
      <c r="A112" s="30">
        <v>102</v>
      </c>
      <c r="B112" s="308" t="s">
        <v>83</v>
      </c>
      <c r="C112" s="298">
        <v>643.65</v>
      </c>
      <c r="D112" s="299">
        <v>643.55000000000007</v>
      </c>
      <c r="E112" s="299">
        <v>635.10000000000014</v>
      </c>
      <c r="F112" s="299">
        <v>626.55000000000007</v>
      </c>
      <c r="G112" s="299">
        <v>618.10000000000014</v>
      </c>
      <c r="H112" s="299">
        <v>652.10000000000014</v>
      </c>
      <c r="I112" s="299">
        <v>660.55000000000018</v>
      </c>
      <c r="J112" s="299">
        <v>669.10000000000014</v>
      </c>
      <c r="K112" s="298">
        <v>652</v>
      </c>
      <c r="L112" s="298">
        <v>635</v>
      </c>
      <c r="M112" s="298">
        <v>27.521470000000001</v>
      </c>
      <c r="N112" s="1"/>
      <c r="O112" s="1"/>
    </row>
    <row r="113" spans="1:15" ht="12.75" customHeight="1">
      <c r="A113" s="30">
        <v>103</v>
      </c>
      <c r="B113" s="308" t="s">
        <v>84</v>
      </c>
      <c r="C113" s="298">
        <v>945.6</v>
      </c>
      <c r="D113" s="299">
        <v>942.91666666666663</v>
      </c>
      <c r="E113" s="299">
        <v>935.83333333333326</v>
      </c>
      <c r="F113" s="299">
        <v>926.06666666666661</v>
      </c>
      <c r="G113" s="299">
        <v>918.98333333333323</v>
      </c>
      <c r="H113" s="299">
        <v>952.68333333333328</v>
      </c>
      <c r="I113" s="299">
        <v>959.76666666666654</v>
      </c>
      <c r="J113" s="299">
        <v>969.5333333333333</v>
      </c>
      <c r="K113" s="298">
        <v>950</v>
      </c>
      <c r="L113" s="298">
        <v>933.15</v>
      </c>
      <c r="M113" s="298">
        <v>13.906510000000001</v>
      </c>
      <c r="N113" s="1"/>
      <c r="O113" s="1"/>
    </row>
    <row r="114" spans="1:15" ht="12.75" customHeight="1">
      <c r="A114" s="30">
        <v>104</v>
      </c>
      <c r="B114" s="308" t="s">
        <v>91</v>
      </c>
      <c r="C114" s="298">
        <v>141.30000000000001</v>
      </c>
      <c r="D114" s="299">
        <v>140.41666666666666</v>
      </c>
      <c r="E114" s="299">
        <v>138.98333333333332</v>
      </c>
      <c r="F114" s="299">
        <v>136.66666666666666</v>
      </c>
      <c r="G114" s="299">
        <v>135.23333333333332</v>
      </c>
      <c r="H114" s="299">
        <v>142.73333333333332</v>
      </c>
      <c r="I114" s="299">
        <v>144.16666666666666</v>
      </c>
      <c r="J114" s="299">
        <v>146.48333333333332</v>
      </c>
      <c r="K114" s="298">
        <v>141.85</v>
      </c>
      <c r="L114" s="298">
        <v>138.1</v>
      </c>
      <c r="M114" s="298">
        <v>26.495740000000001</v>
      </c>
      <c r="N114" s="1"/>
      <c r="O114" s="1"/>
    </row>
    <row r="115" spans="1:15" ht="12.75" customHeight="1">
      <c r="A115" s="30">
        <v>105</v>
      </c>
      <c r="B115" s="308" t="s">
        <v>857</v>
      </c>
      <c r="C115" s="298">
        <v>1467.6</v>
      </c>
      <c r="D115" s="299">
        <v>1461</v>
      </c>
      <c r="E115" s="299">
        <v>1447.5</v>
      </c>
      <c r="F115" s="299">
        <v>1427.4</v>
      </c>
      <c r="G115" s="299">
        <v>1413.9</v>
      </c>
      <c r="H115" s="299">
        <v>1481.1</v>
      </c>
      <c r="I115" s="299">
        <v>1494.6</v>
      </c>
      <c r="J115" s="299">
        <v>1514.6999999999998</v>
      </c>
      <c r="K115" s="298">
        <v>1474.5</v>
      </c>
      <c r="L115" s="298">
        <v>1440.9</v>
      </c>
      <c r="M115" s="298">
        <v>0.87805</v>
      </c>
      <c r="N115" s="1"/>
      <c r="O115" s="1"/>
    </row>
    <row r="116" spans="1:15" ht="12.75" customHeight="1">
      <c r="A116" s="30">
        <v>106</v>
      </c>
      <c r="B116" s="308" t="s">
        <v>85</v>
      </c>
      <c r="C116" s="298">
        <v>181.7</v>
      </c>
      <c r="D116" s="299">
        <v>180.85</v>
      </c>
      <c r="E116" s="299">
        <v>178.85</v>
      </c>
      <c r="F116" s="299">
        <v>176</v>
      </c>
      <c r="G116" s="299">
        <v>174</v>
      </c>
      <c r="H116" s="299">
        <v>183.7</v>
      </c>
      <c r="I116" s="299">
        <v>185.7</v>
      </c>
      <c r="J116" s="299">
        <v>188.54999999999998</v>
      </c>
      <c r="K116" s="298">
        <v>182.85</v>
      </c>
      <c r="L116" s="298">
        <v>178</v>
      </c>
      <c r="M116" s="298">
        <v>93.673969999999997</v>
      </c>
      <c r="N116" s="1"/>
      <c r="O116" s="1"/>
    </row>
    <row r="117" spans="1:15" ht="12.75" customHeight="1">
      <c r="A117" s="30">
        <v>107</v>
      </c>
      <c r="B117" s="308" t="s">
        <v>335</v>
      </c>
      <c r="C117" s="298">
        <v>313.25</v>
      </c>
      <c r="D117" s="299">
        <v>312.5</v>
      </c>
      <c r="E117" s="299">
        <v>310.85000000000002</v>
      </c>
      <c r="F117" s="299">
        <v>308.45000000000005</v>
      </c>
      <c r="G117" s="299">
        <v>306.80000000000007</v>
      </c>
      <c r="H117" s="299">
        <v>314.89999999999998</v>
      </c>
      <c r="I117" s="299">
        <v>316.54999999999995</v>
      </c>
      <c r="J117" s="299">
        <v>318.94999999999993</v>
      </c>
      <c r="K117" s="298">
        <v>314.14999999999998</v>
      </c>
      <c r="L117" s="298">
        <v>310.10000000000002</v>
      </c>
      <c r="M117" s="298">
        <v>0.39448</v>
      </c>
      <c r="N117" s="1"/>
      <c r="O117" s="1"/>
    </row>
    <row r="118" spans="1:15" ht="12.75" customHeight="1">
      <c r="A118" s="30">
        <v>108</v>
      </c>
      <c r="B118" s="308" t="s">
        <v>87</v>
      </c>
      <c r="C118" s="298">
        <v>3608.2</v>
      </c>
      <c r="D118" s="299">
        <v>3585.7333333333336</v>
      </c>
      <c r="E118" s="299">
        <v>3547.4666666666672</v>
      </c>
      <c r="F118" s="299">
        <v>3486.7333333333336</v>
      </c>
      <c r="G118" s="299">
        <v>3448.4666666666672</v>
      </c>
      <c r="H118" s="299">
        <v>3646.4666666666672</v>
      </c>
      <c r="I118" s="299">
        <v>3684.7333333333336</v>
      </c>
      <c r="J118" s="299">
        <v>3745.4666666666672</v>
      </c>
      <c r="K118" s="298">
        <v>3624</v>
      </c>
      <c r="L118" s="298">
        <v>3525</v>
      </c>
      <c r="M118" s="298">
        <v>2.5114800000000002</v>
      </c>
      <c r="N118" s="1"/>
      <c r="O118" s="1"/>
    </row>
    <row r="119" spans="1:15" ht="12.75" customHeight="1">
      <c r="A119" s="30">
        <v>109</v>
      </c>
      <c r="B119" s="308" t="s">
        <v>88</v>
      </c>
      <c r="C119" s="298">
        <v>1569.15</v>
      </c>
      <c r="D119" s="299">
        <v>1555.2</v>
      </c>
      <c r="E119" s="299">
        <v>1536</v>
      </c>
      <c r="F119" s="299">
        <v>1502.85</v>
      </c>
      <c r="G119" s="299">
        <v>1483.6499999999999</v>
      </c>
      <c r="H119" s="299">
        <v>1588.3500000000001</v>
      </c>
      <c r="I119" s="299">
        <v>1607.5500000000004</v>
      </c>
      <c r="J119" s="299">
        <v>1640.7000000000003</v>
      </c>
      <c r="K119" s="298">
        <v>1574.4</v>
      </c>
      <c r="L119" s="298">
        <v>1522.05</v>
      </c>
      <c r="M119" s="298">
        <v>4.1448999999999998</v>
      </c>
      <c r="N119" s="1"/>
      <c r="O119" s="1"/>
    </row>
    <row r="120" spans="1:15" ht="12.75" customHeight="1">
      <c r="A120" s="30">
        <v>110</v>
      </c>
      <c r="B120" s="308" t="s">
        <v>336</v>
      </c>
      <c r="C120" s="298">
        <v>2230.9499999999998</v>
      </c>
      <c r="D120" s="299">
        <v>2216.2000000000003</v>
      </c>
      <c r="E120" s="299">
        <v>2190.1000000000004</v>
      </c>
      <c r="F120" s="299">
        <v>2149.25</v>
      </c>
      <c r="G120" s="299">
        <v>2123.15</v>
      </c>
      <c r="H120" s="299">
        <v>2257.0500000000006</v>
      </c>
      <c r="I120" s="299">
        <v>2283.15</v>
      </c>
      <c r="J120" s="299">
        <v>2324.0000000000009</v>
      </c>
      <c r="K120" s="298">
        <v>2242.3000000000002</v>
      </c>
      <c r="L120" s="298">
        <v>2175.35</v>
      </c>
      <c r="M120" s="298">
        <v>2.37921</v>
      </c>
      <c r="N120" s="1"/>
      <c r="O120" s="1"/>
    </row>
    <row r="121" spans="1:15" ht="12.75" customHeight="1">
      <c r="A121" s="30">
        <v>111</v>
      </c>
      <c r="B121" s="308" t="s">
        <v>89</v>
      </c>
      <c r="C121" s="298">
        <v>650.45000000000005</v>
      </c>
      <c r="D121" s="299">
        <v>646.80000000000007</v>
      </c>
      <c r="E121" s="299">
        <v>631.80000000000018</v>
      </c>
      <c r="F121" s="299">
        <v>613.15000000000009</v>
      </c>
      <c r="G121" s="299">
        <v>598.1500000000002</v>
      </c>
      <c r="H121" s="299">
        <v>665.45000000000016</v>
      </c>
      <c r="I121" s="299">
        <v>680.44999999999993</v>
      </c>
      <c r="J121" s="299">
        <v>699.10000000000014</v>
      </c>
      <c r="K121" s="298">
        <v>661.8</v>
      </c>
      <c r="L121" s="298">
        <v>628.15</v>
      </c>
      <c r="M121" s="298">
        <v>85.394540000000006</v>
      </c>
      <c r="N121" s="1"/>
      <c r="O121" s="1"/>
    </row>
    <row r="122" spans="1:15" ht="12.75" customHeight="1">
      <c r="A122" s="30">
        <v>112</v>
      </c>
      <c r="B122" s="308" t="s">
        <v>90</v>
      </c>
      <c r="C122" s="298">
        <v>979.3</v>
      </c>
      <c r="D122" s="299">
        <v>970.86666666666679</v>
      </c>
      <c r="E122" s="299">
        <v>959.13333333333355</v>
      </c>
      <c r="F122" s="299">
        <v>938.96666666666681</v>
      </c>
      <c r="G122" s="299">
        <v>927.23333333333358</v>
      </c>
      <c r="H122" s="299">
        <v>991.03333333333353</v>
      </c>
      <c r="I122" s="299">
        <v>1002.7666666666667</v>
      </c>
      <c r="J122" s="299">
        <v>1022.9333333333335</v>
      </c>
      <c r="K122" s="298">
        <v>982.6</v>
      </c>
      <c r="L122" s="298">
        <v>950.7</v>
      </c>
      <c r="M122" s="298">
        <v>5.3396800000000004</v>
      </c>
      <c r="N122" s="1"/>
      <c r="O122" s="1"/>
    </row>
    <row r="123" spans="1:15" ht="12.75" customHeight="1">
      <c r="A123" s="30">
        <v>113</v>
      </c>
      <c r="B123" s="308" t="s">
        <v>337</v>
      </c>
      <c r="C123" s="298">
        <v>987.1</v>
      </c>
      <c r="D123" s="299">
        <v>996.26666666666677</v>
      </c>
      <c r="E123" s="299">
        <v>963.53333333333353</v>
      </c>
      <c r="F123" s="299">
        <v>939.96666666666681</v>
      </c>
      <c r="G123" s="299">
        <v>907.23333333333358</v>
      </c>
      <c r="H123" s="299">
        <v>1019.8333333333335</v>
      </c>
      <c r="I123" s="299">
        <v>1052.5666666666668</v>
      </c>
      <c r="J123" s="299">
        <v>1076.1333333333334</v>
      </c>
      <c r="K123" s="298">
        <v>1029</v>
      </c>
      <c r="L123" s="298">
        <v>972.7</v>
      </c>
      <c r="M123" s="298">
        <v>1.4944999999999999</v>
      </c>
      <c r="N123" s="1"/>
      <c r="O123" s="1"/>
    </row>
    <row r="124" spans="1:15" ht="12.75" customHeight="1">
      <c r="A124" s="30">
        <v>114</v>
      </c>
      <c r="B124" s="308" t="s">
        <v>249</v>
      </c>
      <c r="C124" s="298">
        <v>363.25</v>
      </c>
      <c r="D124" s="299">
        <v>360.45</v>
      </c>
      <c r="E124" s="299">
        <v>355.9</v>
      </c>
      <c r="F124" s="299">
        <v>348.55</v>
      </c>
      <c r="G124" s="299">
        <v>344</v>
      </c>
      <c r="H124" s="299">
        <v>367.79999999999995</v>
      </c>
      <c r="I124" s="299">
        <v>372.35</v>
      </c>
      <c r="J124" s="299">
        <v>379.69999999999993</v>
      </c>
      <c r="K124" s="298">
        <v>365</v>
      </c>
      <c r="L124" s="298">
        <v>353.1</v>
      </c>
      <c r="M124" s="298">
        <v>16.719560000000001</v>
      </c>
      <c r="N124" s="1"/>
      <c r="O124" s="1"/>
    </row>
    <row r="125" spans="1:15" ht="12.75" customHeight="1">
      <c r="A125" s="30">
        <v>115</v>
      </c>
      <c r="B125" s="308" t="s">
        <v>92</v>
      </c>
      <c r="C125" s="298">
        <v>1103.8499999999999</v>
      </c>
      <c r="D125" s="299">
        <v>1094.9833333333333</v>
      </c>
      <c r="E125" s="299">
        <v>1073.1166666666668</v>
      </c>
      <c r="F125" s="299">
        <v>1042.3833333333334</v>
      </c>
      <c r="G125" s="299">
        <v>1020.5166666666669</v>
      </c>
      <c r="H125" s="299">
        <v>1125.7166666666667</v>
      </c>
      <c r="I125" s="299">
        <v>1147.583333333333</v>
      </c>
      <c r="J125" s="299">
        <v>1178.3166666666666</v>
      </c>
      <c r="K125" s="298">
        <v>1116.8499999999999</v>
      </c>
      <c r="L125" s="298">
        <v>1064.25</v>
      </c>
      <c r="M125" s="298">
        <v>11.408720000000001</v>
      </c>
      <c r="N125" s="1"/>
      <c r="O125" s="1"/>
    </row>
    <row r="126" spans="1:15" ht="12.75" customHeight="1">
      <c r="A126" s="30">
        <v>116</v>
      </c>
      <c r="B126" s="308" t="s">
        <v>338</v>
      </c>
      <c r="C126" s="298">
        <v>736.2</v>
      </c>
      <c r="D126" s="299">
        <v>745.13333333333333</v>
      </c>
      <c r="E126" s="299">
        <v>723.06666666666661</v>
      </c>
      <c r="F126" s="299">
        <v>709.93333333333328</v>
      </c>
      <c r="G126" s="299">
        <v>687.86666666666656</v>
      </c>
      <c r="H126" s="299">
        <v>758.26666666666665</v>
      </c>
      <c r="I126" s="299">
        <v>780.33333333333348</v>
      </c>
      <c r="J126" s="299">
        <v>793.4666666666667</v>
      </c>
      <c r="K126" s="298">
        <v>767.2</v>
      </c>
      <c r="L126" s="298">
        <v>732</v>
      </c>
      <c r="M126" s="298">
        <v>4.5267099999999996</v>
      </c>
      <c r="N126" s="1"/>
      <c r="O126" s="1"/>
    </row>
    <row r="127" spans="1:15" ht="12.75" customHeight="1">
      <c r="A127" s="30">
        <v>117</v>
      </c>
      <c r="B127" s="308" t="s">
        <v>340</v>
      </c>
      <c r="C127" s="298">
        <v>976.2</v>
      </c>
      <c r="D127" s="299">
        <v>969.73333333333323</v>
      </c>
      <c r="E127" s="299">
        <v>956.96666666666647</v>
      </c>
      <c r="F127" s="299">
        <v>937.73333333333323</v>
      </c>
      <c r="G127" s="299">
        <v>924.96666666666647</v>
      </c>
      <c r="H127" s="299">
        <v>988.96666666666647</v>
      </c>
      <c r="I127" s="299">
        <v>1001.7333333333331</v>
      </c>
      <c r="J127" s="299">
        <v>1020.9666666666665</v>
      </c>
      <c r="K127" s="298">
        <v>982.5</v>
      </c>
      <c r="L127" s="298">
        <v>950.5</v>
      </c>
      <c r="M127" s="298">
        <v>0.34605000000000002</v>
      </c>
      <c r="N127" s="1"/>
      <c r="O127" s="1"/>
    </row>
    <row r="128" spans="1:15" ht="12.75" customHeight="1">
      <c r="A128" s="30">
        <v>118</v>
      </c>
      <c r="B128" s="308" t="s">
        <v>97</v>
      </c>
      <c r="C128" s="298">
        <v>329.6</v>
      </c>
      <c r="D128" s="299">
        <v>327.2</v>
      </c>
      <c r="E128" s="299">
        <v>323.89999999999998</v>
      </c>
      <c r="F128" s="299">
        <v>318.2</v>
      </c>
      <c r="G128" s="299">
        <v>314.89999999999998</v>
      </c>
      <c r="H128" s="299">
        <v>332.9</v>
      </c>
      <c r="I128" s="299">
        <v>336.20000000000005</v>
      </c>
      <c r="J128" s="299">
        <v>341.9</v>
      </c>
      <c r="K128" s="298">
        <v>330.5</v>
      </c>
      <c r="L128" s="298">
        <v>321.5</v>
      </c>
      <c r="M128" s="298">
        <v>40.313420000000001</v>
      </c>
      <c r="N128" s="1"/>
      <c r="O128" s="1"/>
    </row>
    <row r="129" spans="1:15" ht="12.75" customHeight="1">
      <c r="A129" s="30">
        <v>119</v>
      </c>
      <c r="B129" s="308" t="s">
        <v>93</v>
      </c>
      <c r="C129" s="298">
        <v>542.95000000000005</v>
      </c>
      <c r="D129" s="299">
        <v>536.26666666666677</v>
      </c>
      <c r="E129" s="299">
        <v>527.78333333333353</v>
      </c>
      <c r="F129" s="299">
        <v>512.61666666666679</v>
      </c>
      <c r="G129" s="299">
        <v>504.13333333333355</v>
      </c>
      <c r="H129" s="299">
        <v>551.43333333333351</v>
      </c>
      <c r="I129" s="299">
        <v>559.91666666666686</v>
      </c>
      <c r="J129" s="299">
        <v>575.08333333333348</v>
      </c>
      <c r="K129" s="298">
        <v>544.75</v>
      </c>
      <c r="L129" s="298">
        <v>521.1</v>
      </c>
      <c r="M129" s="298">
        <v>23.558070000000001</v>
      </c>
      <c r="N129" s="1"/>
      <c r="O129" s="1"/>
    </row>
    <row r="130" spans="1:15" ht="12.75" customHeight="1">
      <c r="A130" s="30">
        <v>120</v>
      </c>
      <c r="B130" s="308" t="s">
        <v>250</v>
      </c>
      <c r="C130" s="298">
        <v>1381.5</v>
      </c>
      <c r="D130" s="299">
        <v>1359</v>
      </c>
      <c r="E130" s="299">
        <v>1331.5</v>
      </c>
      <c r="F130" s="299">
        <v>1281.5</v>
      </c>
      <c r="G130" s="299">
        <v>1254</v>
      </c>
      <c r="H130" s="299">
        <v>1409</v>
      </c>
      <c r="I130" s="299">
        <v>1436.5</v>
      </c>
      <c r="J130" s="299">
        <v>1486.5</v>
      </c>
      <c r="K130" s="298">
        <v>1386.5</v>
      </c>
      <c r="L130" s="298">
        <v>1309</v>
      </c>
      <c r="M130" s="298">
        <v>4.8510799999999996</v>
      </c>
      <c r="N130" s="1"/>
      <c r="O130" s="1"/>
    </row>
    <row r="131" spans="1:15" ht="12.75" customHeight="1">
      <c r="A131" s="30">
        <v>121</v>
      </c>
      <c r="B131" s="308" t="s">
        <v>94</v>
      </c>
      <c r="C131" s="298">
        <v>1743.3</v>
      </c>
      <c r="D131" s="299">
        <v>1731.1666666666667</v>
      </c>
      <c r="E131" s="299">
        <v>1714.4833333333336</v>
      </c>
      <c r="F131" s="299">
        <v>1685.6666666666667</v>
      </c>
      <c r="G131" s="299">
        <v>1668.9833333333336</v>
      </c>
      <c r="H131" s="299">
        <v>1759.9833333333336</v>
      </c>
      <c r="I131" s="299">
        <v>1776.6666666666665</v>
      </c>
      <c r="J131" s="299">
        <v>1805.4833333333336</v>
      </c>
      <c r="K131" s="298">
        <v>1747.85</v>
      </c>
      <c r="L131" s="298">
        <v>1702.35</v>
      </c>
      <c r="M131" s="298">
        <v>4.7937399999999997</v>
      </c>
      <c r="N131" s="1"/>
      <c r="O131" s="1"/>
    </row>
    <row r="132" spans="1:15" ht="12.75" customHeight="1">
      <c r="A132" s="30">
        <v>122</v>
      </c>
      <c r="B132" s="308" t="s">
        <v>341</v>
      </c>
      <c r="C132" s="298">
        <v>173.1</v>
      </c>
      <c r="D132" s="299">
        <v>171.83333333333334</v>
      </c>
      <c r="E132" s="299">
        <v>168.91666666666669</v>
      </c>
      <c r="F132" s="299">
        <v>164.73333333333335</v>
      </c>
      <c r="G132" s="299">
        <v>161.81666666666669</v>
      </c>
      <c r="H132" s="299">
        <v>176.01666666666668</v>
      </c>
      <c r="I132" s="299">
        <v>178.93333333333337</v>
      </c>
      <c r="J132" s="299">
        <v>183.11666666666667</v>
      </c>
      <c r="K132" s="298">
        <v>174.75</v>
      </c>
      <c r="L132" s="298">
        <v>167.65</v>
      </c>
      <c r="M132" s="298">
        <v>61.259970000000003</v>
      </c>
      <c r="N132" s="1"/>
      <c r="O132" s="1"/>
    </row>
    <row r="133" spans="1:15" ht="12.75" customHeight="1">
      <c r="A133" s="30">
        <v>123</v>
      </c>
      <c r="B133" s="308" t="s">
        <v>868</v>
      </c>
      <c r="C133" s="298">
        <v>163.25</v>
      </c>
      <c r="D133" s="299">
        <v>161.01666666666665</v>
      </c>
      <c r="E133" s="299">
        <v>158.33333333333331</v>
      </c>
      <c r="F133" s="299">
        <v>153.41666666666666</v>
      </c>
      <c r="G133" s="299">
        <v>150.73333333333332</v>
      </c>
      <c r="H133" s="299">
        <v>165.93333333333331</v>
      </c>
      <c r="I133" s="299">
        <v>168.61666666666665</v>
      </c>
      <c r="J133" s="299">
        <v>173.5333333333333</v>
      </c>
      <c r="K133" s="298">
        <v>163.69999999999999</v>
      </c>
      <c r="L133" s="298">
        <v>156.1</v>
      </c>
      <c r="M133" s="298">
        <v>18.86514</v>
      </c>
      <c r="N133" s="1"/>
      <c r="O133" s="1"/>
    </row>
    <row r="134" spans="1:15" ht="12.75" customHeight="1">
      <c r="A134" s="30">
        <v>124</v>
      </c>
      <c r="B134" s="308" t="s">
        <v>251</v>
      </c>
      <c r="C134" s="298">
        <v>33.450000000000003</v>
      </c>
      <c r="D134" s="299">
        <v>33.5</v>
      </c>
      <c r="E134" s="299">
        <v>32.700000000000003</v>
      </c>
      <c r="F134" s="299">
        <v>31.950000000000003</v>
      </c>
      <c r="G134" s="299">
        <v>31.150000000000006</v>
      </c>
      <c r="H134" s="299">
        <v>34.25</v>
      </c>
      <c r="I134" s="299">
        <v>35.049999999999997</v>
      </c>
      <c r="J134" s="299">
        <v>35.799999999999997</v>
      </c>
      <c r="K134" s="298">
        <v>34.299999999999997</v>
      </c>
      <c r="L134" s="298">
        <v>32.75</v>
      </c>
      <c r="M134" s="298">
        <v>21.92032</v>
      </c>
      <c r="N134" s="1"/>
      <c r="O134" s="1"/>
    </row>
    <row r="135" spans="1:15" ht="12.75" customHeight="1">
      <c r="A135" s="30">
        <v>125</v>
      </c>
      <c r="B135" s="308" t="s">
        <v>342</v>
      </c>
      <c r="C135" s="298">
        <v>196.15</v>
      </c>
      <c r="D135" s="299">
        <v>196.54999999999998</v>
      </c>
      <c r="E135" s="299">
        <v>193.09999999999997</v>
      </c>
      <c r="F135" s="299">
        <v>190.04999999999998</v>
      </c>
      <c r="G135" s="299">
        <v>186.59999999999997</v>
      </c>
      <c r="H135" s="299">
        <v>199.59999999999997</v>
      </c>
      <c r="I135" s="299">
        <v>203.04999999999995</v>
      </c>
      <c r="J135" s="299">
        <v>206.09999999999997</v>
      </c>
      <c r="K135" s="298">
        <v>200</v>
      </c>
      <c r="L135" s="298">
        <v>193.5</v>
      </c>
      <c r="M135" s="298">
        <v>4.3506999999999998</v>
      </c>
      <c r="N135" s="1"/>
      <c r="O135" s="1"/>
    </row>
    <row r="136" spans="1:15" ht="12.75" customHeight="1">
      <c r="A136" s="30">
        <v>126</v>
      </c>
      <c r="B136" s="308" t="s">
        <v>95</v>
      </c>
      <c r="C136" s="298">
        <v>3644.8</v>
      </c>
      <c r="D136" s="299">
        <v>3635.1666666666665</v>
      </c>
      <c r="E136" s="299">
        <v>3609.6333333333332</v>
      </c>
      <c r="F136" s="299">
        <v>3574.4666666666667</v>
      </c>
      <c r="G136" s="299">
        <v>3548.9333333333334</v>
      </c>
      <c r="H136" s="299">
        <v>3670.333333333333</v>
      </c>
      <c r="I136" s="299">
        <v>3695.8666666666668</v>
      </c>
      <c r="J136" s="299">
        <v>3731.0333333333328</v>
      </c>
      <c r="K136" s="298">
        <v>3660.7</v>
      </c>
      <c r="L136" s="298">
        <v>3600</v>
      </c>
      <c r="M136" s="298">
        <v>2.2861199999999999</v>
      </c>
      <c r="N136" s="1"/>
      <c r="O136" s="1"/>
    </row>
    <row r="137" spans="1:15" ht="12.75" customHeight="1">
      <c r="A137" s="30">
        <v>127</v>
      </c>
      <c r="B137" s="308" t="s">
        <v>252</v>
      </c>
      <c r="C137" s="298">
        <v>3668.75</v>
      </c>
      <c r="D137" s="299">
        <v>3619.4166666666665</v>
      </c>
      <c r="E137" s="299">
        <v>3557.333333333333</v>
      </c>
      <c r="F137" s="299">
        <v>3445.9166666666665</v>
      </c>
      <c r="G137" s="299">
        <v>3383.833333333333</v>
      </c>
      <c r="H137" s="299">
        <v>3730.833333333333</v>
      </c>
      <c r="I137" s="299">
        <v>3792.9166666666661</v>
      </c>
      <c r="J137" s="299">
        <v>3904.333333333333</v>
      </c>
      <c r="K137" s="298">
        <v>3681.5</v>
      </c>
      <c r="L137" s="298">
        <v>3508</v>
      </c>
      <c r="M137" s="298">
        <v>2.6183800000000002</v>
      </c>
      <c r="N137" s="1"/>
      <c r="O137" s="1"/>
    </row>
    <row r="138" spans="1:15" ht="12.75" customHeight="1">
      <c r="A138" s="30">
        <v>128</v>
      </c>
      <c r="B138" s="308" t="s">
        <v>143</v>
      </c>
      <c r="C138" s="298">
        <v>2219.1999999999998</v>
      </c>
      <c r="D138" s="299">
        <v>2232.0499999999997</v>
      </c>
      <c r="E138" s="299">
        <v>2195.0999999999995</v>
      </c>
      <c r="F138" s="299">
        <v>2170.9999999999995</v>
      </c>
      <c r="G138" s="299">
        <v>2134.0499999999993</v>
      </c>
      <c r="H138" s="299">
        <v>2256.1499999999996</v>
      </c>
      <c r="I138" s="299">
        <v>2293.0999999999995</v>
      </c>
      <c r="J138" s="299">
        <v>2317.1999999999998</v>
      </c>
      <c r="K138" s="298">
        <v>2269</v>
      </c>
      <c r="L138" s="298">
        <v>2207.9499999999998</v>
      </c>
      <c r="M138" s="298">
        <v>1.41326</v>
      </c>
      <c r="N138" s="1"/>
      <c r="O138" s="1"/>
    </row>
    <row r="139" spans="1:15" ht="12.75" customHeight="1">
      <c r="A139" s="30">
        <v>129</v>
      </c>
      <c r="B139" s="308" t="s">
        <v>98</v>
      </c>
      <c r="C139" s="298">
        <v>4390</v>
      </c>
      <c r="D139" s="299">
        <v>4404.2166666666662</v>
      </c>
      <c r="E139" s="299">
        <v>4365.1333333333323</v>
      </c>
      <c r="F139" s="299">
        <v>4340.2666666666664</v>
      </c>
      <c r="G139" s="299">
        <v>4301.1833333333325</v>
      </c>
      <c r="H139" s="299">
        <v>4429.0833333333321</v>
      </c>
      <c r="I139" s="299">
        <v>4468.1666666666661</v>
      </c>
      <c r="J139" s="299">
        <v>4493.0333333333319</v>
      </c>
      <c r="K139" s="298">
        <v>4443.3</v>
      </c>
      <c r="L139" s="298">
        <v>4379.3500000000004</v>
      </c>
      <c r="M139" s="298">
        <v>3.3570099999999998</v>
      </c>
      <c r="N139" s="1"/>
      <c r="O139" s="1"/>
    </row>
    <row r="140" spans="1:15" ht="12.75" customHeight="1">
      <c r="A140" s="30">
        <v>130</v>
      </c>
      <c r="B140" s="308" t="s">
        <v>343</v>
      </c>
      <c r="C140" s="298">
        <v>522.75</v>
      </c>
      <c r="D140" s="299">
        <v>518.91666666666663</v>
      </c>
      <c r="E140" s="299">
        <v>511.83333333333326</v>
      </c>
      <c r="F140" s="299">
        <v>500.91666666666663</v>
      </c>
      <c r="G140" s="299">
        <v>493.83333333333326</v>
      </c>
      <c r="H140" s="299">
        <v>529.83333333333326</v>
      </c>
      <c r="I140" s="299">
        <v>536.91666666666652</v>
      </c>
      <c r="J140" s="299">
        <v>547.83333333333326</v>
      </c>
      <c r="K140" s="298">
        <v>526</v>
      </c>
      <c r="L140" s="298">
        <v>508</v>
      </c>
      <c r="M140" s="298">
        <v>3.6512099999999998</v>
      </c>
      <c r="N140" s="1"/>
      <c r="O140" s="1"/>
    </row>
    <row r="141" spans="1:15" ht="12.75" customHeight="1">
      <c r="A141" s="30">
        <v>131</v>
      </c>
      <c r="B141" s="308" t="s">
        <v>344</v>
      </c>
      <c r="C141" s="298">
        <v>127.5</v>
      </c>
      <c r="D141" s="299">
        <v>127.63333333333333</v>
      </c>
      <c r="E141" s="299">
        <v>126.51666666666665</v>
      </c>
      <c r="F141" s="299">
        <v>125.53333333333333</v>
      </c>
      <c r="G141" s="299">
        <v>124.41666666666666</v>
      </c>
      <c r="H141" s="299">
        <v>128.61666666666665</v>
      </c>
      <c r="I141" s="299">
        <v>129.73333333333332</v>
      </c>
      <c r="J141" s="299">
        <v>130.71666666666664</v>
      </c>
      <c r="K141" s="298">
        <v>128.75</v>
      </c>
      <c r="L141" s="298">
        <v>126.65</v>
      </c>
      <c r="M141" s="298">
        <v>1.42957</v>
      </c>
      <c r="N141" s="1"/>
      <c r="O141" s="1"/>
    </row>
    <row r="142" spans="1:15" ht="12.75" customHeight="1">
      <c r="A142" s="30">
        <v>132</v>
      </c>
      <c r="B142" s="308" t="s">
        <v>345</v>
      </c>
      <c r="C142" s="298">
        <v>161.35</v>
      </c>
      <c r="D142" s="299">
        <v>159.35</v>
      </c>
      <c r="E142" s="299">
        <v>155.75</v>
      </c>
      <c r="F142" s="299">
        <v>150.15</v>
      </c>
      <c r="G142" s="299">
        <v>146.55000000000001</v>
      </c>
      <c r="H142" s="299">
        <v>164.95</v>
      </c>
      <c r="I142" s="299">
        <v>168.54999999999995</v>
      </c>
      <c r="J142" s="299">
        <v>174.14999999999998</v>
      </c>
      <c r="K142" s="298">
        <v>162.94999999999999</v>
      </c>
      <c r="L142" s="298">
        <v>153.75</v>
      </c>
      <c r="M142" s="298">
        <v>2.7350099999999999</v>
      </c>
      <c r="N142" s="1"/>
      <c r="O142" s="1"/>
    </row>
    <row r="143" spans="1:15" ht="12.75" customHeight="1">
      <c r="A143" s="30">
        <v>133</v>
      </c>
      <c r="B143" s="308" t="s">
        <v>869</v>
      </c>
      <c r="C143" s="298">
        <v>394.05</v>
      </c>
      <c r="D143" s="299">
        <v>395.98333333333335</v>
      </c>
      <c r="E143" s="299">
        <v>390.16666666666669</v>
      </c>
      <c r="F143" s="299">
        <v>386.28333333333336</v>
      </c>
      <c r="G143" s="299">
        <v>380.4666666666667</v>
      </c>
      <c r="H143" s="299">
        <v>399.86666666666667</v>
      </c>
      <c r="I143" s="299">
        <v>405.68333333333328</v>
      </c>
      <c r="J143" s="299">
        <v>409.56666666666666</v>
      </c>
      <c r="K143" s="298">
        <v>401.8</v>
      </c>
      <c r="L143" s="298">
        <v>392.1</v>
      </c>
      <c r="M143" s="298">
        <v>5.4683000000000002</v>
      </c>
      <c r="N143" s="1"/>
      <c r="O143" s="1"/>
    </row>
    <row r="144" spans="1:15" ht="12.75" customHeight="1">
      <c r="A144" s="30">
        <v>134</v>
      </c>
      <c r="B144" s="308" t="s">
        <v>346</v>
      </c>
      <c r="C144" s="298">
        <v>52.95</v>
      </c>
      <c r="D144" s="299">
        <v>52.916666666666664</v>
      </c>
      <c r="E144" s="299">
        <v>52.333333333333329</v>
      </c>
      <c r="F144" s="299">
        <v>51.716666666666661</v>
      </c>
      <c r="G144" s="299">
        <v>51.133333333333326</v>
      </c>
      <c r="H144" s="299">
        <v>53.533333333333331</v>
      </c>
      <c r="I144" s="299">
        <v>54.11666666666666</v>
      </c>
      <c r="J144" s="299">
        <v>54.733333333333334</v>
      </c>
      <c r="K144" s="298">
        <v>53.5</v>
      </c>
      <c r="L144" s="298">
        <v>52.3</v>
      </c>
      <c r="M144" s="298">
        <v>2.3674900000000001</v>
      </c>
      <c r="N144" s="1"/>
      <c r="O144" s="1"/>
    </row>
    <row r="145" spans="1:15" ht="12.75" customHeight="1">
      <c r="A145" s="30">
        <v>135</v>
      </c>
      <c r="B145" s="308" t="s">
        <v>99</v>
      </c>
      <c r="C145" s="298">
        <v>2907.95</v>
      </c>
      <c r="D145" s="299">
        <v>2878.3166666666671</v>
      </c>
      <c r="E145" s="299">
        <v>2836.6333333333341</v>
      </c>
      <c r="F145" s="299">
        <v>2765.3166666666671</v>
      </c>
      <c r="G145" s="299">
        <v>2723.6333333333341</v>
      </c>
      <c r="H145" s="299">
        <v>2949.6333333333341</v>
      </c>
      <c r="I145" s="299">
        <v>2991.3166666666675</v>
      </c>
      <c r="J145" s="299">
        <v>3062.6333333333341</v>
      </c>
      <c r="K145" s="298">
        <v>2920</v>
      </c>
      <c r="L145" s="298">
        <v>2807</v>
      </c>
      <c r="M145" s="298">
        <v>10.58465</v>
      </c>
      <c r="N145" s="1"/>
      <c r="O145" s="1"/>
    </row>
    <row r="146" spans="1:15" ht="12.75" customHeight="1">
      <c r="A146" s="30">
        <v>136</v>
      </c>
      <c r="B146" s="308" t="s">
        <v>347</v>
      </c>
      <c r="C146" s="298">
        <v>374.55</v>
      </c>
      <c r="D146" s="299">
        <v>373.38333333333338</v>
      </c>
      <c r="E146" s="299">
        <v>367.81666666666678</v>
      </c>
      <c r="F146" s="299">
        <v>361.08333333333337</v>
      </c>
      <c r="G146" s="299">
        <v>355.51666666666677</v>
      </c>
      <c r="H146" s="299">
        <v>380.11666666666679</v>
      </c>
      <c r="I146" s="299">
        <v>385.68333333333339</v>
      </c>
      <c r="J146" s="299">
        <v>392.4166666666668</v>
      </c>
      <c r="K146" s="298">
        <v>378.95</v>
      </c>
      <c r="L146" s="298">
        <v>366.65</v>
      </c>
      <c r="M146" s="298">
        <v>5.51912</v>
      </c>
      <c r="N146" s="1"/>
      <c r="O146" s="1"/>
    </row>
    <row r="147" spans="1:15" ht="12.75" customHeight="1">
      <c r="A147" s="30">
        <v>137</v>
      </c>
      <c r="B147" s="308" t="s">
        <v>253</v>
      </c>
      <c r="C147" s="298">
        <v>463.4</v>
      </c>
      <c r="D147" s="299">
        <v>455.58333333333331</v>
      </c>
      <c r="E147" s="299">
        <v>443.11666666666662</v>
      </c>
      <c r="F147" s="299">
        <v>422.83333333333331</v>
      </c>
      <c r="G147" s="299">
        <v>410.36666666666662</v>
      </c>
      <c r="H147" s="299">
        <v>475.86666666666662</v>
      </c>
      <c r="I147" s="299">
        <v>488.33333333333331</v>
      </c>
      <c r="J147" s="299">
        <v>508.61666666666662</v>
      </c>
      <c r="K147" s="298">
        <v>468.05</v>
      </c>
      <c r="L147" s="298">
        <v>435.3</v>
      </c>
      <c r="M147" s="298">
        <v>5.8547200000000004</v>
      </c>
      <c r="N147" s="1"/>
      <c r="O147" s="1"/>
    </row>
    <row r="148" spans="1:15" ht="12.75" customHeight="1">
      <c r="A148" s="30">
        <v>138</v>
      </c>
      <c r="B148" s="308" t="s">
        <v>254</v>
      </c>
      <c r="C148" s="298">
        <v>1466.6</v>
      </c>
      <c r="D148" s="299">
        <v>1460.9833333333333</v>
      </c>
      <c r="E148" s="299">
        <v>1447.5666666666666</v>
      </c>
      <c r="F148" s="299">
        <v>1428.5333333333333</v>
      </c>
      <c r="G148" s="299">
        <v>1415.1166666666666</v>
      </c>
      <c r="H148" s="299">
        <v>1480.0166666666667</v>
      </c>
      <c r="I148" s="299">
        <v>1493.4333333333332</v>
      </c>
      <c r="J148" s="299">
        <v>1512.4666666666667</v>
      </c>
      <c r="K148" s="298">
        <v>1474.4</v>
      </c>
      <c r="L148" s="298">
        <v>1441.95</v>
      </c>
      <c r="M148" s="298">
        <v>2.0659100000000001</v>
      </c>
      <c r="N148" s="1"/>
      <c r="O148" s="1"/>
    </row>
    <row r="149" spans="1:15" ht="12.75" customHeight="1">
      <c r="A149" s="30">
        <v>139</v>
      </c>
      <c r="B149" s="308" t="s">
        <v>348</v>
      </c>
      <c r="C149" s="298">
        <v>60</v>
      </c>
      <c r="D149" s="299">
        <v>59.783333333333331</v>
      </c>
      <c r="E149" s="299">
        <v>59.266666666666666</v>
      </c>
      <c r="F149" s="299">
        <v>58.533333333333331</v>
      </c>
      <c r="G149" s="299">
        <v>58.016666666666666</v>
      </c>
      <c r="H149" s="299">
        <v>60.516666666666666</v>
      </c>
      <c r="I149" s="299">
        <v>61.033333333333331</v>
      </c>
      <c r="J149" s="299">
        <v>61.766666666666666</v>
      </c>
      <c r="K149" s="298">
        <v>60.3</v>
      </c>
      <c r="L149" s="298">
        <v>59.05</v>
      </c>
      <c r="M149" s="298">
        <v>6.6128499999999999</v>
      </c>
      <c r="N149" s="1"/>
      <c r="O149" s="1"/>
    </row>
    <row r="150" spans="1:15" ht="12.75" customHeight="1">
      <c r="A150" s="30">
        <v>140</v>
      </c>
      <c r="B150" s="308" t="s">
        <v>349</v>
      </c>
      <c r="C150" s="298">
        <v>87.5</v>
      </c>
      <c r="D150" s="299">
        <v>86.716666666666654</v>
      </c>
      <c r="E150" s="299">
        <v>84.933333333333309</v>
      </c>
      <c r="F150" s="299">
        <v>82.36666666666666</v>
      </c>
      <c r="G150" s="299">
        <v>80.583333333333314</v>
      </c>
      <c r="H150" s="299">
        <v>89.283333333333303</v>
      </c>
      <c r="I150" s="299">
        <v>91.066666666666634</v>
      </c>
      <c r="J150" s="299">
        <v>93.633333333333297</v>
      </c>
      <c r="K150" s="298">
        <v>88.5</v>
      </c>
      <c r="L150" s="298">
        <v>84.15</v>
      </c>
      <c r="M150" s="298">
        <v>6.3609200000000001</v>
      </c>
      <c r="N150" s="1"/>
      <c r="O150" s="1"/>
    </row>
    <row r="151" spans="1:15" ht="12.75" customHeight="1">
      <c r="A151" s="30">
        <v>141</v>
      </c>
      <c r="B151" s="308" t="s">
        <v>798</v>
      </c>
      <c r="C151" s="298">
        <v>39.35</v>
      </c>
      <c r="D151" s="299">
        <v>39.083333333333336</v>
      </c>
      <c r="E151" s="299">
        <v>38.666666666666671</v>
      </c>
      <c r="F151" s="299">
        <v>37.983333333333334</v>
      </c>
      <c r="G151" s="299">
        <v>37.56666666666667</v>
      </c>
      <c r="H151" s="299">
        <v>39.766666666666673</v>
      </c>
      <c r="I151" s="299">
        <v>40.183333333333344</v>
      </c>
      <c r="J151" s="299">
        <v>40.866666666666674</v>
      </c>
      <c r="K151" s="298">
        <v>39.5</v>
      </c>
      <c r="L151" s="298">
        <v>38.4</v>
      </c>
      <c r="M151" s="298">
        <v>7.6601900000000001</v>
      </c>
      <c r="N151" s="1"/>
      <c r="O151" s="1"/>
    </row>
    <row r="152" spans="1:15" ht="12.75" customHeight="1">
      <c r="A152" s="30">
        <v>142</v>
      </c>
      <c r="B152" s="308" t="s">
        <v>350</v>
      </c>
      <c r="C152" s="298">
        <v>642.65</v>
      </c>
      <c r="D152" s="299">
        <v>641.1</v>
      </c>
      <c r="E152" s="299">
        <v>637.55000000000007</v>
      </c>
      <c r="F152" s="299">
        <v>632.45000000000005</v>
      </c>
      <c r="G152" s="299">
        <v>628.90000000000009</v>
      </c>
      <c r="H152" s="299">
        <v>646.20000000000005</v>
      </c>
      <c r="I152" s="299">
        <v>649.75</v>
      </c>
      <c r="J152" s="299">
        <v>654.85</v>
      </c>
      <c r="K152" s="298">
        <v>644.65</v>
      </c>
      <c r="L152" s="298">
        <v>636</v>
      </c>
      <c r="M152" s="298">
        <v>7.5740000000000002E-2</v>
      </c>
      <c r="N152" s="1"/>
      <c r="O152" s="1"/>
    </row>
    <row r="153" spans="1:15" ht="12.75" customHeight="1">
      <c r="A153" s="30">
        <v>143</v>
      </c>
      <c r="B153" s="308" t="s">
        <v>100</v>
      </c>
      <c r="C153" s="298">
        <v>1562.2</v>
      </c>
      <c r="D153" s="299">
        <v>1543.8166666666666</v>
      </c>
      <c r="E153" s="299">
        <v>1520.8833333333332</v>
      </c>
      <c r="F153" s="299">
        <v>1479.5666666666666</v>
      </c>
      <c r="G153" s="299">
        <v>1456.6333333333332</v>
      </c>
      <c r="H153" s="299">
        <v>1585.1333333333332</v>
      </c>
      <c r="I153" s="299">
        <v>1608.0666666666666</v>
      </c>
      <c r="J153" s="299">
        <v>1649.3833333333332</v>
      </c>
      <c r="K153" s="298">
        <v>1566.75</v>
      </c>
      <c r="L153" s="298">
        <v>1502.5</v>
      </c>
      <c r="M153" s="298">
        <v>4.2308500000000002</v>
      </c>
      <c r="N153" s="1"/>
      <c r="O153" s="1"/>
    </row>
    <row r="154" spans="1:15" ht="12.75" customHeight="1">
      <c r="A154" s="30">
        <v>144</v>
      </c>
      <c r="B154" s="308" t="s">
        <v>101</v>
      </c>
      <c r="C154" s="298">
        <v>141.80000000000001</v>
      </c>
      <c r="D154" s="299">
        <v>141.53333333333333</v>
      </c>
      <c r="E154" s="299">
        <v>140.71666666666667</v>
      </c>
      <c r="F154" s="299">
        <v>139.63333333333333</v>
      </c>
      <c r="G154" s="299">
        <v>138.81666666666666</v>
      </c>
      <c r="H154" s="299">
        <v>142.61666666666667</v>
      </c>
      <c r="I154" s="299">
        <v>143.43333333333334</v>
      </c>
      <c r="J154" s="299">
        <v>144.51666666666668</v>
      </c>
      <c r="K154" s="298">
        <v>142.35</v>
      </c>
      <c r="L154" s="298">
        <v>140.44999999999999</v>
      </c>
      <c r="M154" s="298">
        <v>7.7660999999999998</v>
      </c>
      <c r="N154" s="1"/>
      <c r="O154" s="1"/>
    </row>
    <row r="155" spans="1:15" ht="12.75" customHeight="1">
      <c r="A155" s="30">
        <v>145</v>
      </c>
      <c r="B155" s="308" t="s">
        <v>351</v>
      </c>
      <c r="C155" s="298">
        <v>248.25</v>
      </c>
      <c r="D155" s="299">
        <v>246.81666666666669</v>
      </c>
      <c r="E155" s="299">
        <v>243.63333333333338</v>
      </c>
      <c r="F155" s="299">
        <v>239.01666666666668</v>
      </c>
      <c r="G155" s="299">
        <v>235.83333333333337</v>
      </c>
      <c r="H155" s="299">
        <v>251.43333333333339</v>
      </c>
      <c r="I155" s="299">
        <v>254.61666666666673</v>
      </c>
      <c r="J155" s="299">
        <v>259.23333333333341</v>
      </c>
      <c r="K155" s="298">
        <v>250</v>
      </c>
      <c r="L155" s="298">
        <v>242.2</v>
      </c>
      <c r="M155" s="298">
        <v>0.24801999999999999</v>
      </c>
      <c r="N155" s="1"/>
      <c r="O155" s="1"/>
    </row>
    <row r="156" spans="1:15" ht="12.75" customHeight="1">
      <c r="A156" s="30">
        <v>146</v>
      </c>
      <c r="B156" s="308" t="s">
        <v>858</v>
      </c>
      <c r="C156" s="298">
        <v>1402.2</v>
      </c>
      <c r="D156" s="299">
        <v>1398.4333333333334</v>
      </c>
      <c r="E156" s="299">
        <v>1390.1666666666667</v>
      </c>
      <c r="F156" s="299">
        <v>1378.1333333333334</v>
      </c>
      <c r="G156" s="299">
        <v>1369.8666666666668</v>
      </c>
      <c r="H156" s="299">
        <v>1410.4666666666667</v>
      </c>
      <c r="I156" s="299">
        <v>1418.7333333333331</v>
      </c>
      <c r="J156" s="299">
        <v>1430.7666666666667</v>
      </c>
      <c r="K156" s="298">
        <v>1406.7</v>
      </c>
      <c r="L156" s="298">
        <v>1386.4</v>
      </c>
      <c r="M156" s="298">
        <v>0.99084000000000005</v>
      </c>
      <c r="N156" s="1"/>
      <c r="O156" s="1"/>
    </row>
    <row r="157" spans="1:15" ht="12.75" customHeight="1">
      <c r="A157" s="30">
        <v>147</v>
      </c>
      <c r="B157" s="308" t="s">
        <v>102</v>
      </c>
      <c r="C157" s="298">
        <v>95.55</v>
      </c>
      <c r="D157" s="299">
        <v>95.05</v>
      </c>
      <c r="E157" s="299">
        <v>94.3</v>
      </c>
      <c r="F157" s="299">
        <v>93.05</v>
      </c>
      <c r="G157" s="299">
        <v>92.3</v>
      </c>
      <c r="H157" s="299">
        <v>96.3</v>
      </c>
      <c r="I157" s="299">
        <v>97.05</v>
      </c>
      <c r="J157" s="299">
        <v>98.3</v>
      </c>
      <c r="K157" s="298">
        <v>95.8</v>
      </c>
      <c r="L157" s="298">
        <v>93.8</v>
      </c>
      <c r="M157" s="298">
        <v>94.183800000000005</v>
      </c>
      <c r="N157" s="1"/>
      <c r="O157" s="1"/>
    </row>
    <row r="158" spans="1:15" ht="12.75" customHeight="1">
      <c r="A158" s="30">
        <v>148</v>
      </c>
      <c r="B158" s="308" t="s">
        <v>799</v>
      </c>
      <c r="C158" s="298">
        <v>95.5</v>
      </c>
      <c r="D158" s="299">
        <v>95.65000000000002</v>
      </c>
      <c r="E158" s="299">
        <v>94.500000000000043</v>
      </c>
      <c r="F158" s="299">
        <v>93.500000000000028</v>
      </c>
      <c r="G158" s="299">
        <v>92.350000000000051</v>
      </c>
      <c r="H158" s="299">
        <v>96.650000000000034</v>
      </c>
      <c r="I158" s="299">
        <v>97.800000000000011</v>
      </c>
      <c r="J158" s="299">
        <v>98.800000000000026</v>
      </c>
      <c r="K158" s="298">
        <v>96.8</v>
      </c>
      <c r="L158" s="298">
        <v>94.65</v>
      </c>
      <c r="M158" s="298">
        <v>1.18896</v>
      </c>
      <c r="N158" s="1"/>
      <c r="O158" s="1"/>
    </row>
    <row r="159" spans="1:15" ht="12.75" customHeight="1">
      <c r="A159" s="30">
        <v>149</v>
      </c>
      <c r="B159" s="308" t="s">
        <v>352</v>
      </c>
      <c r="C159" s="298">
        <v>4896.45</v>
      </c>
      <c r="D159" s="299">
        <v>4905.7</v>
      </c>
      <c r="E159" s="299">
        <v>4840.75</v>
      </c>
      <c r="F159" s="299">
        <v>4785.05</v>
      </c>
      <c r="G159" s="299">
        <v>4720.1000000000004</v>
      </c>
      <c r="H159" s="299">
        <v>4961.3999999999996</v>
      </c>
      <c r="I159" s="299">
        <v>5026.3499999999985</v>
      </c>
      <c r="J159" s="299">
        <v>5082.0499999999993</v>
      </c>
      <c r="K159" s="298">
        <v>4970.6499999999996</v>
      </c>
      <c r="L159" s="298">
        <v>4850</v>
      </c>
      <c r="M159" s="298">
        <v>0.35305999999999998</v>
      </c>
      <c r="N159" s="1"/>
      <c r="O159" s="1"/>
    </row>
    <row r="160" spans="1:15" ht="12.75" customHeight="1">
      <c r="A160" s="30">
        <v>150</v>
      </c>
      <c r="B160" s="308" t="s">
        <v>353</v>
      </c>
      <c r="C160" s="298">
        <v>399.6</v>
      </c>
      <c r="D160" s="299">
        <v>399.90000000000003</v>
      </c>
      <c r="E160" s="299">
        <v>392.80000000000007</v>
      </c>
      <c r="F160" s="299">
        <v>386.00000000000006</v>
      </c>
      <c r="G160" s="299">
        <v>378.90000000000009</v>
      </c>
      <c r="H160" s="299">
        <v>406.70000000000005</v>
      </c>
      <c r="I160" s="299">
        <v>413.80000000000007</v>
      </c>
      <c r="J160" s="299">
        <v>420.6</v>
      </c>
      <c r="K160" s="298">
        <v>407</v>
      </c>
      <c r="L160" s="298">
        <v>393.1</v>
      </c>
      <c r="M160" s="298">
        <v>2.73048</v>
      </c>
      <c r="N160" s="1"/>
      <c r="O160" s="1"/>
    </row>
    <row r="161" spans="1:15" ht="12.75" customHeight="1">
      <c r="A161" s="30">
        <v>151</v>
      </c>
      <c r="B161" s="308" t="s">
        <v>354</v>
      </c>
      <c r="C161" s="298">
        <v>139.44999999999999</v>
      </c>
      <c r="D161" s="299">
        <v>139.08333333333334</v>
      </c>
      <c r="E161" s="299">
        <v>138.11666666666667</v>
      </c>
      <c r="F161" s="299">
        <v>136.78333333333333</v>
      </c>
      <c r="G161" s="299">
        <v>135.81666666666666</v>
      </c>
      <c r="H161" s="299">
        <v>140.41666666666669</v>
      </c>
      <c r="I161" s="299">
        <v>141.38333333333333</v>
      </c>
      <c r="J161" s="299">
        <v>142.7166666666667</v>
      </c>
      <c r="K161" s="298">
        <v>140.05000000000001</v>
      </c>
      <c r="L161" s="298">
        <v>137.75</v>
      </c>
      <c r="M161" s="298">
        <v>2.9153899999999999</v>
      </c>
      <c r="N161" s="1"/>
      <c r="O161" s="1"/>
    </row>
    <row r="162" spans="1:15" ht="12.75" customHeight="1">
      <c r="A162" s="30">
        <v>152</v>
      </c>
      <c r="B162" s="308" t="s">
        <v>355</v>
      </c>
      <c r="C162" s="298">
        <v>103.35</v>
      </c>
      <c r="D162" s="299">
        <v>102.41666666666667</v>
      </c>
      <c r="E162" s="299">
        <v>101.08333333333334</v>
      </c>
      <c r="F162" s="299">
        <v>98.816666666666677</v>
      </c>
      <c r="G162" s="299">
        <v>97.483333333333348</v>
      </c>
      <c r="H162" s="299">
        <v>104.68333333333334</v>
      </c>
      <c r="I162" s="299">
        <v>106.01666666666668</v>
      </c>
      <c r="J162" s="299">
        <v>108.28333333333333</v>
      </c>
      <c r="K162" s="298">
        <v>103.75</v>
      </c>
      <c r="L162" s="298">
        <v>100.15</v>
      </c>
      <c r="M162" s="298">
        <v>15.475630000000001</v>
      </c>
      <c r="N162" s="1"/>
      <c r="O162" s="1"/>
    </row>
    <row r="163" spans="1:15" ht="12.75" customHeight="1">
      <c r="A163" s="30">
        <v>153</v>
      </c>
      <c r="B163" s="308" t="s">
        <v>255</v>
      </c>
      <c r="C163" s="298">
        <v>238.1</v>
      </c>
      <c r="D163" s="299">
        <v>238.30000000000004</v>
      </c>
      <c r="E163" s="299">
        <v>235.10000000000008</v>
      </c>
      <c r="F163" s="299">
        <v>232.10000000000005</v>
      </c>
      <c r="G163" s="299">
        <v>228.90000000000009</v>
      </c>
      <c r="H163" s="299">
        <v>241.30000000000007</v>
      </c>
      <c r="I163" s="299">
        <v>244.50000000000006</v>
      </c>
      <c r="J163" s="299">
        <v>247.50000000000006</v>
      </c>
      <c r="K163" s="298">
        <v>241.5</v>
      </c>
      <c r="L163" s="298">
        <v>235.3</v>
      </c>
      <c r="M163" s="298">
        <v>4.8434699999999999</v>
      </c>
      <c r="N163" s="1"/>
      <c r="O163" s="1"/>
    </row>
    <row r="164" spans="1:15" ht="12.75" customHeight="1">
      <c r="A164" s="30">
        <v>154</v>
      </c>
      <c r="B164" s="308" t="s">
        <v>870</v>
      </c>
      <c r="C164" s="298">
        <v>1116.05</v>
      </c>
      <c r="D164" s="299">
        <v>1109.8</v>
      </c>
      <c r="E164" s="299">
        <v>1098.3</v>
      </c>
      <c r="F164" s="299">
        <v>1080.55</v>
      </c>
      <c r="G164" s="299">
        <v>1069.05</v>
      </c>
      <c r="H164" s="299">
        <v>1127.55</v>
      </c>
      <c r="I164" s="299">
        <v>1139.05</v>
      </c>
      <c r="J164" s="299">
        <v>1156.8</v>
      </c>
      <c r="K164" s="298">
        <v>1121.3</v>
      </c>
      <c r="L164" s="298">
        <v>1092.05</v>
      </c>
      <c r="M164" s="298">
        <v>9.2270000000000005E-2</v>
      </c>
      <c r="N164" s="1"/>
      <c r="O164" s="1"/>
    </row>
    <row r="165" spans="1:15" ht="12.75" customHeight="1">
      <c r="A165" s="30">
        <v>155</v>
      </c>
      <c r="B165" s="308" t="s">
        <v>103</v>
      </c>
      <c r="C165" s="298">
        <v>133.55000000000001</v>
      </c>
      <c r="D165" s="299">
        <v>132.43333333333334</v>
      </c>
      <c r="E165" s="299">
        <v>130.66666666666669</v>
      </c>
      <c r="F165" s="299">
        <v>127.78333333333336</v>
      </c>
      <c r="G165" s="299">
        <v>126.01666666666671</v>
      </c>
      <c r="H165" s="299">
        <v>135.31666666666666</v>
      </c>
      <c r="I165" s="299">
        <v>137.08333333333331</v>
      </c>
      <c r="J165" s="299">
        <v>139.96666666666664</v>
      </c>
      <c r="K165" s="298">
        <v>134.19999999999999</v>
      </c>
      <c r="L165" s="298">
        <v>129.55000000000001</v>
      </c>
      <c r="M165" s="298">
        <v>86.582769999999996</v>
      </c>
      <c r="N165" s="1"/>
      <c r="O165" s="1"/>
    </row>
    <row r="166" spans="1:15" ht="12.75" customHeight="1">
      <c r="A166" s="30">
        <v>156</v>
      </c>
      <c r="B166" s="308" t="s">
        <v>357</v>
      </c>
      <c r="C166" s="298">
        <v>4321</v>
      </c>
      <c r="D166" s="299">
        <v>4322.083333333333</v>
      </c>
      <c r="E166" s="299">
        <v>4294.1666666666661</v>
      </c>
      <c r="F166" s="299">
        <v>4267.333333333333</v>
      </c>
      <c r="G166" s="299">
        <v>4239.4166666666661</v>
      </c>
      <c r="H166" s="299">
        <v>4348.9166666666661</v>
      </c>
      <c r="I166" s="299">
        <v>4376.8333333333321</v>
      </c>
      <c r="J166" s="299">
        <v>4403.6666666666661</v>
      </c>
      <c r="K166" s="298">
        <v>4350</v>
      </c>
      <c r="L166" s="298">
        <v>4295.25</v>
      </c>
      <c r="M166" s="298">
        <v>0.20638999999999999</v>
      </c>
      <c r="N166" s="1"/>
      <c r="O166" s="1"/>
    </row>
    <row r="167" spans="1:15" ht="12.75" customHeight="1">
      <c r="A167" s="30">
        <v>157</v>
      </c>
      <c r="B167" s="308" t="s">
        <v>106</v>
      </c>
      <c r="C167" s="298">
        <v>34.15</v>
      </c>
      <c r="D167" s="299">
        <v>33.883333333333333</v>
      </c>
      <c r="E167" s="299">
        <v>33.516666666666666</v>
      </c>
      <c r="F167" s="299">
        <v>32.883333333333333</v>
      </c>
      <c r="G167" s="299">
        <v>32.516666666666666</v>
      </c>
      <c r="H167" s="299">
        <v>34.516666666666666</v>
      </c>
      <c r="I167" s="299">
        <v>34.883333333333326</v>
      </c>
      <c r="J167" s="299">
        <v>35.516666666666666</v>
      </c>
      <c r="K167" s="298">
        <v>34.25</v>
      </c>
      <c r="L167" s="298">
        <v>33.25</v>
      </c>
      <c r="M167" s="298">
        <v>57.717979999999997</v>
      </c>
      <c r="N167" s="1"/>
      <c r="O167" s="1"/>
    </row>
    <row r="168" spans="1:15" ht="12.75" customHeight="1">
      <c r="A168" s="30">
        <v>158</v>
      </c>
      <c r="B168" s="308" t="s">
        <v>358</v>
      </c>
      <c r="C168" s="298">
        <v>2871.85</v>
      </c>
      <c r="D168" s="299">
        <v>2873.65</v>
      </c>
      <c r="E168" s="299">
        <v>2861.2000000000003</v>
      </c>
      <c r="F168" s="299">
        <v>2850.55</v>
      </c>
      <c r="G168" s="299">
        <v>2838.1000000000004</v>
      </c>
      <c r="H168" s="299">
        <v>2884.3</v>
      </c>
      <c r="I168" s="299">
        <v>2896.75</v>
      </c>
      <c r="J168" s="299">
        <v>2907.4</v>
      </c>
      <c r="K168" s="298">
        <v>2886.1</v>
      </c>
      <c r="L168" s="298">
        <v>2863</v>
      </c>
      <c r="M168" s="298">
        <v>8.7840000000000001E-2</v>
      </c>
      <c r="N168" s="1"/>
      <c r="O168" s="1"/>
    </row>
    <row r="169" spans="1:15" ht="12.75" customHeight="1">
      <c r="A169" s="30">
        <v>159</v>
      </c>
      <c r="B169" s="308" t="s">
        <v>359</v>
      </c>
      <c r="C169" s="298">
        <v>3169.25</v>
      </c>
      <c r="D169" s="299">
        <v>3179.7833333333333</v>
      </c>
      <c r="E169" s="299">
        <v>3141.5666666666666</v>
      </c>
      <c r="F169" s="299">
        <v>3113.8833333333332</v>
      </c>
      <c r="G169" s="299">
        <v>3075.6666666666665</v>
      </c>
      <c r="H169" s="299">
        <v>3207.4666666666667</v>
      </c>
      <c r="I169" s="299">
        <v>3245.6833333333329</v>
      </c>
      <c r="J169" s="299">
        <v>3273.3666666666668</v>
      </c>
      <c r="K169" s="298">
        <v>3218</v>
      </c>
      <c r="L169" s="298">
        <v>3152.1</v>
      </c>
      <c r="M169" s="298">
        <v>0.13316</v>
      </c>
      <c r="N169" s="1"/>
      <c r="O169" s="1"/>
    </row>
    <row r="170" spans="1:15" ht="12.75" customHeight="1">
      <c r="A170" s="30">
        <v>160</v>
      </c>
      <c r="B170" s="308" t="s">
        <v>360</v>
      </c>
      <c r="C170" s="298">
        <v>115.35</v>
      </c>
      <c r="D170" s="299">
        <v>114.61666666666667</v>
      </c>
      <c r="E170" s="299">
        <v>113.13333333333335</v>
      </c>
      <c r="F170" s="299">
        <v>110.91666666666669</v>
      </c>
      <c r="G170" s="299">
        <v>109.43333333333337</v>
      </c>
      <c r="H170" s="299">
        <v>116.83333333333334</v>
      </c>
      <c r="I170" s="299">
        <v>118.31666666666666</v>
      </c>
      <c r="J170" s="299">
        <v>120.53333333333333</v>
      </c>
      <c r="K170" s="298">
        <v>116.1</v>
      </c>
      <c r="L170" s="298">
        <v>112.4</v>
      </c>
      <c r="M170" s="298">
        <v>1.42038</v>
      </c>
      <c r="N170" s="1"/>
      <c r="O170" s="1"/>
    </row>
    <row r="171" spans="1:15" ht="12.75" customHeight="1">
      <c r="A171" s="30">
        <v>161</v>
      </c>
      <c r="B171" s="308" t="s">
        <v>256</v>
      </c>
      <c r="C171" s="298">
        <v>2584.75</v>
      </c>
      <c r="D171" s="299">
        <v>2561.3666666666668</v>
      </c>
      <c r="E171" s="299">
        <v>2524.7333333333336</v>
      </c>
      <c r="F171" s="299">
        <v>2464.7166666666667</v>
      </c>
      <c r="G171" s="299">
        <v>2428.0833333333335</v>
      </c>
      <c r="H171" s="299">
        <v>2621.3833333333337</v>
      </c>
      <c r="I171" s="299">
        <v>2658.0166666666669</v>
      </c>
      <c r="J171" s="299">
        <v>2718.0333333333338</v>
      </c>
      <c r="K171" s="298">
        <v>2598</v>
      </c>
      <c r="L171" s="298">
        <v>2501.35</v>
      </c>
      <c r="M171" s="298">
        <v>4.9760499999999999</v>
      </c>
      <c r="N171" s="1"/>
      <c r="O171" s="1"/>
    </row>
    <row r="172" spans="1:15" ht="12.75" customHeight="1">
      <c r="A172" s="30">
        <v>162</v>
      </c>
      <c r="B172" s="308" t="s">
        <v>361</v>
      </c>
      <c r="C172" s="298">
        <v>1547.4</v>
      </c>
      <c r="D172" s="299">
        <v>1546.7833333333335</v>
      </c>
      <c r="E172" s="299">
        <v>1538.616666666667</v>
      </c>
      <c r="F172" s="299">
        <v>1529.8333333333335</v>
      </c>
      <c r="G172" s="299">
        <v>1521.666666666667</v>
      </c>
      <c r="H172" s="299">
        <v>1555.5666666666671</v>
      </c>
      <c r="I172" s="299">
        <v>1563.7333333333336</v>
      </c>
      <c r="J172" s="299">
        <v>1572.5166666666671</v>
      </c>
      <c r="K172" s="298">
        <v>1554.95</v>
      </c>
      <c r="L172" s="298">
        <v>1538</v>
      </c>
      <c r="M172" s="298">
        <v>0.77732000000000001</v>
      </c>
      <c r="N172" s="1"/>
      <c r="O172" s="1"/>
    </row>
    <row r="173" spans="1:15" ht="12.75" customHeight="1">
      <c r="A173" s="30">
        <v>163</v>
      </c>
      <c r="B173" s="308" t="s">
        <v>871</v>
      </c>
      <c r="C173" s="298">
        <v>449.6</v>
      </c>
      <c r="D173" s="299">
        <v>450.73333333333335</v>
      </c>
      <c r="E173" s="299">
        <v>446.86666666666667</v>
      </c>
      <c r="F173" s="299">
        <v>444.13333333333333</v>
      </c>
      <c r="G173" s="299">
        <v>440.26666666666665</v>
      </c>
      <c r="H173" s="299">
        <v>453.4666666666667</v>
      </c>
      <c r="I173" s="299">
        <v>457.33333333333337</v>
      </c>
      <c r="J173" s="299">
        <v>460.06666666666672</v>
      </c>
      <c r="K173" s="298">
        <v>454.6</v>
      </c>
      <c r="L173" s="298">
        <v>448</v>
      </c>
      <c r="M173" s="298">
        <v>0.17932000000000001</v>
      </c>
      <c r="N173" s="1"/>
      <c r="O173" s="1"/>
    </row>
    <row r="174" spans="1:15" ht="12.75" customHeight="1">
      <c r="A174" s="30">
        <v>164</v>
      </c>
      <c r="B174" s="308" t="s">
        <v>104</v>
      </c>
      <c r="C174" s="298">
        <v>389.35</v>
      </c>
      <c r="D174" s="299">
        <v>385.98333333333335</v>
      </c>
      <c r="E174" s="299">
        <v>381.36666666666667</v>
      </c>
      <c r="F174" s="299">
        <v>373.38333333333333</v>
      </c>
      <c r="G174" s="299">
        <v>368.76666666666665</v>
      </c>
      <c r="H174" s="299">
        <v>393.9666666666667</v>
      </c>
      <c r="I174" s="299">
        <v>398.58333333333337</v>
      </c>
      <c r="J174" s="299">
        <v>406.56666666666672</v>
      </c>
      <c r="K174" s="298">
        <v>390.6</v>
      </c>
      <c r="L174" s="298">
        <v>378</v>
      </c>
      <c r="M174" s="298">
        <v>5.0398399999999999</v>
      </c>
      <c r="N174" s="1"/>
      <c r="O174" s="1"/>
    </row>
    <row r="175" spans="1:15" ht="12.75" customHeight="1">
      <c r="A175" s="30">
        <v>165</v>
      </c>
      <c r="B175" s="308" t="s">
        <v>872</v>
      </c>
      <c r="C175" s="298">
        <v>1012</v>
      </c>
      <c r="D175" s="299">
        <v>1007.3333333333334</v>
      </c>
      <c r="E175" s="299">
        <v>995.66666666666674</v>
      </c>
      <c r="F175" s="299">
        <v>979.33333333333337</v>
      </c>
      <c r="G175" s="299">
        <v>967.66666666666674</v>
      </c>
      <c r="H175" s="299">
        <v>1023.6666666666667</v>
      </c>
      <c r="I175" s="299">
        <v>1035.3333333333335</v>
      </c>
      <c r="J175" s="299">
        <v>1051.6666666666667</v>
      </c>
      <c r="K175" s="298">
        <v>1019</v>
      </c>
      <c r="L175" s="298">
        <v>991</v>
      </c>
      <c r="M175" s="298">
        <v>0.13869999999999999</v>
      </c>
      <c r="N175" s="1"/>
      <c r="O175" s="1"/>
    </row>
    <row r="176" spans="1:15" ht="12.75" customHeight="1">
      <c r="A176" s="30">
        <v>166</v>
      </c>
      <c r="B176" s="308" t="s">
        <v>362</v>
      </c>
      <c r="C176" s="298">
        <v>1074.55</v>
      </c>
      <c r="D176" s="299">
        <v>1072.8333333333333</v>
      </c>
      <c r="E176" s="299">
        <v>1057.7166666666665</v>
      </c>
      <c r="F176" s="299">
        <v>1040.8833333333332</v>
      </c>
      <c r="G176" s="299">
        <v>1025.7666666666664</v>
      </c>
      <c r="H176" s="299">
        <v>1089.6666666666665</v>
      </c>
      <c r="I176" s="299">
        <v>1104.7833333333333</v>
      </c>
      <c r="J176" s="299">
        <v>1121.6166666666666</v>
      </c>
      <c r="K176" s="298">
        <v>1087.95</v>
      </c>
      <c r="L176" s="298">
        <v>1056</v>
      </c>
      <c r="M176" s="298">
        <v>0.22894</v>
      </c>
      <c r="N176" s="1"/>
      <c r="O176" s="1"/>
    </row>
    <row r="177" spans="1:15" ht="12.75" customHeight="1">
      <c r="A177" s="30">
        <v>167</v>
      </c>
      <c r="B177" s="308" t="s">
        <v>257</v>
      </c>
      <c r="C177" s="298">
        <v>508.75</v>
      </c>
      <c r="D177" s="299">
        <v>508.36666666666662</v>
      </c>
      <c r="E177" s="299">
        <v>505.48333333333323</v>
      </c>
      <c r="F177" s="299">
        <v>502.21666666666664</v>
      </c>
      <c r="G177" s="299">
        <v>499.33333333333326</v>
      </c>
      <c r="H177" s="299">
        <v>511.63333333333321</v>
      </c>
      <c r="I177" s="299">
        <v>514.51666666666654</v>
      </c>
      <c r="J177" s="299">
        <v>517.78333333333319</v>
      </c>
      <c r="K177" s="298">
        <v>511.25</v>
      </c>
      <c r="L177" s="298">
        <v>505.1</v>
      </c>
      <c r="M177" s="298">
        <v>0.45730999999999999</v>
      </c>
      <c r="N177" s="1"/>
      <c r="O177" s="1"/>
    </row>
    <row r="178" spans="1:15" ht="12.75" customHeight="1">
      <c r="A178" s="30">
        <v>168</v>
      </c>
      <c r="B178" s="308" t="s">
        <v>107</v>
      </c>
      <c r="C178" s="298">
        <v>879.95</v>
      </c>
      <c r="D178" s="299">
        <v>862.85</v>
      </c>
      <c r="E178" s="299">
        <v>842.40000000000009</v>
      </c>
      <c r="F178" s="299">
        <v>804.85</v>
      </c>
      <c r="G178" s="299">
        <v>784.40000000000009</v>
      </c>
      <c r="H178" s="299">
        <v>900.40000000000009</v>
      </c>
      <c r="I178" s="299">
        <v>920.85000000000014</v>
      </c>
      <c r="J178" s="299">
        <v>958.40000000000009</v>
      </c>
      <c r="K178" s="298">
        <v>883.3</v>
      </c>
      <c r="L178" s="298">
        <v>825.3</v>
      </c>
      <c r="M178" s="298">
        <v>53.219529999999999</v>
      </c>
      <c r="N178" s="1"/>
      <c r="O178" s="1"/>
    </row>
    <row r="179" spans="1:15" ht="12.75" customHeight="1">
      <c r="A179" s="30">
        <v>169</v>
      </c>
      <c r="B179" s="308" t="s">
        <v>258</v>
      </c>
      <c r="C179" s="298">
        <v>418.2</v>
      </c>
      <c r="D179" s="299">
        <v>417.10000000000008</v>
      </c>
      <c r="E179" s="299">
        <v>414.20000000000016</v>
      </c>
      <c r="F179" s="299">
        <v>410.2000000000001</v>
      </c>
      <c r="G179" s="299">
        <v>407.30000000000018</v>
      </c>
      <c r="H179" s="299">
        <v>421.10000000000014</v>
      </c>
      <c r="I179" s="299">
        <v>424.00000000000011</v>
      </c>
      <c r="J179" s="299">
        <v>428.00000000000011</v>
      </c>
      <c r="K179" s="298">
        <v>420</v>
      </c>
      <c r="L179" s="298">
        <v>413.1</v>
      </c>
      <c r="M179" s="298">
        <v>0.58750999999999998</v>
      </c>
      <c r="N179" s="1"/>
      <c r="O179" s="1"/>
    </row>
    <row r="180" spans="1:15" ht="12.75" customHeight="1">
      <c r="A180" s="30">
        <v>170</v>
      </c>
      <c r="B180" s="308" t="s">
        <v>108</v>
      </c>
      <c r="C180" s="298">
        <v>1277.9000000000001</v>
      </c>
      <c r="D180" s="299">
        <v>1261.5</v>
      </c>
      <c r="E180" s="299">
        <v>1240</v>
      </c>
      <c r="F180" s="299">
        <v>1202.0999999999999</v>
      </c>
      <c r="G180" s="299">
        <v>1180.5999999999999</v>
      </c>
      <c r="H180" s="299">
        <v>1299.4000000000001</v>
      </c>
      <c r="I180" s="299">
        <v>1320.9</v>
      </c>
      <c r="J180" s="299">
        <v>1358.8000000000002</v>
      </c>
      <c r="K180" s="298">
        <v>1283</v>
      </c>
      <c r="L180" s="298">
        <v>1223.5999999999999</v>
      </c>
      <c r="M180" s="298">
        <v>6.4483100000000002</v>
      </c>
      <c r="N180" s="1"/>
      <c r="O180" s="1"/>
    </row>
    <row r="181" spans="1:15" ht="12.75" customHeight="1">
      <c r="A181" s="30">
        <v>171</v>
      </c>
      <c r="B181" s="308" t="s">
        <v>109</v>
      </c>
      <c r="C181" s="298">
        <v>275.25</v>
      </c>
      <c r="D181" s="299">
        <v>275.15000000000003</v>
      </c>
      <c r="E181" s="299">
        <v>273.30000000000007</v>
      </c>
      <c r="F181" s="299">
        <v>271.35000000000002</v>
      </c>
      <c r="G181" s="299">
        <v>269.50000000000006</v>
      </c>
      <c r="H181" s="299">
        <v>277.10000000000008</v>
      </c>
      <c r="I181" s="299">
        <v>278.9500000000001</v>
      </c>
      <c r="J181" s="299">
        <v>280.90000000000009</v>
      </c>
      <c r="K181" s="298">
        <v>277</v>
      </c>
      <c r="L181" s="298">
        <v>273.2</v>
      </c>
      <c r="M181" s="298">
        <v>8.5175999999999998</v>
      </c>
      <c r="N181" s="1"/>
      <c r="O181" s="1"/>
    </row>
    <row r="182" spans="1:15" ht="12.75" customHeight="1">
      <c r="A182" s="30">
        <v>172</v>
      </c>
      <c r="B182" s="308" t="s">
        <v>363</v>
      </c>
      <c r="C182" s="298">
        <v>391.45</v>
      </c>
      <c r="D182" s="299">
        <v>389.83333333333331</v>
      </c>
      <c r="E182" s="299">
        <v>385.86666666666662</v>
      </c>
      <c r="F182" s="299">
        <v>380.2833333333333</v>
      </c>
      <c r="G182" s="299">
        <v>376.31666666666661</v>
      </c>
      <c r="H182" s="299">
        <v>395.41666666666663</v>
      </c>
      <c r="I182" s="299">
        <v>399.38333333333333</v>
      </c>
      <c r="J182" s="299">
        <v>404.96666666666664</v>
      </c>
      <c r="K182" s="298">
        <v>393.8</v>
      </c>
      <c r="L182" s="298">
        <v>384.25</v>
      </c>
      <c r="M182" s="298">
        <v>1.4964200000000001</v>
      </c>
      <c r="N182" s="1"/>
      <c r="O182" s="1"/>
    </row>
    <row r="183" spans="1:15" ht="12.75" customHeight="1">
      <c r="A183" s="30">
        <v>173</v>
      </c>
      <c r="B183" s="308" t="s">
        <v>110</v>
      </c>
      <c r="C183" s="298">
        <v>1369.65</v>
      </c>
      <c r="D183" s="299">
        <v>1363.4833333333333</v>
      </c>
      <c r="E183" s="299">
        <v>1351.7666666666667</v>
      </c>
      <c r="F183" s="299">
        <v>1333.8833333333332</v>
      </c>
      <c r="G183" s="299">
        <v>1322.1666666666665</v>
      </c>
      <c r="H183" s="299">
        <v>1381.3666666666668</v>
      </c>
      <c r="I183" s="299">
        <v>1393.0833333333335</v>
      </c>
      <c r="J183" s="299">
        <v>1410.9666666666669</v>
      </c>
      <c r="K183" s="298">
        <v>1375.2</v>
      </c>
      <c r="L183" s="298">
        <v>1345.6</v>
      </c>
      <c r="M183" s="298">
        <v>7.0623800000000001</v>
      </c>
      <c r="N183" s="1"/>
      <c r="O183" s="1"/>
    </row>
    <row r="184" spans="1:15" ht="12.75" customHeight="1">
      <c r="A184" s="30">
        <v>174</v>
      </c>
      <c r="B184" s="308" t="s">
        <v>364</v>
      </c>
      <c r="C184" s="298">
        <v>406.8</v>
      </c>
      <c r="D184" s="299">
        <v>405.59999999999997</v>
      </c>
      <c r="E184" s="299">
        <v>398.19999999999993</v>
      </c>
      <c r="F184" s="299">
        <v>389.59999999999997</v>
      </c>
      <c r="G184" s="299">
        <v>382.19999999999993</v>
      </c>
      <c r="H184" s="299">
        <v>414.19999999999993</v>
      </c>
      <c r="I184" s="299">
        <v>421.59999999999991</v>
      </c>
      <c r="J184" s="299">
        <v>430.19999999999993</v>
      </c>
      <c r="K184" s="298">
        <v>413</v>
      </c>
      <c r="L184" s="298">
        <v>397</v>
      </c>
      <c r="M184" s="298">
        <v>2.3166000000000002</v>
      </c>
      <c r="N184" s="1"/>
      <c r="O184" s="1"/>
    </row>
    <row r="185" spans="1:15" ht="12.75" customHeight="1">
      <c r="A185" s="30">
        <v>175</v>
      </c>
      <c r="B185" s="308" t="s">
        <v>366</v>
      </c>
      <c r="C185" s="298">
        <v>1751.1</v>
      </c>
      <c r="D185" s="299">
        <v>1734.4333333333332</v>
      </c>
      <c r="E185" s="299">
        <v>1708.2666666666664</v>
      </c>
      <c r="F185" s="299">
        <v>1665.4333333333332</v>
      </c>
      <c r="G185" s="299">
        <v>1639.2666666666664</v>
      </c>
      <c r="H185" s="299">
        <v>1777.2666666666664</v>
      </c>
      <c r="I185" s="299">
        <v>1803.4333333333329</v>
      </c>
      <c r="J185" s="299">
        <v>1846.2666666666664</v>
      </c>
      <c r="K185" s="298">
        <v>1760.6</v>
      </c>
      <c r="L185" s="298">
        <v>1691.6</v>
      </c>
      <c r="M185" s="298">
        <v>0.73272000000000004</v>
      </c>
      <c r="N185" s="1"/>
      <c r="O185" s="1"/>
    </row>
    <row r="186" spans="1:15" ht="12.75" customHeight="1">
      <c r="A186" s="30">
        <v>176</v>
      </c>
      <c r="B186" s="308" t="s">
        <v>367</v>
      </c>
      <c r="C186" s="298">
        <v>687.9</v>
      </c>
      <c r="D186" s="299">
        <v>690.9666666666667</v>
      </c>
      <c r="E186" s="299">
        <v>680.03333333333342</v>
      </c>
      <c r="F186" s="299">
        <v>672.16666666666674</v>
      </c>
      <c r="G186" s="299">
        <v>661.23333333333346</v>
      </c>
      <c r="H186" s="299">
        <v>698.83333333333337</v>
      </c>
      <c r="I186" s="299">
        <v>709.76666666666677</v>
      </c>
      <c r="J186" s="299">
        <v>717.63333333333333</v>
      </c>
      <c r="K186" s="298">
        <v>701.9</v>
      </c>
      <c r="L186" s="298">
        <v>683.1</v>
      </c>
      <c r="M186" s="298">
        <v>1.81599</v>
      </c>
      <c r="N186" s="1"/>
      <c r="O186" s="1"/>
    </row>
    <row r="187" spans="1:15" ht="12.75" customHeight="1">
      <c r="A187" s="30">
        <v>177</v>
      </c>
      <c r="B187" s="308" t="s">
        <v>368</v>
      </c>
      <c r="C187" s="298">
        <v>284.5</v>
      </c>
      <c r="D187" s="299">
        <v>285.61666666666667</v>
      </c>
      <c r="E187" s="299">
        <v>280.23333333333335</v>
      </c>
      <c r="F187" s="299">
        <v>275.9666666666667</v>
      </c>
      <c r="G187" s="299">
        <v>270.58333333333337</v>
      </c>
      <c r="H187" s="299">
        <v>289.88333333333333</v>
      </c>
      <c r="I187" s="299">
        <v>295.26666666666665</v>
      </c>
      <c r="J187" s="299">
        <v>299.5333333333333</v>
      </c>
      <c r="K187" s="298">
        <v>291</v>
      </c>
      <c r="L187" s="298">
        <v>281.35000000000002</v>
      </c>
      <c r="M187" s="298">
        <v>2.13598</v>
      </c>
      <c r="N187" s="1"/>
      <c r="O187" s="1"/>
    </row>
    <row r="188" spans="1:15" ht="12.75" customHeight="1">
      <c r="A188" s="30">
        <v>178</v>
      </c>
      <c r="B188" s="308" t="s">
        <v>369</v>
      </c>
      <c r="C188" s="298">
        <v>2895.3</v>
      </c>
      <c r="D188" s="299">
        <v>2901.1666666666665</v>
      </c>
      <c r="E188" s="299">
        <v>2842.1333333333332</v>
      </c>
      <c r="F188" s="299">
        <v>2788.9666666666667</v>
      </c>
      <c r="G188" s="299">
        <v>2729.9333333333334</v>
      </c>
      <c r="H188" s="299">
        <v>2954.333333333333</v>
      </c>
      <c r="I188" s="299">
        <v>3013.3666666666668</v>
      </c>
      <c r="J188" s="299">
        <v>3066.5333333333328</v>
      </c>
      <c r="K188" s="298">
        <v>2960.2</v>
      </c>
      <c r="L188" s="298">
        <v>2848</v>
      </c>
      <c r="M188" s="298">
        <v>0.75536000000000003</v>
      </c>
      <c r="N188" s="1"/>
      <c r="O188" s="1"/>
    </row>
    <row r="189" spans="1:15" ht="12.75" customHeight="1">
      <c r="A189" s="30">
        <v>179</v>
      </c>
      <c r="B189" s="308" t="s">
        <v>111</v>
      </c>
      <c r="C189" s="298">
        <v>450.9</v>
      </c>
      <c r="D189" s="299">
        <v>444.23333333333335</v>
      </c>
      <c r="E189" s="299">
        <v>434.11666666666667</v>
      </c>
      <c r="F189" s="299">
        <v>417.33333333333331</v>
      </c>
      <c r="G189" s="299">
        <v>407.21666666666664</v>
      </c>
      <c r="H189" s="299">
        <v>461.01666666666671</v>
      </c>
      <c r="I189" s="299">
        <v>471.13333333333338</v>
      </c>
      <c r="J189" s="299">
        <v>487.91666666666674</v>
      </c>
      <c r="K189" s="298">
        <v>454.35</v>
      </c>
      <c r="L189" s="298">
        <v>427.45</v>
      </c>
      <c r="M189" s="298">
        <v>22.11487</v>
      </c>
      <c r="N189" s="1"/>
      <c r="O189" s="1"/>
    </row>
    <row r="190" spans="1:15" ht="12.75" customHeight="1">
      <c r="A190" s="30">
        <v>180</v>
      </c>
      <c r="B190" s="308" t="s">
        <v>370</v>
      </c>
      <c r="C190" s="298">
        <v>603.25</v>
      </c>
      <c r="D190" s="299">
        <v>600.4</v>
      </c>
      <c r="E190" s="299">
        <v>594.84999999999991</v>
      </c>
      <c r="F190" s="299">
        <v>586.44999999999993</v>
      </c>
      <c r="G190" s="299">
        <v>580.89999999999986</v>
      </c>
      <c r="H190" s="299">
        <v>608.79999999999995</v>
      </c>
      <c r="I190" s="299">
        <v>614.34999999999991</v>
      </c>
      <c r="J190" s="299">
        <v>622.75</v>
      </c>
      <c r="K190" s="298">
        <v>605.95000000000005</v>
      </c>
      <c r="L190" s="298">
        <v>592</v>
      </c>
      <c r="M190" s="298">
        <v>10.26412</v>
      </c>
      <c r="N190" s="1"/>
      <c r="O190" s="1"/>
    </row>
    <row r="191" spans="1:15" ht="12.75" customHeight="1">
      <c r="A191" s="30">
        <v>181</v>
      </c>
      <c r="B191" s="308" t="s">
        <v>371</v>
      </c>
      <c r="C191" s="298">
        <v>76.5</v>
      </c>
      <c r="D191" s="299">
        <v>76.066666666666663</v>
      </c>
      <c r="E191" s="299">
        <v>75.133333333333326</v>
      </c>
      <c r="F191" s="299">
        <v>73.766666666666666</v>
      </c>
      <c r="G191" s="299">
        <v>72.833333333333329</v>
      </c>
      <c r="H191" s="299">
        <v>77.433333333333323</v>
      </c>
      <c r="I191" s="299">
        <v>78.36666666666666</v>
      </c>
      <c r="J191" s="299">
        <v>79.73333333333332</v>
      </c>
      <c r="K191" s="298">
        <v>77</v>
      </c>
      <c r="L191" s="298">
        <v>74.7</v>
      </c>
      <c r="M191" s="298">
        <v>1.6988300000000001</v>
      </c>
      <c r="N191" s="1"/>
      <c r="O191" s="1"/>
    </row>
    <row r="192" spans="1:15" ht="12.75" customHeight="1">
      <c r="A192" s="30">
        <v>182</v>
      </c>
      <c r="B192" s="308" t="s">
        <v>372</v>
      </c>
      <c r="C192" s="298">
        <v>126.8</v>
      </c>
      <c r="D192" s="299">
        <v>127.60000000000001</v>
      </c>
      <c r="E192" s="299">
        <v>124.20000000000002</v>
      </c>
      <c r="F192" s="299">
        <v>121.60000000000001</v>
      </c>
      <c r="G192" s="299">
        <v>118.20000000000002</v>
      </c>
      <c r="H192" s="299">
        <v>130.20000000000002</v>
      </c>
      <c r="I192" s="299">
        <v>133.60000000000002</v>
      </c>
      <c r="J192" s="299">
        <v>136.20000000000002</v>
      </c>
      <c r="K192" s="298">
        <v>131</v>
      </c>
      <c r="L192" s="298">
        <v>125</v>
      </c>
      <c r="M192" s="298">
        <v>14.30419</v>
      </c>
      <c r="N192" s="1"/>
      <c r="O192" s="1"/>
    </row>
    <row r="193" spans="1:15" ht="12.75" customHeight="1">
      <c r="A193" s="30">
        <v>183</v>
      </c>
      <c r="B193" s="308" t="s">
        <v>259</v>
      </c>
      <c r="C193" s="298">
        <v>227.2</v>
      </c>
      <c r="D193" s="299">
        <v>226.16666666666666</v>
      </c>
      <c r="E193" s="299">
        <v>223.18333333333331</v>
      </c>
      <c r="F193" s="299">
        <v>219.16666666666666</v>
      </c>
      <c r="G193" s="299">
        <v>216.18333333333331</v>
      </c>
      <c r="H193" s="299">
        <v>230.18333333333331</v>
      </c>
      <c r="I193" s="299">
        <v>233.16666666666666</v>
      </c>
      <c r="J193" s="299">
        <v>237.18333333333331</v>
      </c>
      <c r="K193" s="298">
        <v>229.15</v>
      </c>
      <c r="L193" s="298">
        <v>222.15</v>
      </c>
      <c r="M193" s="298">
        <v>11.236359999999999</v>
      </c>
      <c r="N193" s="1"/>
      <c r="O193" s="1"/>
    </row>
    <row r="194" spans="1:15" ht="12.75" customHeight="1">
      <c r="A194" s="30">
        <v>184</v>
      </c>
      <c r="B194" s="308" t="s">
        <v>374</v>
      </c>
      <c r="C194" s="298">
        <v>1000.2</v>
      </c>
      <c r="D194" s="299">
        <v>995.18333333333339</v>
      </c>
      <c r="E194" s="299">
        <v>985.16666666666674</v>
      </c>
      <c r="F194" s="299">
        <v>970.13333333333333</v>
      </c>
      <c r="G194" s="299">
        <v>960.11666666666667</v>
      </c>
      <c r="H194" s="299">
        <v>1010.2166666666668</v>
      </c>
      <c r="I194" s="299">
        <v>1020.2333333333335</v>
      </c>
      <c r="J194" s="299">
        <v>1035.2666666666669</v>
      </c>
      <c r="K194" s="298">
        <v>1005.2</v>
      </c>
      <c r="L194" s="298">
        <v>980.15</v>
      </c>
      <c r="M194" s="298">
        <v>1.71872</v>
      </c>
      <c r="N194" s="1"/>
      <c r="O194" s="1"/>
    </row>
    <row r="195" spans="1:15" ht="12.75" customHeight="1">
      <c r="A195" s="30">
        <v>185</v>
      </c>
      <c r="B195" s="308" t="s">
        <v>113</v>
      </c>
      <c r="C195" s="298">
        <v>986.6</v>
      </c>
      <c r="D195" s="299">
        <v>988.54999999999984</v>
      </c>
      <c r="E195" s="299">
        <v>978.09999999999968</v>
      </c>
      <c r="F195" s="299">
        <v>969.5999999999998</v>
      </c>
      <c r="G195" s="299">
        <v>959.14999999999964</v>
      </c>
      <c r="H195" s="299">
        <v>997.04999999999973</v>
      </c>
      <c r="I195" s="299">
        <v>1007.4999999999998</v>
      </c>
      <c r="J195" s="299">
        <v>1015.9999999999998</v>
      </c>
      <c r="K195" s="298">
        <v>999</v>
      </c>
      <c r="L195" s="298">
        <v>980.05</v>
      </c>
      <c r="M195" s="298">
        <v>29.98254</v>
      </c>
      <c r="N195" s="1"/>
      <c r="O195" s="1"/>
    </row>
    <row r="196" spans="1:15" ht="12.75" customHeight="1">
      <c r="A196" s="30">
        <v>186</v>
      </c>
      <c r="B196" s="308" t="s">
        <v>115</v>
      </c>
      <c r="C196" s="298">
        <v>1910.9</v>
      </c>
      <c r="D196" s="299">
        <v>1895.3333333333333</v>
      </c>
      <c r="E196" s="299">
        <v>1875.7666666666664</v>
      </c>
      <c r="F196" s="299">
        <v>1840.6333333333332</v>
      </c>
      <c r="G196" s="299">
        <v>1821.0666666666664</v>
      </c>
      <c r="H196" s="299">
        <v>1930.4666666666665</v>
      </c>
      <c r="I196" s="299">
        <v>1950.0333333333335</v>
      </c>
      <c r="J196" s="299">
        <v>1985.1666666666665</v>
      </c>
      <c r="K196" s="298">
        <v>1914.9</v>
      </c>
      <c r="L196" s="298">
        <v>1860.2</v>
      </c>
      <c r="M196" s="298">
        <v>2.2106599999999998</v>
      </c>
      <c r="N196" s="1"/>
      <c r="O196" s="1"/>
    </row>
    <row r="197" spans="1:15" ht="12.75" customHeight="1">
      <c r="A197" s="30">
        <v>187</v>
      </c>
      <c r="B197" s="308" t="s">
        <v>116</v>
      </c>
      <c r="C197" s="298">
        <v>1371.25</v>
      </c>
      <c r="D197" s="299">
        <v>1363.9166666666667</v>
      </c>
      <c r="E197" s="299">
        <v>1354.4333333333334</v>
      </c>
      <c r="F197" s="299">
        <v>1337.6166666666666</v>
      </c>
      <c r="G197" s="299">
        <v>1328.1333333333332</v>
      </c>
      <c r="H197" s="299">
        <v>1380.7333333333336</v>
      </c>
      <c r="I197" s="299">
        <v>1390.2166666666667</v>
      </c>
      <c r="J197" s="299">
        <v>1407.0333333333338</v>
      </c>
      <c r="K197" s="298">
        <v>1373.4</v>
      </c>
      <c r="L197" s="298">
        <v>1347.1</v>
      </c>
      <c r="M197" s="298">
        <v>75.24539</v>
      </c>
      <c r="N197" s="1"/>
      <c r="O197" s="1"/>
    </row>
    <row r="198" spans="1:15" ht="12.75" customHeight="1">
      <c r="A198" s="30">
        <v>188</v>
      </c>
      <c r="B198" s="308" t="s">
        <v>117</v>
      </c>
      <c r="C198" s="298">
        <v>557.45000000000005</v>
      </c>
      <c r="D198" s="299">
        <v>561.44999999999993</v>
      </c>
      <c r="E198" s="299">
        <v>550.99999999999989</v>
      </c>
      <c r="F198" s="299">
        <v>544.54999999999995</v>
      </c>
      <c r="G198" s="299">
        <v>534.09999999999991</v>
      </c>
      <c r="H198" s="299">
        <v>567.89999999999986</v>
      </c>
      <c r="I198" s="299">
        <v>578.34999999999991</v>
      </c>
      <c r="J198" s="299">
        <v>584.79999999999984</v>
      </c>
      <c r="K198" s="298">
        <v>571.9</v>
      </c>
      <c r="L198" s="298">
        <v>555</v>
      </c>
      <c r="M198" s="298">
        <v>33.092959999999998</v>
      </c>
      <c r="N198" s="1"/>
      <c r="O198" s="1"/>
    </row>
    <row r="199" spans="1:15" ht="12.75" customHeight="1">
      <c r="A199" s="30">
        <v>189</v>
      </c>
      <c r="B199" s="308" t="s">
        <v>375</v>
      </c>
      <c r="C199" s="298">
        <v>55.2</v>
      </c>
      <c r="D199" s="299">
        <v>55.083333333333336</v>
      </c>
      <c r="E199" s="299">
        <v>54.466666666666669</v>
      </c>
      <c r="F199" s="299">
        <v>53.733333333333334</v>
      </c>
      <c r="G199" s="299">
        <v>53.116666666666667</v>
      </c>
      <c r="H199" s="299">
        <v>55.81666666666667</v>
      </c>
      <c r="I199" s="299">
        <v>56.43333333333333</v>
      </c>
      <c r="J199" s="299">
        <v>57.166666666666671</v>
      </c>
      <c r="K199" s="298">
        <v>55.7</v>
      </c>
      <c r="L199" s="298">
        <v>54.35</v>
      </c>
      <c r="M199" s="298">
        <v>26.141580000000001</v>
      </c>
      <c r="N199" s="1"/>
      <c r="O199" s="1"/>
    </row>
    <row r="200" spans="1:15" ht="12.75" customHeight="1">
      <c r="A200" s="30">
        <v>190</v>
      </c>
      <c r="B200" s="308" t="s">
        <v>873</v>
      </c>
      <c r="C200" s="298">
        <v>3278.85</v>
      </c>
      <c r="D200" s="299">
        <v>3284.6166666666668</v>
      </c>
      <c r="E200" s="299">
        <v>3249.2333333333336</v>
      </c>
      <c r="F200" s="299">
        <v>3219.6166666666668</v>
      </c>
      <c r="G200" s="299">
        <v>3184.2333333333336</v>
      </c>
      <c r="H200" s="299">
        <v>3314.2333333333336</v>
      </c>
      <c r="I200" s="299">
        <v>3349.6166666666668</v>
      </c>
      <c r="J200" s="299">
        <v>3379.2333333333336</v>
      </c>
      <c r="K200" s="298">
        <v>3320</v>
      </c>
      <c r="L200" s="298">
        <v>3255</v>
      </c>
      <c r="M200" s="298">
        <v>6.5360000000000001E-2</v>
      </c>
      <c r="N200" s="1"/>
      <c r="O200" s="1"/>
    </row>
    <row r="201" spans="1:15" ht="12.75" customHeight="1">
      <c r="A201" s="30">
        <v>191</v>
      </c>
      <c r="B201" s="308" t="s">
        <v>376</v>
      </c>
      <c r="C201" s="298">
        <v>823.05</v>
      </c>
      <c r="D201" s="299">
        <v>825.5</v>
      </c>
      <c r="E201" s="299">
        <v>816.55</v>
      </c>
      <c r="F201" s="299">
        <v>810.05</v>
      </c>
      <c r="G201" s="299">
        <v>801.09999999999991</v>
      </c>
      <c r="H201" s="299">
        <v>832</v>
      </c>
      <c r="I201" s="299">
        <v>840.95</v>
      </c>
      <c r="J201" s="299">
        <v>847.45</v>
      </c>
      <c r="K201" s="298">
        <v>834.45</v>
      </c>
      <c r="L201" s="298">
        <v>819</v>
      </c>
      <c r="M201" s="298">
        <v>2.3334899999999998</v>
      </c>
      <c r="N201" s="1"/>
      <c r="O201" s="1"/>
    </row>
    <row r="202" spans="1:15" ht="12.75" customHeight="1">
      <c r="A202" s="30">
        <v>192</v>
      </c>
      <c r="B202" s="308" t="s">
        <v>800</v>
      </c>
      <c r="C202" s="298">
        <v>16.399999999999999</v>
      </c>
      <c r="D202" s="299">
        <v>16.383333333333333</v>
      </c>
      <c r="E202" s="299">
        <v>16.266666666666666</v>
      </c>
      <c r="F202" s="299">
        <v>16.133333333333333</v>
      </c>
      <c r="G202" s="299">
        <v>16.016666666666666</v>
      </c>
      <c r="H202" s="299">
        <v>16.516666666666666</v>
      </c>
      <c r="I202" s="299">
        <v>16.633333333333333</v>
      </c>
      <c r="J202" s="299">
        <v>16.766666666666666</v>
      </c>
      <c r="K202" s="298">
        <v>16.5</v>
      </c>
      <c r="L202" s="298">
        <v>16.25</v>
      </c>
      <c r="M202" s="298">
        <v>4.9889400000000004</v>
      </c>
      <c r="N202" s="1"/>
      <c r="O202" s="1"/>
    </row>
    <row r="203" spans="1:15" ht="12.75" customHeight="1">
      <c r="A203" s="30">
        <v>193</v>
      </c>
      <c r="B203" s="308" t="s">
        <v>377</v>
      </c>
      <c r="C203" s="298">
        <v>871</v>
      </c>
      <c r="D203" s="299">
        <v>871.66666666666663</v>
      </c>
      <c r="E203" s="299">
        <v>854.33333333333326</v>
      </c>
      <c r="F203" s="299">
        <v>837.66666666666663</v>
      </c>
      <c r="G203" s="299">
        <v>820.33333333333326</v>
      </c>
      <c r="H203" s="299">
        <v>888.33333333333326</v>
      </c>
      <c r="I203" s="299">
        <v>905.66666666666652</v>
      </c>
      <c r="J203" s="299">
        <v>922.33333333333326</v>
      </c>
      <c r="K203" s="298">
        <v>889</v>
      </c>
      <c r="L203" s="298">
        <v>855</v>
      </c>
      <c r="M203" s="298">
        <v>0.18551999999999999</v>
      </c>
      <c r="N203" s="1"/>
      <c r="O203" s="1"/>
    </row>
    <row r="204" spans="1:15" ht="12.75" customHeight="1">
      <c r="A204" s="30">
        <v>194</v>
      </c>
      <c r="B204" s="308" t="s">
        <v>112</v>
      </c>
      <c r="C204" s="298">
        <v>1197.2</v>
      </c>
      <c r="D204" s="299">
        <v>1185.3999999999999</v>
      </c>
      <c r="E204" s="299">
        <v>1170.7999999999997</v>
      </c>
      <c r="F204" s="299">
        <v>1144.3999999999999</v>
      </c>
      <c r="G204" s="299">
        <v>1129.7999999999997</v>
      </c>
      <c r="H204" s="299">
        <v>1211.7999999999997</v>
      </c>
      <c r="I204" s="299">
        <v>1226.3999999999996</v>
      </c>
      <c r="J204" s="299">
        <v>1252.7999999999997</v>
      </c>
      <c r="K204" s="298">
        <v>1200</v>
      </c>
      <c r="L204" s="298">
        <v>1159</v>
      </c>
      <c r="M204" s="298">
        <v>14.157080000000001</v>
      </c>
      <c r="N204" s="1"/>
      <c r="O204" s="1"/>
    </row>
    <row r="205" spans="1:15" ht="12.75" customHeight="1">
      <c r="A205" s="30">
        <v>195</v>
      </c>
      <c r="B205" s="308" t="s">
        <v>379</v>
      </c>
      <c r="C205" s="298">
        <v>105.05</v>
      </c>
      <c r="D205" s="299">
        <v>105</v>
      </c>
      <c r="E205" s="299">
        <v>104.05</v>
      </c>
      <c r="F205" s="299">
        <v>103.05</v>
      </c>
      <c r="G205" s="299">
        <v>102.1</v>
      </c>
      <c r="H205" s="299">
        <v>106</v>
      </c>
      <c r="I205" s="299">
        <v>106.94999999999999</v>
      </c>
      <c r="J205" s="299">
        <v>107.95</v>
      </c>
      <c r="K205" s="298">
        <v>105.95</v>
      </c>
      <c r="L205" s="298">
        <v>104</v>
      </c>
      <c r="M205" s="298">
        <v>2.6576599999999999</v>
      </c>
      <c r="N205" s="1"/>
      <c r="O205" s="1"/>
    </row>
    <row r="206" spans="1:15" ht="12.75" customHeight="1">
      <c r="A206" s="30">
        <v>196</v>
      </c>
      <c r="B206" s="308" t="s">
        <v>118</v>
      </c>
      <c r="C206" s="298">
        <v>2831.8</v>
      </c>
      <c r="D206" s="299">
        <v>2802.6333333333332</v>
      </c>
      <c r="E206" s="299">
        <v>2763.2666666666664</v>
      </c>
      <c r="F206" s="299">
        <v>2694.7333333333331</v>
      </c>
      <c r="G206" s="299">
        <v>2655.3666666666663</v>
      </c>
      <c r="H206" s="299">
        <v>2871.1666666666665</v>
      </c>
      <c r="I206" s="299">
        <v>2910.5333333333333</v>
      </c>
      <c r="J206" s="299">
        <v>2979.0666666666666</v>
      </c>
      <c r="K206" s="298">
        <v>2842</v>
      </c>
      <c r="L206" s="298">
        <v>2734.1</v>
      </c>
      <c r="M206" s="298">
        <v>7.3974500000000001</v>
      </c>
      <c r="N206" s="1"/>
      <c r="O206" s="1"/>
    </row>
    <row r="207" spans="1:15" ht="12.75" customHeight="1">
      <c r="A207" s="30">
        <v>197</v>
      </c>
      <c r="B207" s="308" t="s">
        <v>790</v>
      </c>
      <c r="C207" s="298">
        <v>233.95</v>
      </c>
      <c r="D207" s="299">
        <v>232.6</v>
      </c>
      <c r="E207" s="299">
        <v>228.85</v>
      </c>
      <c r="F207" s="299">
        <v>223.75</v>
      </c>
      <c r="G207" s="299">
        <v>220</v>
      </c>
      <c r="H207" s="299">
        <v>237.7</v>
      </c>
      <c r="I207" s="299">
        <v>241.45</v>
      </c>
      <c r="J207" s="299">
        <v>246.54999999999998</v>
      </c>
      <c r="K207" s="298">
        <v>236.35</v>
      </c>
      <c r="L207" s="298">
        <v>227.5</v>
      </c>
      <c r="M207" s="298">
        <v>4.5220099999999999</v>
      </c>
      <c r="N207" s="1"/>
      <c r="O207" s="1"/>
    </row>
    <row r="208" spans="1:15" ht="12.75" customHeight="1">
      <c r="A208" s="30">
        <v>198</v>
      </c>
      <c r="B208" s="308" t="s">
        <v>120</v>
      </c>
      <c r="C208" s="298">
        <v>340.95</v>
      </c>
      <c r="D208" s="299">
        <v>337.01666666666665</v>
      </c>
      <c r="E208" s="299">
        <v>331.73333333333329</v>
      </c>
      <c r="F208" s="299">
        <v>322.51666666666665</v>
      </c>
      <c r="G208" s="299">
        <v>317.23333333333329</v>
      </c>
      <c r="H208" s="299">
        <v>346.23333333333329</v>
      </c>
      <c r="I208" s="299">
        <v>351.51666666666659</v>
      </c>
      <c r="J208" s="299">
        <v>360.73333333333329</v>
      </c>
      <c r="K208" s="298">
        <v>342.3</v>
      </c>
      <c r="L208" s="298">
        <v>327.8</v>
      </c>
      <c r="M208" s="298">
        <v>223.17536000000001</v>
      </c>
      <c r="N208" s="1"/>
      <c r="O208" s="1"/>
    </row>
    <row r="209" spans="1:15" ht="12.75" customHeight="1">
      <c r="A209" s="30">
        <v>199</v>
      </c>
      <c r="B209" s="308" t="s">
        <v>801</v>
      </c>
      <c r="C209" s="298">
        <v>1139.55</v>
      </c>
      <c r="D209" s="299">
        <v>1136.4833333333333</v>
      </c>
      <c r="E209" s="299">
        <v>1113.0666666666666</v>
      </c>
      <c r="F209" s="299">
        <v>1086.5833333333333</v>
      </c>
      <c r="G209" s="299">
        <v>1063.1666666666665</v>
      </c>
      <c r="H209" s="299">
        <v>1162.9666666666667</v>
      </c>
      <c r="I209" s="299">
        <v>1186.3833333333332</v>
      </c>
      <c r="J209" s="299">
        <v>1212.8666666666668</v>
      </c>
      <c r="K209" s="298">
        <v>1159.9000000000001</v>
      </c>
      <c r="L209" s="298">
        <v>1110</v>
      </c>
      <c r="M209" s="298">
        <v>1.6669</v>
      </c>
      <c r="N209" s="1"/>
      <c r="O209" s="1"/>
    </row>
    <row r="210" spans="1:15" ht="12.75" customHeight="1">
      <c r="A210" s="30">
        <v>200</v>
      </c>
      <c r="B210" s="308" t="s">
        <v>260</v>
      </c>
      <c r="C210" s="298">
        <v>1747.1</v>
      </c>
      <c r="D210" s="299">
        <v>1753.3666666666668</v>
      </c>
      <c r="E210" s="299">
        <v>1727.6333333333337</v>
      </c>
      <c r="F210" s="299">
        <v>1708.166666666667</v>
      </c>
      <c r="G210" s="299">
        <v>1682.4333333333338</v>
      </c>
      <c r="H210" s="299">
        <v>1772.8333333333335</v>
      </c>
      <c r="I210" s="299">
        <v>1798.5666666666666</v>
      </c>
      <c r="J210" s="299">
        <v>1818.0333333333333</v>
      </c>
      <c r="K210" s="298">
        <v>1779.1</v>
      </c>
      <c r="L210" s="298">
        <v>1733.9</v>
      </c>
      <c r="M210" s="298">
        <v>7.7066999999999997</v>
      </c>
      <c r="N210" s="1"/>
      <c r="O210" s="1"/>
    </row>
    <row r="211" spans="1:15" ht="12.75" customHeight="1">
      <c r="A211" s="30">
        <v>201</v>
      </c>
      <c r="B211" s="308" t="s">
        <v>380</v>
      </c>
      <c r="C211" s="298">
        <v>88.05</v>
      </c>
      <c r="D211" s="299">
        <v>86.7</v>
      </c>
      <c r="E211" s="299">
        <v>84.65</v>
      </c>
      <c r="F211" s="299">
        <v>81.25</v>
      </c>
      <c r="G211" s="299">
        <v>79.2</v>
      </c>
      <c r="H211" s="299">
        <v>90.100000000000009</v>
      </c>
      <c r="I211" s="299">
        <v>92.149999999999991</v>
      </c>
      <c r="J211" s="299">
        <v>95.550000000000011</v>
      </c>
      <c r="K211" s="298">
        <v>88.75</v>
      </c>
      <c r="L211" s="298">
        <v>83.3</v>
      </c>
      <c r="M211" s="298">
        <v>44.538600000000002</v>
      </c>
      <c r="N211" s="1"/>
      <c r="O211" s="1"/>
    </row>
    <row r="212" spans="1:15" ht="12.75" customHeight="1">
      <c r="A212" s="30">
        <v>202</v>
      </c>
      <c r="B212" s="308" t="s">
        <v>121</v>
      </c>
      <c r="C212" s="298">
        <v>233.85</v>
      </c>
      <c r="D212" s="299">
        <v>232.85</v>
      </c>
      <c r="E212" s="299">
        <v>229</v>
      </c>
      <c r="F212" s="299">
        <v>224.15</v>
      </c>
      <c r="G212" s="299">
        <v>220.3</v>
      </c>
      <c r="H212" s="299">
        <v>237.7</v>
      </c>
      <c r="I212" s="299">
        <v>241.54999999999995</v>
      </c>
      <c r="J212" s="299">
        <v>246.39999999999998</v>
      </c>
      <c r="K212" s="298">
        <v>236.7</v>
      </c>
      <c r="L212" s="298">
        <v>228</v>
      </c>
      <c r="M212" s="298">
        <v>98.063190000000006</v>
      </c>
      <c r="N212" s="1"/>
      <c r="O212" s="1"/>
    </row>
    <row r="213" spans="1:15" ht="12.75" customHeight="1">
      <c r="A213" s="30">
        <v>203</v>
      </c>
      <c r="B213" s="308" t="s">
        <v>122</v>
      </c>
      <c r="C213" s="298">
        <v>2498.4</v>
      </c>
      <c r="D213" s="299">
        <v>2469.1666666666665</v>
      </c>
      <c r="E213" s="299">
        <v>2429.2333333333331</v>
      </c>
      <c r="F213" s="299">
        <v>2360.0666666666666</v>
      </c>
      <c r="G213" s="299">
        <v>2320.1333333333332</v>
      </c>
      <c r="H213" s="299">
        <v>2538.333333333333</v>
      </c>
      <c r="I213" s="299">
        <v>2578.2666666666664</v>
      </c>
      <c r="J213" s="299">
        <v>2647.4333333333329</v>
      </c>
      <c r="K213" s="298">
        <v>2509.1</v>
      </c>
      <c r="L213" s="298">
        <v>2400</v>
      </c>
      <c r="M213" s="298">
        <v>47.703940000000003</v>
      </c>
      <c r="N213" s="1"/>
      <c r="O213" s="1"/>
    </row>
    <row r="214" spans="1:15" ht="12.75" customHeight="1">
      <c r="A214" s="30">
        <v>204</v>
      </c>
      <c r="B214" s="308" t="s">
        <v>261</v>
      </c>
      <c r="C214" s="298">
        <v>247.05</v>
      </c>
      <c r="D214" s="299">
        <v>246.03333333333333</v>
      </c>
      <c r="E214" s="299">
        <v>243.06666666666666</v>
      </c>
      <c r="F214" s="299">
        <v>239.08333333333334</v>
      </c>
      <c r="G214" s="299">
        <v>236.11666666666667</v>
      </c>
      <c r="H214" s="299">
        <v>250.01666666666665</v>
      </c>
      <c r="I214" s="299">
        <v>252.98333333333329</v>
      </c>
      <c r="J214" s="299">
        <v>256.96666666666664</v>
      </c>
      <c r="K214" s="298">
        <v>249</v>
      </c>
      <c r="L214" s="298">
        <v>242.05</v>
      </c>
      <c r="M214" s="298">
        <v>3.5674800000000002</v>
      </c>
      <c r="N214" s="1"/>
      <c r="O214" s="1"/>
    </row>
    <row r="215" spans="1:15" ht="12.75" customHeight="1">
      <c r="A215" s="30">
        <v>205</v>
      </c>
      <c r="B215" s="308" t="s">
        <v>289</v>
      </c>
      <c r="C215" s="298">
        <v>3303.9</v>
      </c>
      <c r="D215" s="299">
        <v>3280.0166666666664</v>
      </c>
      <c r="E215" s="299">
        <v>3226.1333333333328</v>
      </c>
      <c r="F215" s="299">
        <v>3148.3666666666663</v>
      </c>
      <c r="G215" s="299">
        <v>3094.4833333333327</v>
      </c>
      <c r="H215" s="299">
        <v>3357.7833333333328</v>
      </c>
      <c r="I215" s="299">
        <v>3411.6666666666661</v>
      </c>
      <c r="J215" s="299">
        <v>3489.4333333333329</v>
      </c>
      <c r="K215" s="298">
        <v>3333.9</v>
      </c>
      <c r="L215" s="298">
        <v>3202.25</v>
      </c>
      <c r="M215" s="298">
        <v>0.27242</v>
      </c>
      <c r="N215" s="1"/>
      <c r="O215" s="1"/>
    </row>
    <row r="216" spans="1:15" ht="12.75" customHeight="1">
      <c r="A216" s="30">
        <v>206</v>
      </c>
      <c r="B216" s="308" t="s">
        <v>802</v>
      </c>
      <c r="C216" s="298">
        <v>750.85</v>
      </c>
      <c r="D216" s="299">
        <v>747.96666666666658</v>
      </c>
      <c r="E216" s="299">
        <v>742.93333333333317</v>
      </c>
      <c r="F216" s="299">
        <v>735.01666666666654</v>
      </c>
      <c r="G216" s="299">
        <v>729.98333333333312</v>
      </c>
      <c r="H216" s="299">
        <v>755.88333333333321</v>
      </c>
      <c r="I216" s="299">
        <v>760.91666666666674</v>
      </c>
      <c r="J216" s="299">
        <v>768.83333333333326</v>
      </c>
      <c r="K216" s="298">
        <v>753</v>
      </c>
      <c r="L216" s="298">
        <v>740.05</v>
      </c>
      <c r="M216" s="298">
        <v>0.16136</v>
      </c>
      <c r="N216" s="1"/>
      <c r="O216" s="1"/>
    </row>
    <row r="217" spans="1:15" ht="12.75" customHeight="1">
      <c r="A217" s="30">
        <v>207</v>
      </c>
      <c r="B217" s="308" t="s">
        <v>381</v>
      </c>
      <c r="C217" s="298">
        <v>34787.949999999997</v>
      </c>
      <c r="D217" s="299">
        <v>34354.666666666664</v>
      </c>
      <c r="E217" s="299">
        <v>33433.283333333326</v>
      </c>
      <c r="F217" s="299">
        <v>32078.616666666661</v>
      </c>
      <c r="G217" s="299">
        <v>31157.233333333323</v>
      </c>
      <c r="H217" s="299">
        <v>35709.333333333328</v>
      </c>
      <c r="I217" s="299">
        <v>36630.716666666674</v>
      </c>
      <c r="J217" s="299">
        <v>37985.383333333331</v>
      </c>
      <c r="K217" s="298">
        <v>35276.050000000003</v>
      </c>
      <c r="L217" s="298">
        <v>33000</v>
      </c>
      <c r="M217" s="298">
        <v>8.072E-2</v>
      </c>
      <c r="N217" s="1"/>
      <c r="O217" s="1"/>
    </row>
    <row r="218" spans="1:15" ht="12.75" customHeight="1">
      <c r="A218" s="30">
        <v>208</v>
      </c>
      <c r="B218" s="308" t="s">
        <v>382</v>
      </c>
      <c r="C218" s="298">
        <v>34.85</v>
      </c>
      <c r="D218" s="299">
        <v>34.916666666666664</v>
      </c>
      <c r="E218" s="299">
        <v>34.483333333333327</v>
      </c>
      <c r="F218" s="299">
        <v>34.11666666666666</v>
      </c>
      <c r="G218" s="299">
        <v>33.683333333333323</v>
      </c>
      <c r="H218" s="299">
        <v>35.283333333333331</v>
      </c>
      <c r="I218" s="299">
        <v>35.716666666666669</v>
      </c>
      <c r="J218" s="299">
        <v>36.083333333333336</v>
      </c>
      <c r="K218" s="298">
        <v>35.35</v>
      </c>
      <c r="L218" s="298">
        <v>34.549999999999997</v>
      </c>
      <c r="M218" s="298">
        <v>6.0126900000000001</v>
      </c>
      <c r="N218" s="1"/>
      <c r="O218" s="1"/>
    </row>
    <row r="219" spans="1:15" ht="12.75" customHeight="1">
      <c r="A219" s="30">
        <v>209</v>
      </c>
      <c r="B219" s="308" t="s">
        <v>114</v>
      </c>
      <c r="C219" s="298">
        <v>2229.5</v>
      </c>
      <c r="D219" s="299">
        <v>2216.5</v>
      </c>
      <c r="E219" s="299">
        <v>2199</v>
      </c>
      <c r="F219" s="299">
        <v>2168.5</v>
      </c>
      <c r="G219" s="299">
        <v>2151</v>
      </c>
      <c r="H219" s="299">
        <v>2247</v>
      </c>
      <c r="I219" s="299">
        <v>2264.5</v>
      </c>
      <c r="J219" s="299">
        <v>2295</v>
      </c>
      <c r="K219" s="298">
        <v>2234</v>
      </c>
      <c r="L219" s="298">
        <v>2186</v>
      </c>
      <c r="M219" s="298">
        <v>34.150230000000001</v>
      </c>
      <c r="N219" s="1"/>
      <c r="O219" s="1"/>
    </row>
    <row r="220" spans="1:15" ht="12.75" customHeight="1">
      <c r="A220" s="30">
        <v>210</v>
      </c>
      <c r="B220" s="308" t="s">
        <v>124</v>
      </c>
      <c r="C220" s="298">
        <v>725.95</v>
      </c>
      <c r="D220" s="299">
        <v>726.61666666666667</v>
      </c>
      <c r="E220" s="299">
        <v>721.33333333333337</v>
      </c>
      <c r="F220" s="299">
        <v>716.7166666666667</v>
      </c>
      <c r="G220" s="299">
        <v>711.43333333333339</v>
      </c>
      <c r="H220" s="299">
        <v>731.23333333333335</v>
      </c>
      <c r="I220" s="299">
        <v>736.51666666666665</v>
      </c>
      <c r="J220" s="299">
        <v>741.13333333333333</v>
      </c>
      <c r="K220" s="298">
        <v>731.9</v>
      </c>
      <c r="L220" s="298">
        <v>722</v>
      </c>
      <c r="M220" s="298">
        <v>121.63533</v>
      </c>
      <c r="N220" s="1"/>
      <c r="O220" s="1"/>
    </row>
    <row r="221" spans="1:15" ht="12.75" customHeight="1">
      <c r="A221" s="30">
        <v>211</v>
      </c>
      <c r="B221" s="308" t="s">
        <v>125</v>
      </c>
      <c r="C221" s="298">
        <v>1232.25</v>
      </c>
      <c r="D221" s="299">
        <v>1217.1000000000001</v>
      </c>
      <c r="E221" s="299">
        <v>1199.2000000000003</v>
      </c>
      <c r="F221" s="299">
        <v>1166.1500000000001</v>
      </c>
      <c r="G221" s="299">
        <v>1148.2500000000002</v>
      </c>
      <c r="H221" s="299">
        <v>1250.1500000000003</v>
      </c>
      <c r="I221" s="299">
        <v>1268.0500000000004</v>
      </c>
      <c r="J221" s="299">
        <v>1301.1000000000004</v>
      </c>
      <c r="K221" s="298">
        <v>1235</v>
      </c>
      <c r="L221" s="298">
        <v>1184.05</v>
      </c>
      <c r="M221" s="298">
        <v>6.4736200000000004</v>
      </c>
      <c r="N221" s="1"/>
      <c r="O221" s="1"/>
    </row>
    <row r="222" spans="1:15" ht="12.75" customHeight="1">
      <c r="A222" s="30">
        <v>212</v>
      </c>
      <c r="B222" s="308" t="s">
        <v>126</v>
      </c>
      <c r="C222" s="298">
        <v>509.35</v>
      </c>
      <c r="D222" s="299">
        <v>505.33333333333331</v>
      </c>
      <c r="E222" s="299">
        <v>499.51666666666665</v>
      </c>
      <c r="F222" s="299">
        <v>489.68333333333334</v>
      </c>
      <c r="G222" s="299">
        <v>483.86666666666667</v>
      </c>
      <c r="H222" s="299">
        <v>515.16666666666663</v>
      </c>
      <c r="I222" s="299">
        <v>520.98333333333335</v>
      </c>
      <c r="J222" s="299">
        <v>530.81666666666661</v>
      </c>
      <c r="K222" s="298">
        <v>511.15</v>
      </c>
      <c r="L222" s="298">
        <v>495.5</v>
      </c>
      <c r="M222" s="298">
        <v>13.69599</v>
      </c>
      <c r="N222" s="1"/>
      <c r="O222" s="1"/>
    </row>
    <row r="223" spans="1:15" ht="12.75" customHeight="1">
      <c r="A223" s="30">
        <v>213</v>
      </c>
      <c r="B223" s="308" t="s">
        <v>262</v>
      </c>
      <c r="C223" s="298">
        <v>418.2</v>
      </c>
      <c r="D223" s="299">
        <v>417.25</v>
      </c>
      <c r="E223" s="299">
        <v>413.75</v>
      </c>
      <c r="F223" s="299">
        <v>409.3</v>
      </c>
      <c r="G223" s="299">
        <v>405.8</v>
      </c>
      <c r="H223" s="299">
        <v>421.7</v>
      </c>
      <c r="I223" s="299">
        <v>425.2</v>
      </c>
      <c r="J223" s="299">
        <v>429.65</v>
      </c>
      <c r="K223" s="298">
        <v>420.75</v>
      </c>
      <c r="L223" s="298">
        <v>412.8</v>
      </c>
      <c r="M223" s="298">
        <v>4.5755600000000003</v>
      </c>
      <c r="N223" s="1"/>
      <c r="O223" s="1"/>
    </row>
    <row r="224" spans="1:15" ht="12.75" customHeight="1">
      <c r="A224" s="30">
        <v>214</v>
      </c>
      <c r="B224" s="308" t="s">
        <v>384</v>
      </c>
      <c r="C224" s="298">
        <v>30.75</v>
      </c>
      <c r="D224" s="299">
        <v>30.7</v>
      </c>
      <c r="E224" s="299">
        <v>30.549999999999997</v>
      </c>
      <c r="F224" s="299">
        <v>30.349999999999998</v>
      </c>
      <c r="G224" s="299">
        <v>30.199999999999996</v>
      </c>
      <c r="H224" s="299">
        <v>30.9</v>
      </c>
      <c r="I224" s="299">
        <v>31.049999999999997</v>
      </c>
      <c r="J224" s="299">
        <v>31.25</v>
      </c>
      <c r="K224" s="298">
        <v>30.85</v>
      </c>
      <c r="L224" s="298">
        <v>30.5</v>
      </c>
      <c r="M224" s="298">
        <v>36.393680000000003</v>
      </c>
      <c r="N224" s="1"/>
      <c r="O224" s="1"/>
    </row>
    <row r="225" spans="1:15" ht="12.75" customHeight="1">
      <c r="A225" s="30">
        <v>215</v>
      </c>
      <c r="B225" s="308" t="s">
        <v>128</v>
      </c>
      <c r="C225" s="298">
        <v>34.049999999999997</v>
      </c>
      <c r="D225" s="299">
        <v>33.816666666666663</v>
      </c>
      <c r="E225" s="299">
        <v>33.483333333333327</v>
      </c>
      <c r="F225" s="299">
        <v>32.916666666666664</v>
      </c>
      <c r="G225" s="299">
        <v>32.583333333333329</v>
      </c>
      <c r="H225" s="299">
        <v>34.383333333333326</v>
      </c>
      <c r="I225" s="299">
        <v>34.716666666666669</v>
      </c>
      <c r="J225" s="299">
        <v>35.283333333333324</v>
      </c>
      <c r="K225" s="298">
        <v>34.15</v>
      </c>
      <c r="L225" s="298">
        <v>33.25</v>
      </c>
      <c r="M225" s="298">
        <v>213.53908999999999</v>
      </c>
      <c r="N225" s="1"/>
      <c r="O225" s="1"/>
    </row>
    <row r="226" spans="1:15" ht="12.75" customHeight="1">
      <c r="A226" s="30">
        <v>216</v>
      </c>
      <c r="B226" s="308" t="s">
        <v>385</v>
      </c>
      <c r="C226" s="298">
        <v>54.25</v>
      </c>
      <c r="D226" s="299">
        <v>53.699999999999996</v>
      </c>
      <c r="E226" s="299">
        <v>52.949999999999989</v>
      </c>
      <c r="F226" s="299">
        <v>51.649999999999991</v>
      </c>
      <c r="G226" s="299">
        <v>50.899999999999984</v>
      </c>
      <c r="H226" s="299">
        <v>54.999999999999993</v>
      </c>
      <c r="I226" s="299">
        <v>55.750000000000007</v>
      </c>
      <c r="J226" s="299">
        <v>57.05</v>
      </c>
      <c r="K226" s="298">
        <v>54.45</v>
      </c>
      <c r="L226" s="298">
        <v>52.4</v>
      </c>
      <c r="M226" s="298">
        <v>51.534199999999998</v>
      </c>
      <c r="N226" s="1"/>
      <c r="O226" s="1"/>
    </row>
    <row r="227" spans="1:15" ht="12.75" customHeight="1">
      <c r="A227" s="30">
        <v>217</v>
      </c>
      <c r="B227" s="308" t="s">
        <v>386</v>
      </c>
      <c r="C227" s="298">
        <v>928.25</v>
      </c>
      <c r="D227" s="299">
        <v>925.80000000000007</v>
      </c>
      <c r="E227" s="299">
        <v>916.60000000000014</v>
      </c>
      <c r="F227" s="299">
        <v>904.95</v>
      </c>
      <c r="G227" s="299">
        <v>895.75000000000011</v>
      </c>
      <c r="H227" s="299">
        <v>937.45000000000016</v>
      </c>
      <c r="I227" s="299">
        <v>946.6500000000002</v>
      </c>
      <c r="J227" s="299">
        <v>958.30000000000018</v>
      </c>
      <c r="K227" s="298">
        <v>935</v>
      </c>
      <c r="L227" s="298">
        <v>914.15</v>
      </c>
      <c r="M227" s="298">
        <v>9.9140000000000006E-2</v>
      </c>
      <c r="N227" s="1"/>
      <c r="O227" s="1"/>
    </row>
    <row r="228" spans="1:15" ht="12.75" customHeight="1">
      <c r="A228" s="30">
        <v>218</v>
      </c>
      <c r="B228" s="308" t="s">
        <v>387</v>
      </c>
      <c r="C228" s="298">
        <v>338.25</v>
      </c>
      <c r="D228" s="299">
        <v>335.65000000000003</v>
      </c>
      <c r="E228" s="299">
        <v>331.30000000000007</v>
      </c>
      <c r="F228" s="299">
        <v>324.35000000000002</v>
      </c>
      <c r="G228" s="299">
        <v>320.00000000000006</v>
      </c>
      <c r="H228" s="299">
        <v>342.60000000000008</v>
      </c>
      <c r="I228" s="299">
        <v>346.9500000000001</v>
      </c>
      <c r="J228" s="299">
        <v>353.90000000000009</v>
      </c>
      <c r="K228" s="298">
        <v>340</v>
      </c>
      <c r="L228" s="298">
        <v>328.7</v>
      </c>
      <c r="M228" s="298">
        <v>2.4011100000000001</v>
      </c>
      <c r="N228" s="1"/>
      <c r="O228" s="1"/>
    </row>
    <row r="229" spans="1:15" ht="12.75" customHeight="1">
      <c r="A229" s="30">
        <v>219</v>
      </c>
      <c r="B229" s="308" t="s">
        <v>388</v>
      </c>
      <c r="C229" s="298">
        <v>1532.55</v>
      </c>
      <c r="D229" s="299">
        <v>1520.3333333333333</v>
      </c>
      <c r="E229" s="299">
        <v>1490.7166666666665</v>
      </c>
      <c r="F229" s="299">
        <v>1448.8833333333332</v>
      </c>
      <c r="G229" s="299">
        <v>1419.2666666666664</v>
      </c>
      <c r="H229" s="299">
        <v>1562.1666666666665</v>
      </c>
      <c r="I229" s="299">
        <v>1591.7833333333333</v>
      </c>
      <c r="J229" s="299">
        <v>1633.6166666666666</v>
      </c>
      <c r="K229" s="298">
        <v>1549.95</v>
      </c>
      <c r="L229" s="298">
        <v>1478.5</v>
      </c>
      <c r="M229" s="298">
        <v>0.55286000000000002</v>
      </c>
      <c r="N229" s="1"/>
      <c r="O229" s="1"/>
    </row>
    <row r="230" spans="1:15" ht="12.75" customHeight="1">
      <c r="A230" s="30">
        <v>220</v>
      </c>
      <c r="B230" s="308" t="s">
        <v>389</v>
      </c>
      <c r="C230" s="298">
        <v>198.1</v>
      </c>
      <c r="D230" s="299">
        <v>196.86666666666665</v>
      </c>
      <c r="E230" s="299">
        <v>194.93333333333328</v>
      </c>
      <c r="F230" s="299">
        <v>191.76666666666662</v>
      </c>
      <c r="G230" s="299">
        <v>189.83333333333326</v>
      </c>
      <c r="H230" s="299">
        <v>200.0333333333333</v>
      </c>
      <c r="I230" s="299">
        <v>201.96666666666664</v>
      </c>
      <c r="J230" s="299">
        <v>205.13333333333333</v>
      </c>
      <c r="K230" s="298">
        <v>198.8</v>
      </c>
      <c r="L230" s="298">
        <v>193.7</v>
      </c>
      <c r="M230" s="298">
        <v>4.9822600000000001</v>
      </c>
      <c r="N230" s="1"/>
      <c r="O230" s="1"/>
    </row>
    <row r="231" spans="1:15" ht="12.75" customHeight="1">
      <c r="A231" s="30">
        <v>221</v>
      </c>
      <c r="B231" s="308" t="s">
        <v>390</v>
      </c>
      <c r="C231" s="298">
        <v>36.85</v>
      </c>
      <c r="D231" s="299">
        <v>36.866666666666667</v>
      </c>
      <c r="E231" s="299">
        <v>36.483333333333334</v>
      </c>
      <c r="F231" s="299">
        <v>36.116666666666667</v>
      </c>
      <c r="G231" s="299">
        <v>35.733333333333334</v>
      </c>
      <c r="H231" s="299">
        <v>37.233333333333334</v>
      </c>
      <c r="I231" s="299">
        <v>37.616666666666674</v>
      </c>
      <c r="J231" s="299">
        <v>37.983333333333334</v>
      </c>
      <c r="K231" s="298">
        <v>37.25</v>
      </c>
      <c r="L231" s="298">
        <v>36.5</v>
      </c>
      <c r="M231" s="298">
        <v>4.04474</v>
      </c>
      <c r="N231" s="1"/>
      <c r="O231" s="1"/>
    </row>
    <row r="232" spans="1:15" ht="12.75" customHeight="1">
      <c r="A232" s="30">
        <v>222</v>
      </c>
      <c r="B232" s="308" t="s">
        <v>137</v>
      </c>
      <c r="C232" s="298">
        <v>289.3</v>
      </c>
      <c r="D232" s="299">
        <v>288.2</v>
      </c>
      <c r="E232" s="299">
        <v>286.39999999999998</v>
      </c>
      <c r="F232" s="299">
        <v>283.5</v>
      </c>
      <c r="G232" s="299">
        <v>281.7</v>
      </c>
      <c r="H232" s="299">
        <v>291.09999999999997</v>
      </c>
      <c r="I232" s="299">
        <v>292.90000000000003</v>
      </c>
      <c r="J232" s="299">
        <v>295.79999999999995</v>
      </c>
      <c r="K232" s="298">
        <v>290</v>
      </c>
      <c r="L232" s="298">
        <v>285.3</v>
      </c>
      <c r="M232" s="298">
        <v>182.92925</v>
      </c>
      <c r="N232" s="1"/>
      <c r="O232" s="1"/>
    </row>
    <row r="233" spans="1:15" ht="12.75" customHeight="1">
      <c r="A233" s="30">
        <v>223</v>
      </c>
      <c r="B233" s="308" t="s">
        <v>391</v>
      </c>
      <c r="C233" s="298">
        <v>97.85</v>
      </c>
      <c r="D233" s="299">
        <v>98.399999999999991</v>
      </c>
      <c r="E233" s="299">
        <v>96.549999999999983</v>
      </c>
      <c r="F233" s="299">
        <v>95.249999999999986</v>
      </c>
      <c r="G233" s="299">
        <v>93.399999999999977</v>
      </c>
      <c r="H233" s="299">
        <v>99.699999999999989</v>
      </c>
      <c r="I233" s="299">
        <v>101.54999999999998</v>
      </c>
      <c r="J233" s="299">
        <v>102.85</v>
      </c>
      <c r="K233" s="298">
        <v>100.25</v>
      </c>
      <c r="L233" s="298">
        <v>97.1</v>
      </c>
      <c r="M233" s="298">
        <v>8.5631400000000006</v>
      </c>
      <c r="N233" s="1"/>
      <c r="O233" s="1"/>
    </row>
    <row r="234" spans="1:15" ht="12.75" customHeight="1">
      <c r="A234" s="30">
        <v>224</v>
      </c>
      <c r="B234" s="308" t="s">
        <v>392</v>
      </c>
      <c r="C234" s="298">
        <v>162.80000000000001</v>
      </c>
      <c r="D234" s="299">
        <v>161.05000000000001</v>
      </c>
      <c r="E234" s="299">
        <v>158.80000000000001</v>
      </c>
      <c r="F234" s="299">
        <v>154.80000000000001</v>
      </c>
      <c r="G234" s="299">
        <v>152.55000000000001</v>
      </c>
      <c r="H234" s="299">
        <v>165.05</v>
      </c>
      <c r="I234" s="299">
        <v>167.3</v>
      </c>
      <c r="J234" s="299">
        <v>171.3</v>
      </c>
      <c r="K234" s="298">
        <v>163.30000000000001</v>
      </c>
      <c r="L234" s="298">
        <v>157.05000000000001</v>
      </c>
      <c r="M234" s="298">
        <v>12.073779999999999</v>
      </c>
      <c r="N234" s="1"/>
      <c r="O234" s="1"/>
    </row>
    <row r="235" spans="1:15" ht="12.75" customHeight="1">
      <c r="A235" s="30">
        <v>225</v>
      </c>
      <c r="B235" s="308" t="s">
        <v>123</v>
      </c>
      <c r="C235" s="298">
        <v>93.35</v>
      </c>
      <c r="D235" s="299">
        <v>92.083333333333329</v>
      </c>
      <c r="E235" s="299">
        <v>90.266666666666652</v>
      </c>
      <c r="F235" s="299">
        <v>87.183333333333323</v>
      </c>
      <c r="G235" s="299">
        <v>85.366666666666646</v>
      </c>
      <c r="H235" s="299">
        <v>95.166666666666657</v>
      </c>
      <c r="I235" s="299">
        <v>96.983333333333348</v>
      </c>
      <c r="J235" s="299">
        <v>100.06666666666666</v>
      </c>
      <c r="K235" s="298">
        <v>93.9</v>
      </c>
      <c r="L235" s="298">
        <v>89</v>
      </c>
      <c r="M235" s="298">
        <v>244.93931000000001</v>
      </c>
      <c r="N235" s="1"/>
      <c r="O235" s="1"/>
    </row>
    <row r="236" spans="1:15" ht="12.75" customHeight="1">
      <c r="A236" s="30">
        <v>226</v>
      </c>
      <c r="B236" s="308" t="s">
        <v>393</v>
      </c>
      <c r="C236" s="298">
        <v>59.95</v>
      </c>
      <c r="D236" s="299">
        <v>59.783333333333331</v>
      </c>
      <c r="E236" s="299">
        <v>58.166666666666664</v>
      </c>
      <c r="F236" s="299">
        <v>56.383333333333333</v>
      </c>
      <c r="G236" s="299">
        <v>54.766666666666666</v>
      </c>
      <c r="H236" s="299">
        <v>61.566666666666663</v>
      </c>
      <c r="I236" s="299">
        <v>63.183333333333337</v>
      </c>
      <c r="J236" s="299">
        <v>64.966666666666669</v>
      </c>
      <c r="K236" s="298">
        <v>61.4</v>
      </c>
      <c r="L236" s="298">
        <v>58</v>
      </c>
      <c r="M236" s="298">
        <v>103.1777</v>
      </c>
      <c r="N236" s="1"/>
      <c r="O236" s="1"/>
    </row>
    <row r="237" spans="1:15" ht="12.75" customHeight="1">
      <c r="A237" s="30">
        <v>227</v>
      </c>
      <c r="B237" s="308" t="s">
        <v>263</v>
      </c>
      <c r="C237" s="298">
        <v>3735.15</v>
      </c>
      <c r="D237" s="299">
        <v>3730.3833333333332</v>
      </c>
      <c r="E237" s="299">
        <v>3680.7666666666664</v>
      </c>
      <c r="F237" s="299">
        <v>3626.3833333333332</v>
      </c>
      <c r="G237" s="299">
        <v>3576.7666666666664</v>
      </c>
      <c r="H237" s="299">
        <v>3784.7666666666664</v>
      </c>
      <c r="I237" s="299">
        <v>3834.3833333333332</v>
      </c>
      <c r="J237" s="299">
        <v>3888.7666666666664</v>
      </c>
      <c r="K237" s="298">
        <v>3780</v>
      </c>
      <c r="L237" s="298">
        <v>3676</v>
      </c>
      <c r="M237" s="298">
        <v>2.1546500000000002</v>
      </c>
      <c r="N237" s="1"/>
      <c r="O237" s="1"/>
    </row>
    <row r="238" spans="1:15" ht="12.75" customHeight="1">
      <c r="A238" s="30">
        <v>228</v>
      </c>
      <c r="B238" s="308" t="s">
        <v>394</v>
      </c>
      <c r="C238" s="298">
        <v>150.94999999999999</v>
      </c>
      <c r="D238" s="299">
        <v>151.5</v>
      </c>
      <c r="E238" s="299">
        <v>149.6</v>
      </c>
      <c r="F238" s="299">
        <v>148.25</v>
      </c>
      <c r="G238" s="299">
        <v>146.35</v>
      </c>
      <c r="H238" s="299">
        <v>152.85</v>
      </c>
      <c r="I238" s="299">
        <v>154.74999999999997</v>
      </c>
      <c r="J238" s="299">
        <v>156.1</v>
      </c>
      <c r="K238" s="298">
        <v>153.4</v>
      </c>
      <c r="L238" s="298">
        <v>150.15</v>
      </c>
      <c r="M238" s="298">
        <v>15.45814</v>
      </c>
      <c r="N238" s="1"/>
      <c r="O238" s="1"/>
    </row>
    <row r="239" spans="1:15" ht="12.75" customHeight="1">
      <c r="A239" s="30">
        <v>229</v>
      </c>
      <c r="B239" s="308" t="s">
        <v>395</v>
      </c>
      <c r="C239" s="298">
        <v>159.69999999999999</v>
      </c>
      <c r="D239" s="299">
        <v>157.5</v>
      </c>
      <c r="E239" s="299">
        <v>154.69999999999999</v>
      </c>
      <c r="F239" s="299">
        <v>149.69999999999999</v>
      </c>
      <c r="G239" s="299">
        <v>146.89999999999998</v>
      </c>
      <c r="H239" s="299">
        <v>162.5</v>
      </c>
      <c r="I239" s="299">
        <v>165.3</v>
      </c>
      <c r="J239" s="299">
        <v>170.3</v>
      </c>
      <c r="K239" s="298">
        <v>160.30000000000001</v>
      </c>
      <c r="L239" s="298">
        <v>152.5</v>
      </c>
      <c r="M239" s="298">
        <v>95.744389999999996</v>
      </c>
      <c r="N239" s="1"/>
      <c r="O239" s="1"/>
    </row>
    <row r="240" spans="1:15" ht="12.75" customHeight="1">
      <c r="A240" s="30">
        <v>230</v>
      </c>
      <c r="B240" s="308" t="s">
        <v>130</v>
      </c>
      <c r="C240" s="298">
        <v>236.9</v>
      </c>
      <c r="D240" s="299">
        <v>236.2833333333333</v>
      </c>
      <c r="E240" s="299">
        <v>234.56666666666661</v>
      </c>
      <c r="F240" s="299">
        <v>232.23333333333329</v>
      </c>
      <c r="G240" s="299">
        <v>230.51666666666659</v>
      </c>
      <c r="H240" s="299">
        <v>238.61666666666662</v>
      </c>
      <c r="I240" s="299">
        <v>240.33333333333331</v>
      </c>
      <c r="J240" s="299">
        <v>242.66666666666663</v>
      </c>
      <c r="K240" s="298">
        <v>238</v>
      </c>
      <c r="L240" s="298">
        <v>233.95</v>
      </c>
      <c r="M240" s="298">
        <v>35.745190000000001</v>
      </c>
      <c r="N240" s="1"/>
      <c r="O240" s="1"/>
    </row>
    <row r="241" spans="1:15" ht="12.75" customHeight="1">
      <c r="A241" s="30">
        <v>231</v>
      </c>
      <c r="B241" s="308" t="s">
        <v>135</v>
      </c>
      <c r="C241" s="298">
        <v>72.599999999999994</v>
      </c>
      <c r="D241" s="299">
        <v>73.149999999999991</v>
      </c>
      <c r="E241" s="299">
        <v>71.699999999999989</v>
      </c>
      <c r="F241" s="299">
        <v>70.8</v>
      </c>
      <c r="G241" s="299">
        <v>69.349999999999994</v>
      </c>
      <c r="H241" s="299">
        <v>74.049999999999983</v>
      </c>
      <c r="I241" s="299">
        <v>75.5</v>
      </c>
      <c r="J241" s="299">
        <v>76.399999999999977</v>
      </c>
      <c r="K241" s="298">
        <v>74.599999999999994</v>
      </c>
      <c r="L241" s="298">
        <v>72.25</v>
      </c>
      <c r="M241" s="298">
        <v>218.56829999999999</v>
      </c>
      <c r="N241" s="1"/>
      <c r="O241" s="1"/>
    </row>
    <row r="242" spans="1:15" ht="12.75" customHeight="1">
      <c r="A242" s="30">
        <v>232</v>
      </c>
      <c r="B242" s="308" t="s">
        <v>396</v>
      </c>
      <c r="C242" s="298">
        <v>17.399999999999999</v>
      </c>
      <c r="D242" s="299">
        <v>17.433333333333334</v>
      </c>
      <c r="E242" s="299">
        <v>17.216666666666669</v>
      </c>
      <c r="F242" s="299">
        <v>17.033333333333335</v>
      </c>
      <c r="G242" s="299">
        <v>16.81666666666667</v>
      </c>
      <c r="H242" s="299">
        <v>17.616666666666667</v>
      </c>
      <c r="I242" s="299">
        <v>17.833333333333329</v>
      </c>
      <c r="J242" s="299">
        <v>18.016666666666666</v>
      </c>
      <c r="K242" s="298">
        <v>17.649999999999999</v>
      </c>
      <c r="L242" s="298">
        <v>17.25</v>
      </c>
      <c r="M242" s="298">
        <v>14.30247</v>
      </c>
      <c r="N242" s="1"/>
      <c r="O242" s="1"/>
    </row>
    <row r="243" spans="1:15" ht="12.75" customHeight="1">
      <c r="A243" s="30">
        <v>233</v>
      </c>
      <c r="B243" s="308" t="s">
        <v>136</v>
      </c>
      <c r="C243" s="298">
        <v>577.29999999999995</v>
      </c>
      <c r="D243" s="299">
        <v>571.15</v>
      </c>
      <c r="E243" s="299">
        <v>563.15</v>
      </c>
      <c r="F243" s="299">
        <v>549</v>
      </c>
      <c r="G243" s="299">
        <v>541</v>
      </c>
      <c r="H243" s="299">
        <v>585.29999999999995</v>
      </c>
      <c r="I243" s="299">
        <v>593.29999999999995</v>
      </c>
      <c r="J243" s="299">
        <v>607.44999999999993</v>
      </c>
      <c r="K243" s="298">
        <v>579.15</v>
      </c>
      <c r="L243" s="298">
        <v>557</v>
      </c>
      <c r="M243" s="298">
        <v>27.512830000000001</v>
      </c>
      <c r="N243" s="1"/>
      <c r="O243" s="1"/>
    </row>
    <row r="244" spans="1:15" ht="12.75" customHeight="1">
      <c r="A244" s="30">
        <v>234</v>
      </c>
      <c r="B244" s="308" t="s">
        <v>796</v>
      </c>
      <c r="C244" s="298">
        <v>19.95</v>
      </c>
      <c r="D244" s="299">
        <v>19.933333333333334</v>
      </c>
      <c r="E244" s="299">
        <v>19.866666666666667</v>
      </c>
      <c r="F244" s="299">
        <v>19.783333333333335</v>
      </c>
      <c r="G244" s="299">
        <v>19.716666666666669</v>
      </c>
      <c r="H244" s="299">
        <v>20.016666666666666</v>
      </c>
      <c r="I244" s="299">
        <v>20.083333333333336</v>
      </c>
      <c r="J244" s="299">
        <v>20.166666666666664</v>
      </c>
      <c r="K244" s="298">
        <v>20</v>
      </c>
      <c r="L244" s="298">
        <v>19.850000000000001</v>
      </c>
      <c r="M244" s="298">
        <v>30.576540000000001</v>
      </c>
      <c r="N244" s="1"/>
      <c r="O244" s="1"/>
    </row>
    <row r="245" spans="1:15" ht="12.75" customHeight="1">
      <c r="A245" s="30">
        <v>235</v>
      </c>
      <c r="B245" s="308" t="s">
        <v>803</v>
      </c>
      <c r="C245" s="298">
        <v>1436.45</v>
      </c>
      <c r="D245" s="299">
        <v>1440.8333333333333</v>
      </c>
      <c r="E245" s="299">
        <v>1416.6666666666665</v>
      </c>
      <c r="F245" s="299">
        <v>1396.8833333333332</v>
      </c>
      <c r="G245" s="299">
        <v>1372.7166666666665</v>
      </c>
      <c r="H245" s="299">
        <v>1460.6166666666666</v>
      </c>
      <c r="I245" s="299">
        <v>1484.7833333333331</v>
      </c>
      <c r="J245" s="299">
        <v>1504.5666666666666</v>
      </c>
      <c r="K245" s="298">
        <v>1465</v>
      </c>
      <c r="L245" s="298">
        <v>1421.05</v>
      </c>
      <c r="M245" s="298">
        <v>0.30030000000000001</v>
      </c>
      <c r="N245" s="1"/>
      <c r="O245" s="1"/>
    </row>
    <row r="246" spans="1:15" ht="12.75" customHeight="1">
      <c r="A246" s="30">
        <v>236</v>
      </c>
      <c r="B246" s="308" t="s">
        <v>397</v>
      </c>
      <c r="C246" s="298">
        <v>133.80000000000001</v>
      </c>
      <c r="D246" s="299">
        <v>134.13333333333333</v>
      </c>
      <c r="E246" s="299">
        <v>132.26666666666665</v>
      </c>
      <c r="F246" s="299">
        <v>130.73333333333332</v>
      </c>
      <c r="G246" s="299">
        <v>128.86666666666665</v>
      </c>
      <c r="H246" s="299">
        <v>135.66666666666666</v>
      </c>
      <c r="I246" s="299">
        <v>137.53333333333333</v>
      </c>
      <c r="J246" s="299">
        <v>139.06666666666666</v>
      </c>
      <c r="K246" s="298">
        <v>136</v>
      </c>
      <c r="L246" s="298">
        <v>132.6</v>
      </c>
      <c r="M246" s="298">
        <v>1.13165</v>
      </c>
      <c r="N246" s="1"/>
      <c r="O246" s="1"/>
    </row>
    <row r="247" spans="1:15" ht="12.75" customHeight="1">
      <c r="A247" s="30">
        <v>237</v>
      </c>
      <c r="B247" s="308" t="s">
        <v>398</v>
      </c>
      <c r="C247" s="298">
        <v>376.4</v>
      </c>
      <c r="D247" s="299">
        <v>374.7166666666667</v>
      </c>
      <c r="E247" s="299">
        <v>370.68333333333339</v>
      </c>
      <c r="F247" s="299">
        <v>364.9666666666667</v>
      </c>
      <c r="G247" s="299">
        <v>360.93333333333339</v>
      </c>
      <c r="H247" s="299">
        <v>380.43333333333339</v>
      </c>
      <c r="I247" s="299">
        <v>384.4666666666667</v>
      </c>
      <c r="J247" s="299">
        <v>390.18333333333339</v>
      </c>
      <c r="K247" s="298">
        <v>378.75</v>
      </c>
      <c r="L247" s="298">
        <v>369</v>
      </c>
      <c r="M247" s="298">
        <v>1.34694</v>
      </c>
      <c r="N247" s="1"/>
      <c r="O247" s="1"/>
    </row>
    <row r="248" spans="1:15" ht="12.75" customHeight="1">
      <c r="A248" s="30">
        <v>238</v>
      </c>
      <c r="B248" s="308" t="s">
        <v>129</v>
      </c>
      <c r="C248" s="298">
        <v>364.65</v>
      </c>
      <c r="D248" s="299">
        <v>362.66666666666669</v>
      </c>
      <c r="E248" s="299">
        <v>360.23333333333335</v>
      </c>
      <c r="F248" s="299">
        <v>355.81666666666666</v>
      </c>
      <c r="G248" s="299">
        <v>353.38333333333333</v>
      </c>
      <c r="H248" s="299">
        <v>367.08333333333337</v>
      </c>
      <c r="I248" s="299">
        <v>369.51666666666665</v>
      </c>
      <c r="J248" s="299">
        <v>373.93333333333339</v>
      </c>
      <c r="K248" s="298">
        <v>365.1</v>
      </c>
      <c r="L248" s="298">
        <v>358.25</v>
      </c>
      <c r="M248" s="298">
        <v>12.15132</v>
      </c>
      <c r="N248" s="1"/>
      <c r="O248" s="1"/>
    </row>
    <row r="249" spans="1:15" ht="12.75" customHeight="1">
      <c r="A249" s="30">
        <v>239</v>
      </c>
      <c r="B249" s="308" t="s">
        <v>133</v>
      </c>
      <c r="C249" s="298">
        <v>212.8</v>
      </c>
      <c r="D249" s="299">
        <v>211.28333333333333</v>
      </c>
      <c r="E249" s="299">
        <v>209.36666666666667</v>
      </c>
      <c r="F249" s="299">
        <v>205.93333333333334</v>
      </c>
      <c r="G249" s="299">
        <v>204.01666666666668</v>
      </c>
      <c r="H249" s="299">
        <v>214.71666666666667</v>
      </c>
      <c r="I249" s="299">
        <v>216.63333333333335</v>
      </c>
      <c r="J249" s="299">
        <v>220.06666666666666</v>
      </c>
      <c r="K249" s="298">
        <v>213.2</v>
      </c>
      <c r="L249" s="298">
        <v>207.85</v>
      </c>
      <c r="M249" s="298">
        <v>11.03993</v>
      </c>
      <c r="N249" s="1"/>
      <c r="O249" s="1"/>
    </row>
    <row r="250" spans="1:15" ht="12.75" customHeight="1">
      <c r="A250" s="30">
        <v>240</v>
      </c>
      <c r="B250" s="308" t="s">
        <v>132</v>
      </c>
      <c r="C250" s="298">
        <v>836.55</v>
      </c>
      <c r="D250" s="299">
        <v>833.86666666666667</v>
      </c>
      <c r="E250" s="299">
        <v>827.73333333333335</v>
      </c>
      <c r="F250" s="299">
        <v>818.91666666666663</v>
      </c>
      <c r="G250" s="299">
        <v>812.7833333333333</v>
      </c>
      <c r="H250" s="299">
        <v>842.68333333333339</v>
      </c>
      <c r="I250" s="299">
        <v>848.81666666666683</v>
      </c>
      <c r="J250" s="299">
        <v>857.63333333333344</v>
      </c>
      <c r="K250" s="298">
        <v>840</v>
      </c>
      <c r="L250" s="298">
        <v>825.05</v>
      </c>
      <c r="M250" s="298">
        <v>16.605509999999999</v>
      </c>
      <c r="N250" s="1"/>
      <c r="O250" s="1"/>
    </row>
    <row r="251" spans="1:15" ht="12.75" customHeight="1">
      <c r="A251" s="30">
        <v>241</v>
      </c>
      <c r="B251" s="308" t="s">
        <v>399</v>
      </c>
      <c r="C251" s="298">
        <v>13.15</v>
      </c>
      <c r="D251" s="299">
        <v>13.166666666666666</v>
      </c>
      <c r="E251" s="299">
        <v>12.983333333333333</v>
      </c>
      <c r="F251" s="299">
        <v>12.816666666666666</v>
      </c>
      <c r="G251" s="299">
        <v>12.633333333333333</v>
      </c>
      <c r="H251" s="299">
        <v>13.333333333333332</v>
      </c>
      <c r="I251" s="299">
        <v>13.516666666666666</v>
      </c>
      <c r="J251" s="299">
        <v>13.683333333333332</v>
      </c>
      <c r="K251" s="298">
        <v>13.35</v>
      </c>
      <c r="L251" s="298">
        <v>13</v>
      </c>
      <c r="M251" s="298">
        <v>16.83379</v>
      </c>
      <c r="N251" s="1"/>
      <c r="O251" s="1"/>
    </row>
    <row r="252" spans="1:15" ht="12.75" customHeight="1">
      <c r="A252" s="30">
        <v>242</v>
      </c>
      <c r="B252" s="308" t="s">
        <v>164</v>
      </c>
      <c r="C252" s="298">
        <v>3907.05</v>
      </c>
      <c r="D252" s="299">
        <v>3870.1166666666668</v>
      </c>
      <c r="E252" s="299">
        <v>3811.9333333333334</v>
      </c>
      <c r="F252" s="299">
        <v>3716.8166666666666</v>
      </c>
      <c r="G252" s="299">
        <v>3658.6333333333332</v>
      </c>
      <c r="H252" s="299">
        <v>3965.2333333333336</v>
      </c>
      <c r="I252" s="299">
        <v>4023.416666666667</v>
      </c>
      <c r="J252" s="299">
        <v>4118.5333333333338</v>
      </c>
      <c r="K252" s="298">
        <v>3928.3</v>
      </c>
      <c r="L252" s="298">
        <v>3775</v>
      </c>
      <c r="M252" s="298">
        <v>2.9756300000000002</v>
      </c>
      <c r="N252" s="1"/>
      <c r="O252" s="1"/>
    </row>
    <row r="253" spans="1:15" ht="12.75" customHeight="1">
      <c r="A253" s="30">
        <v>243</v>
      </c>
      <c r="B253" s="308" t="s">
        <v>134</v>
      </c>
      <c r="C253" s="298">
        <v>1491.65</v>
      </c>
      <c r="D253" s="299">
        <v>1487.2166666666665</v>
      </c>
      <c r="E253" s="299">
        <v>1474.4333333333329</v>
      </c>
      <c r="F253" s="299">
        <v>1457.2166666666665</v>
      </c>
      <c r="G253" s="299">
        <v>1444.4333333333329</v>
      </c>
      <c r="H253" s="299">
        <v>1504.4333333333329</v>
      </c>
      <c r="I253" s="299">
        <v>1517.2166666666662</v>
      </c>
      <c r="J253" s="299">
        <v>1534.4333333333329</v>
      </c>
      <c r="K253" s="298">
        <v>1500</v>
      </c>
      <c r="L253" s="298">
        <v>1470</v>
      </c>
      <c r="M253" s="298">
        <v>52.091619999999999</v>
      </c>
      <c r="N253" s="1"/>
      <c r="O253" s="1"/>
    </row>
    <row r="254" spans="1:15" ht="12.75" customHeight="1">
      <c r="A254" s="30">
        <v>244</v>
      </c>
      <c r="B254" s="308" t="s">
        <v>400</v>
      </c>
      <c r="C254" s="298">
        <v>516.95000000000005</v>
      </c>
      <c r="D254" s="299">
        <v>515.58333333333337</v>
      </c>
      <c r="E254" s="299">
        <v>512.81666666666672</v>
      </c>
      <c r="F254" s="299">
        <v>508.68333333333334</v>
      </c>
      <c r="G254" s="299">
        <v>505.91666666666669</v>
      </c>
      <c r="H254" s="299">
        <v>519.7166666666667</v>
      </c>
      <c r="I254" s="299">
        <v>522.48333333333335</v>
      </c>
      <c r="J254" s="299">
        <v>526.61666666666679</v>
      </c>
      <c r="K254" s="298">
        <v>518.35</v>
      </c>
      <c r="L254" s="298">
        <v>511.45</v>
      </c>
      <c r="M254" s="298">
        <v>1.76031</v>
      </c>
      <c r="N254" s="1"/>
      <c r="O254" s="1"/>
    </row>
    <row r="255" spans="1:15" ht="12.75" customHeight="1">
      <c r="A255" s="30">
        <v>245</v>
      </c>
      <c r="B255" s="308" t="s">
        <v>401</v>
      </c>
      <c r="C255" s="298">
        <v>674</v>
      </c>
      <c r="D255" s="299">
        <v>664.35</v>
      </c>
      <c r="E255" s="299">
        <v>651.30000000000007</v>
      </c>
      <c r="F255" s="299">
        <v>628.6</v>
      </c>
      <c r="G255" s="299">
        <v>615.55000000000007</v>
      </c>
      <c r="H255" s="299">
        <v>687.05000000000007</v>
      </c>
      <c r="I255" s="299">
        <v>700.1</v>
      </c>
      <c r="J255" s="299">
        <v>722.80000000000007</v>
      </c>
      <c r="K255" s="298">
        <v>677.4</v>
      </c>
      <c r="L255" s="298">
        <v>641.65</v>
      </c>
      <c r="M255" s="298">
        <v>3.2427700000000002</v>
      </c>
      <c r="N255" s="1"/>
      <c r="O255" s="1"/>
    </row>
    <row r="256" spans="1:15" ht="12.75" customHeight="1">
      <c r="A256" s="30">
        <v>246</v>
      </c>
      <c r="B256" s="308" t="s">
        <v>131</v>
      </c>
      <c r="C256" s="298">
        <v>1662.15</v>
      </c>
      <c r="D256" s="299">
        <v>1658.1000000000001</v>
      </c>
      <c r="E256" s="299">
        <v>1626.2000000000003</v>
      </c>
      <c r="F256" s="299">
        <v>1590.2500000000002</v>
      </c>
      <c r="G256" s="299">
        <v>1558.3500000000004</v>
      </c>
      <c r="H256" s="299">
        <v>1694.0500000000002</v>
      </c>
      <c r="I256" s="299">
        <v>1725.9500000000003</v>
      </c>
      <c r="J256" s="299">
        <v>1761.9</v>
      </c>
      <c r="K256" s="298">
        <v>1690</v>
      </c>
      <c r="L256" s="298">
        <v>1622.15</v>
      </c>
      <c r="M256" s="298">
        <v>14.228859999999999</v>
      </c>
      <c r="N256" s="1"/>
      <c r="O256" s="1"/>
    </row>
    <row r="257" spans="1:15" ht="12.75" customHeight="1">
      <c r="A257" s="30">
        <v>247</v>
      </c>
      <c r="B257" s="308" t="s">
        <v>264</v>
      </c>
      <c r="C257" s="298">
        <v>944.05</v>
      </c>
      <c r="D257" s="299">
        <v>938.9</v>
      </c>
      <c r="E257" s="299">
        <v>928.84999999999991</v>
      </c>
      <c r="F257" s="299">
        <v>913.65</v>
      </c>
      <c r="G257" s="299">
        <v>903.59999999999991</v>
      </c>
      <c r="H257" s="299">
        <v>954.09999999999991</v>
      </c>
      <c r="I257" s="299">
        <v>964.14999999999986</v>
      </c>
      <c r="J257" s="299">
        <v>979.34999999999991</v>
      </c>
      <c r="K257" s="298">
        <v>948.95</v>
      </c>
      <c r="L257" s="298">
        <v>923.7</v>
      </c>
      <c r="M257" s="298">
        <v>3.7839299999999998</v>
      </c>
      <c r="N257" s="1"/>
      <c r="O257" s="1"/>
    </row>
    <row r="258" spans="1:15" ht="12.75" customHeight="1">
      <c r="A258" s="30">
        <v>248</v>
      </c>
      <c r="B258" s="308" t="s">
        <v>402</v>
      </c>
      <c r="C258" s="298">
        <v>1595.7</v>
      </c>
      <c r="D258" s="299">
        <v>1597.4833333333336</v>
      </c>
      <c r="E258" s="299">
        <v>1581.5666666666671</v>
      </c>
      <c r="F258" s="299">
        <v>1567.4333333333334</v>
      </c>
      <c r="G258" s="299">
        <v>1551.5166666666669</v>
      </c>
      <c r="H258" s="299">
        <v>1611.6166666666672</v>
      </c>
      <c r="I258" s="299">
        <v>1627.5333333333338</v>
      </c>
      <c r="J258" s="299">
        <v>1641.6666666666674</v>
      </c>
      <c r="K258" s="298">
        <v>1613.4</v>
      </c>
      <c r="L258" s="298">
        <v>1583.35</v>
      </c>
      <c r="M258" s="298">
        <v>0.51122999999999996</v>
      </c>
      <c r="N258" s="1"/>
      <c r="O258" s="1"/>
    </row>
    <row r="259" spans="1:15" ht="12.75" customHeight="1">
      <c r="A259" s="30">
        <v>249</v>
      </c>
      <c r="B259" s="308" t="s">
        <v>403</v>
      </c>
      <c r="C259" s="298">
        <v>2248.4499999999998</v>
      </c>
      <c r="D259" s="299">
        <v>2227.3999999999996</v>
      </c>
      <c r="E259" s="299">
        <v>2201.1999999999994</v>
      </c>
      <c r="F259" s="299">
        <v>2153.9499999999998</v>
      </c>
      <c r="G259" s="299">
        <v>2127.7499999999995</v>
      </c>
      <c r="H259" s="299">
        <v>2274.6499999999992</v>
      </c>
      <c r="I259" s="299">
        <v>2300.85</v>
      </c>
      <c r="J259" s="299">
        <v>2348.099999999999</v>
      </c>
      <c r="K259" s="298">
        <v>2253.6</v>
      </c>
      <c r="L259" s="298">
        <v>2180.15</v>
      </c>
      <c r="M259" s="298">
        <v>2.26254</v>
      </c>
      <c r="N259" s="1"/>
      <c r="O259" s="1"/>
    </row>
    <row r="260" spans="1:15" ht="12.75" customHeight="1">
      <c r="A260" s="30">
        <v>250</v>
      </c>
      <c r="B260" s="308" t="s">
        <v>404</v>
      </c>
      <c r="C260" s="298">
        <v>427.1</v>
      </c>
      <c r="D260" s="299">
        <v>423.5</v>
      </c>
      <c r="E260" s="299">
        <v>418.9</v>
      </c>
      <c r="F260" s="299">
        <v>410.7</v>
      </c>
      <c r="G260" s="299">
        <v>406.09999999999997</v>
      </c>
      <c r="H260" s="299">
        <v>431.7</v>
      </c>
      <c r="I260" s="299">
        <v>436.3</v>
      </c>
      <c r="J260" s="299">
        <v>444.5</v>
      </c>
      <c r="K260" s="298">
        <v>428.1</v>
      </c>
      <c r="L260" s="298">
        <v>415.3</v>
      </c>
      <c r="M260" s="298">
        <v>1.95729</v>
      </c>
      <c r="N260" s="1"/>
      <c r="O260" s="1"/>
    </row>
    <row r="261" spans="1:15" ht="12.75" customHeight="1">
      <c r="A261" s="30">
        <v>251</v>
      </c>
      <c r="B261" s="308" t="s">
        <v>405</v>
      </c>
      <c r="C261" s="298">
        <v>299.25</v>
      </c>
      <c r="D261" s="299">
        <v>300.66666666666669</v>
      </c>
      <c r="E261" s="299">
        <v>296.08333333333337</v>
      </c>
      <c r="F261" s="299">
        <v>292.91666666666669</v>
      </c>
      <c r="G261" s="299">
        <v>288.33333333333337</v>
      </c>
      <c r="H261" s="299">
        <v>303.83333333333337</v>
      </c>
      <c r="I261" s="299">
        <v>308.41666666666674</v>
      </c>
      <c r="J261" s="299">
        <v>311.58333333333337</v>
      </c>
      <c r="K261" s="298">
        <v>305.25</v>
      </c>
      <c r="L261" s="298">
        <v>297.5</v>
      </c>
      <c r="M261" s="298">
        <v>8.5478299999999994</v>
      </c>
      <c r="N261" s="1"/>
      <c r="O261" s="1"/>
    </row>
    <row r="262" spans="1:15" ht="12.75" customHeight="1">
      <c r="A262" s="30">
        <v>252</v>
      </c>
      <c r="B262" s="308" t="s">
        <v>406</v>
      </c>
      <c r="C262" s="298">
        <v>61.5</v>
      </c>
      <c r="D262" s="299">
        <v>61.383333333333333</v>
      </c>
      <c r="E262" s="299">
        <v>60.716666666666669</v>
      </c>
      <c r="F262" s="299">
        <v>59.933333333333337</v>
      </c>
      <c r="G262" s="299">
        <v>59.266666666666673</v>
      </c>
      <c r="H262" s="299">
        <v>62.166666666666664</v>
      </c>
      <c r="I262" s="299">
        <v>62.833333333333336</v>
      </c>
      <c r="J262" s="299">
        <v>63.61666666666666</v>
      </c>
      <c r="K262" s="298">
        <v>62.05</v>
      </c>
      <c r="L262" s="298">
        <v>60.6</v>
      </c>
      <c r="M262" s="298">
        <v>2.0361600000000002</v>
      </c>
      <c r="N262" s="1"/>
      <c r="O262" s="1"/>
    </row>
    <row r="263" spans="1:15" ht="12.75" customHeight="1">
      <c r="A263" s="30">
        <v>253</v>
      </c>
      <c r="B263" s="308" t="s">
        <v>265</v>
      </c>
      <c r="C263" s="298">
        <v>208.15</v>
      </c>
      <c r="D263" s="299">
        <v>205.35</v>
      </c>
      <c r="E263" s="299">
        <v>200.79999999999998</v>
      </c>
      <c r="F263" s="299">
        <v>193.45</v>
      </c>
      <c r="G263" s="299">
        <v>188.89999999999998</v>
      </c>
      <c r="H263" s="299">
        <v>212.7</v>
      </c>
      <c r="I263" s="299">
        <v>217.25</v>
      </c>
      <c r="J263" s="299">
        <v>224.6</v>
      </c>
      <c r="K263" s="298">
        <v>209.9</v>
      </c>
      <c r="L263" s="298">
        <v>198</v>
      </c>
      <c r="M263" s="298">
        <v>7.8079999999999998</v>
      </c>
      <c r="N263" s="1"/>
      <c r="O263" s="1"/>
    </row>
    <row r="264" spans="1:15" ht="12.75" customHeight="1">
      <c r="A264" s="30">
        <v>254</v>
      </c>
      <c r="B264" s="308" t="s">
        <v>139</v>
      </c>
      <c r="C264" s="298">
        <v>554.54999999999995</v>
      </c>
      <c r="D264" s="299">
        <v>550.94999999999993</v>
      </c>
      <c r="E264" s="299">
        <v>544.59999999999991</v>
      </c>
      <c r="F264" s="299">
        <v>534.65</v>
      </c>
      <c r="G264" s="299">
        <v>528.29999999999995</v>
      </c>
      <c r="H264" s="299">
        <v>560.89999999999986</v>
      </c>
      <c r="I264" s="299">
        <v>567.25</v>
      </c>
      <c r="J264" s="299">
        <v>577.19999999999982</v>
      </c>
      <c r="K264" s="298">
        <v>557.29999999999995</v>
      </c>
      <c r="L264" s="298">
        <v>541</v>
      </c>
      <c r="M264" s="298">
        <v>32.816580000000002</v>
      </c>
      <c r="N264" s="1"/>
      <c r="O264" s="1"/>
    </row>
    <row r="265" spans="1:15" ht="12.75" customHeight="1">
      <c r="A265" s="30">
        <v>255</v>
      </c>
      <c r="B265" s="308" t="s">
        <v>407</v>
      </c>
      <c r="C265" s="298">
        <v>128.69999999999999</v>
      </c>
      <c r="D265" s="299">
        <v>128.35</v>
      </c>
      <c r="E265" s="299">
        <v>125.79999999999998</v>
      </c>
      <c r="F265" s="299">
        <v>122.89999999999999</v>
      </c>
      <c r="G265" s="299">
        <v>120.34999999999998</v>
      </c>
      <c r="H265" s="299">
        <v>131.25</v>
      </c>
      <c r="I265" s="299">
        <v>133.80000000000001</v>
      </c>
      <c r="J265" s="299">
        <v>136.69999999999999</v>
      </c>
      <c r="K265" s="298">
        <v>130.9</v>
      </c>
      <c r="L265" s="298">
        <v>125.45</v>
      </c>
      <c r="M265" s="298">
        <v>22.144089999999998</v>
      </c>
      <c r="N265" s="1"/>
      <c r="O265" s="1"/>
    </row>
    <row r="266" spans="1:15" ht="12.75" customHeight="1">
      <c r="A266" s="30">
        <v>256</v>
      </c>
      <c r="B266" s="308" t="s">
        <v>408</v>
      </c>
      <c r="C266" s="298">
        <v>99.8</v>
      </c>
      <c r="D266" s="299">
        <v>99.5</v>
      </c>
      <c r="E266" s="299">
        <v>97.75</v>
      </c>
      <c r="F266" s="299">
        <v>95.7</v>
      </c>
      <c r="G266" s="299">
        <v>93.95</v>
      </c>
      <c r="H266" s="299">
        <v>101.55</v>
      </c>
      <c r="I266" s="299">
        <v>103.3</v>
      </c>
      <c r="J266" s="299">
        <v>105.35</v>
      </c>
      <c r="K266" s="298">
        <v>101.25</v>
      </c>
      <c r="L266" s="298">
        <v>97.45</v>
      </c>
      <c r="M266" s="298">
        <v>4.6685600000000003</v>
      </c>
      <c r="N266" s="1"/>
      <c r="O266" s="1"/>
    </row>
    <row r="267" spans="1:15" ht="12.75" customHeight="1">
      <c r="A267" s="30">
        <v>257</v>
      </c>
      <c r="B267" s="308" t="s">
        <v>138</v>
      </c>
      <c r="C267" s="298">
        <v>333.75</v>
      </c>
      <c r="D267" s="299">
        <v>329.61666666666667</v>
      </c>
      <c r="E267" s="299">
        <v>324.13333333333333</v>
      </c>
      <c r="F267" s="299">
        <v>314.51666666666665</v>
      </c>
      <c r="G267" s="299">
        <v>309.0333333333333</v>
      </c>
      <c r="H267" s="299">
        <v>339.23333333333335</v>
      </c>
      <c r="I267" s="299">
        <v>344.7166666666667</v>
      </c>
      <c r="J267" s="299">
        <v>354.33333333333337</v>
      </c>
      <c r="K267" s="298">
        <v>335.1</v>
      </c>
      <c r="L267" s="298">
        <v>320</v>
      </c>
      <c r="M267" s="298">
        <v>50.363950000000003</v>
      </c>
      <c r="N267" s="1"/>
      <c r="O267" s="1"/>
    </row>
    <row r="268" spans="1:15" ht="12.75" customHeight="1">
      <c r="A268" s="30">
        <v>258</v>
      </c>
      <c r="B268" s="308" t="s">
        <v>140</v>
      </c>
      <c r="C268" s="298">
        <v>562.95000000000005</v>
      </c>
      <c r="D268" s="299">
        <v>557.58333333333337</v>
      </c>
      <c r="E268" s="299">
        <v>550.41666666666674</v>
      </c>
      <c r="F268" s="299">
        <v>537.88333333333333</v>
      </c>
      <c r="G268" s="299">
        <v>530.7166666666667</v>
      </c>
      <c r="H268" s="299">
        <v>570.11666666666679</v>
      </c>
      <c r="I268" s="299">
        <v>577.28333333333353</v>
      </c>
      <c r="J268" s="299">
        <v>589.81666666666683</v>
      </c>
      <c r="K268" s="298">
        <v>564.75</v>
      </c>
      <c r="L268" s="298">
        <v>545.04999999999995</v>
      </c>
      <c r="M268" s="298">
        <v>40.36712</v>
      </c>
      <c r="N268" s="1"/>
      <c r="O268" s="1"/>
    </row>
    <row r="269" spans="1:15" ht="12.75" customHeight="1">
      <c r="A269" s="30">
        <v>259</v>
      </c>
      <c r="B269" s="308" t="s">
        <v>804</v>
      </c>
      <c r="C269" s="298">
        <v>491.55</v>
      </c>
      <c r="D269" s="299">
        <v>491.59999999999997</v>
      </c>
      <c r="E269" s="299">
        <v>483.94999999999993</v>
      </c>
      <c r="F269" s="299">
        <v>476.34999999999997</v>
      </c>
      <c r="G269" s="299">
        <v>468.69999999999993</v>
      </c>
      <c r="H269" s="299">
        <v>499.19999999999993</v>
      </c>
      <c r="I269" s="299">
        <v>506.84999999999991</v>
      </c>
      <c r="J269" s="299">
        <v>514.44999999999993</v>
      </c>
      <c r="K269" s="298">
        <v>499.25</v>
      </c>
      <c r="L269" s="298">
        <v>484</v>
      </c>
      <c r="M269" s="298">
        <v>1.71312</v>
      </c>
      <c r="N269" s="1"/>
      <c r="O269" s="1"/>
    </row>
    <row r="270" spans="1:15" ht="12.75" customHeight="1">
      <c r="A270" s="30">
        <v>260</v>
      </c>
      <c r="B270" s="308" t="s">
        <v>805</v>
      </c>
      <c r="C270" s="298">
        <v>344.75</v>
      </c>
      <c r="D270" s="299">
        <v>345.55</v>
      </c>
      <c r="E270" s="299">
        <v>342</v>
      </c>
      <c r="F270" s="299">
        <v>339.25</v>
      </c>
      <c r="G270" s="299">
        <v>335.7</v>
      </c>
      <c r="H270" s="299">
        <v>348.3</v>
      </c>
      <c r="I270" s="299">
        <v>351.85000000000008</v>
      </c>
      <c r="J270" s="299">
        <v>354.6</v>
      </c>
      <c r="K270" s="298">
        <v>349.1</v>
      </c>
      <c r="L270" s="298">
        <v>342.8</v>
      </c>
      <c r="M270" s="298">
        <v>0.28960999999999998</v>
      </c>
      <c r="N270" s="1"/>
      <c r="O270" s="1"/>
    </row>
    <row r="271" spans="1:15" ht="12.75" customHeight="1">
      <c r="A271" s="30">
        <v>261</v>
      </c>
      <c r="B271" s="308" t="s">
        <v>409</v>
      </c>
      <c r="C271" s="298">
        <v>566.20000000000005</v>
      </c>
      <c r="D271" s="299">
        <v>566.4</v>
      </c>
      <c r="E271" s="299">
        <v>559.79999999999995</v>
      </c>
      <c r="F271" s="299">
        <v>553.4</v>
      </c>
      <c r="G271" s="299">
        <v>546.79999999999995</v>
      </c>
      <c r="H271" s="299">
        <v>572.79999999999995</v>
      </c>
      <c r="I271" s="299">
        <v>579.40000000000009</v>
      </c>
      <c r="J271" s="299">
        <v>585.79999999999995</v>
      </c>
      <c r="K271" s="298">
        <v>573</v>
      </c>
      <c r="L271" s="298">
        <v>560</v>
      </c>
      <c r="M271" s="298">
        <v>1.7839400000000001</v>
      </c>
      <c r="N271" s="1"/>
      <c r="O271" s="1"/>
    </row>
    <row r="272" spans="1:15" ht="12.75" customHeight="1">
      <c r="A272" s="30">
        <v>262</v>
      </c>
      <c r="B272" s="308" t="s">
        <v>410</v>
      </c>
      <c r="C272" s="298">
        <v>163.69999999999999</v>
      </c>
      <c r="D272" s="299">
        <v>161.56666666666666</v>
      </c>
      <c r="E272" s="299">
        <v>158.13333333333333</v>
      </c>
      <c r="F272" s="299">
        <v>152.56666666666666</v>
      </c>
      <c r="G272" s="299">
        <v>149.13333333333333</v>
      </c>
      <c r="H272" s="299">
        <v>167.13333333333333</v>
      </c>
      <c r="I272" s="299">
        <v>170.56666666666666</v>
      </c>
      <c r="J272" s="299">
        <v>176.13333333333333</v>
      </c>
      <c r="K272" s="298">
        <v>165</v>
      </c>
      <c r="L272" s="298">
        <v>156</v>
      </c>
      <c r="M272" s="298">
        <v>26.176300000000001</v>
      </c>
      <c r="N272" s="1"/>
      <c r="O272" s="1"/>
    </row>
    <row r="273" spans="1:15" ht="12.75" customHeight="1">
      <c r="A273" s="30">
        <v>263</v>
      </c>
      <c r="B273" s="308" t="s">
        <v>411</v>
      </c>
      <c r="C273" s="298">
        <v>504.15</v>
      </c>
      <c r="D273" s="299">
        <v>505.2</v>
      </c>
      <c r="E273" s="299">
        <v>498.95</v>
      </c>
      <c r="F273" s="299">
        <v>493.75</v>
      </c>
      <c r="G273" s="299">
        <v>487.5</v>
      </c>
      <c r="H273" s="299">
        <v>510.4</v>
      </c>
      <c r="I273" s="299">
        <v>516.65</v>
      </c>
      <c r="J273" s="299">
        <v>521.84999999999991</v>
      </c>
      <c r="K273" s="298">
        <v>511.45</v>
      </c>
      <c r="L273" s="298">
        <v>500</v>
      </c>
      <c r="M273" s="298">
        <v>9.8191500000000005</v>
      </c>
      <c r="N273" s="1"/>
      <c r="O273" s="1"/>
    </row>
    <row r="274" spans="1:15" ht="12.75" customHeight="1">
      <c r="A274" s="30">
        <v>264</v>
      </c>
      <c r="B274" s="308" t="s">
        <v>412</v>
      </c>
      <c r="C274" s="298">
        <v>1222.75</v>
      </c>
      <c r="D274" s="299">
        <v>1223.2</v>
      </c>
      <c r="E274" s="299">
        <v>1204</v>
      </c>
      <c r="F274" s="299">
        <v>1185.25</v>
      </c>
      <c r="G274" s="299">
        <v>1166.05</v>
      </c>
      <c r="H274" s="299">
        <v>1241.95</v>
      </c>
      <c r="I274" s="299">
        <v>1261.1500000000003</v>
      </c>
      <c r="J274" s="299">
        <v>1279.9000000000001</v>
      </c>
      <c r="K274" s="298">
        <v>1242.4000000000001</v>
      </c>
      <c r="L274" s="298">
        <v>1204.45</v>
      </c>
      <c r="M274" s="298">
        <v>2.1529600000000002</v>
      </c>
      <c r="N274" s="1"/>
      <c r="O274" s="1"/>
    </row>
    <row r="275" spans="1:15" ht="12.75" customHeight="1">
      <c r="A275" s="30">
        <v>265</v>
      </c>
      <c r="B275" s="308" t="s">
        <v>413</v>
      </c>
      <c r="C275" s="298">
        <v>246.15</v>
      </c>
      <c r="D275" s="299">
        <v>242.75</v>
      </c>
      <c r="E275" s="299">
        <v>237.5</v>
      </c>
      <c r="F275" s="299">
        <v>228.85</v>
      </c>
      <c r="G275" s="299">
        <v>223.6</v>
      </c>
      <c r="H275" s="299">
        <v>251.4</v>
      </c>
      <c r="I275" s="299">
        <v>256.64999999999998</v>
      </c>
      <c r="J275" s="299">
        <v>265.3</v>
      </c>
      <c r="K275" s="298">
        <v>248</v>
      </c>
      <c r="L275" s="298">
        <v>234.1</v>
      </c>
      <c r="M275" s="298">
        <v>6.0179</v>
      </c>
      <c r="N275" s="1"/>
      <c r="O275" s="1"/>
    </row>
    <row r="276" spans="1:15" ht="12.75" customHeight="1">
      <c r="A276" s="30">
        <v>266</v>
      </c>
      <c r="B276" s="308" t="s">
        <v>414</v>
      </c>
      <c r="C276" s="298">
        <v>504</v>
      </c>
      <c r="D276" s="299">
        <v>502.13333333333338</v>
      </c>
      <c r="E276" s="299">
        <v>496.86666666666679</v>
      </c>
      <c r="F276" s="299">
        <v>489.73333333333341</v>
      </c>
      <c r="G276" s="299">
        <v>484.46666666666681</v>
      </c>
      <c r="H276" s="299">
        <v>509.26666666666677</v>
      </c>
      <c r="I276" s="299">
        <v>514.5333333333333</v>
      </c>
      <c r="J276" s="299">
        <v>521.66666666666674</v>
      </c>
      <c r="K276" s="298">
        <v>507.4</v>
      </c>
      <c r="L276" s="298">
        <v>495</v>
      </c>
      <c r="M276" s="298">
        <v>5.6249500000000001</v>
      </c>
      <c r="N276" s="1"/>
      <c r="O276" s="1"/>
    </row>
    <row r="277" spans="1:15" ht="12.75" customHeight="1">
      <c r="A277" s="30">
        <v>267</v>
      </c>
      <c r="B277" s="308" t="s">
        <v>415</v>
      </c>
      <c r="C277" s="298">
        <v>215.45</v>
      </c>
      <c r="D277" s="299">
        <v>216.9</v>
      </c>
      <c r="E277" s="299">
        <v>212.3</v>
      </c>
      <c r="F277" s="299">
        <v>209.15</v>
      </c>
      <c r="G277" s="299">
        <v>204.55</v>
      </c>
      <c r="H277" s="299">
        <v>220.05</v>
      </c>
      <c r="I277" s="299">
        <v>224.64999999999998</v>
      </c>
      <c r="J277" s="299">
        <v>227.8</v>
      </c>
      <c r="K277" s="298">
        <v>221.5</v>
      </c>
      <c r="L277" s="298">
        <v>213.75</v>
      </c>
      <c r="M277" s="298">
        <v>2.90279</v>
      </c>
      <c r="N277" s="1"/>
      <c r="O277" s="1"/>
    </row>
    <row r="278" spans="1:15" ht="12.75" customHeight="1">
      <c r="A278" s="30">
        <v>268</v>
      </c>
      <c r="B278" s="308" t="s">
        <v>416</v>
      </c>
      <c r="C278" s="298">
        <v>949.85</v>
      </c>
      <c r="D278" s="299">
        <v>954.68333333333339</v>
      </c>
      <c r="E278" s="299">
        <v>935.06666666666683</v>
      </c>
      <c r="F278" s="299">
        <v>920.28333333333342</v>
      </c>
      <c r="G278" s="299">
        <v>900.66666666666686</v>
      </c>
      <c r="H278" s="299">
        <v>969.46666666666681</v>
      </c>
      <c r="I278" s="299">
        <v>989.08333333333337</v>
      </c>
      <c r="J278" s="299">
        <v>1003.8666666666668</v>
      </c>
      <c r="K278" s="298">
        <v>974.3</v>
      </c>
      <c r="L278" s="298">
        <v>939.9</v>
      </c>
      <c r="M278" s="298">
        <v>4.1163499999999997</v>
      </c>
      <c r="N278" s="1"/>
      <c r="O278" s="1"/>
    </row>
    <row r="279" spans="1:15" ht="12.75" customHeight="1">
      <c r="A279" s="30">
        <v>269</v>
      </c>
      <c r="B279" s="308" t="s">
        <v>417</v>
      </c>
      <c r="C279" s="298">
        <v>355.05</v>
      </c>
      <c r="D279" s="299">
        <v>354.91666666666669</v>
      </c>
      <c r="E279" s="299">
        <v>353.58333333333337</v>
      </c>
      <c r="F279" s="299">
        <v>352.11666666666667</v>
      </c>
      <c r="G279" s="299">
        <v>350.78333333333336</v>
      </c>
      <c r="H279" s="299">
        <v>356.38333333333338</v>
      </c>
      <c r="I279" s="299">
        <v>357.71666666666675</v>
      </c>
      <c r="J279" s="299">
        <v>359.18333333333339</v>
      </c>
      <c r="K279" s="298">
        <v>356.25</v>
      </c>
      <c r="L279" s="298">
        <v>353.45</v>
      </c>
      <c r="M279" s="298">
        <v>0.60719000000000001</v>
      </c>
      <c r="N279" s="1"/>
      <c r="O279" s="1"/>
    </row>
    <row r="280" spans="1:15" ht="12.75" customHeight="1">
      <c r="A280" s="30">
        <v>270</v>
      </c>
      <c r="B280" s="308" t="s">
        <v>806</v>
      </c>
      <c r="C280" s="298">
        <v>61.2</v>
      </c>
      <c r="D280" s="299">
        <v>61.316666666666663</v>
      </c>
      <c r="E280" s="299">
        <v>60.883333333333326</v>
      </c>
      <c r="F280" s="299">
        <v>60.566666666666663</v>
      </c>
      <c r="G280" s="299">
        <v>60.133333333333326</v>
      </c>
      <c r="H280" s="299">
        <v>61.633333333333326</v>
      </c>
      <c r="I280" s="299">
        <v>62.066666666666663</v>
      </c>
      <c r="J280" s="299">
        <v>62.383333333333326</v>
      </c>
      <c r="K280" s="298">
        <v>61.75</v>
      </c>
      <c r="L280" s="298">
        <v>61</v>
      </c>
      <c r="M280" s="298">
        <v>1.9257200000000001</v>
      </c>
      <c r="N280" s="1"/>
      <c r="O280" s="1"/>
    </row>
    <row r="281" spans="1:15" ht="12.75" customHeight="1">
      <c r="A281" s="30">
        <v>271</v>
      </c>
      <c r="B281" s="308" t="s">
        <v>418</v>
      </c>
      <c r="C281" s="298">
        <v>399.65</v>
      </c>
      <c r="D281" s="299">
        <v>391.43333333333334</v>
      </c>
      <c r="E281" s="299">
        <v>380.11666666666667</v>
      </c>
      <c r="F281" s="299">
        <v>360.58333333333331</v>
      </c>
      <c r="G281" s="299">
        <v>349.26666666666665</v>
      </c>
      <c r="H281" s="299">
        <v>410.9666666666667</v>
      </c>
      <c r="I281" s="299">
        <v>422.28333333333342</v>
      </c>
      <c r="J281" s="299">
        <v>441.81666666666672</v>
      </c>
      <c r="K281" s="298">
        <v>402.75</v>
      </c>
      <c r="L281" s="298">
        <v>371.9</v>
      </c>
      <c r="M281" s="298">
        <v>17.652899999999999</v>
      </c>
      <c r="N281" s="1"/>
      <c r="O281" s="1"/>
    </row>
    <row r="282" spans="1:15" ht="12.75" customHeight="1">
      <c r="A282" s="30">
        <v>272</v>
      </c>
      <c r="B282" s="308" t="s">
        <v>419</v>
      </c>
      <c r="C282" s="298">
        <v>43.95</v>
      </c>
      <c r="D282" s="299">
        <v>44.183333333333337</v>
      </c>
      <c r="E282" s="299">
        <v>43.666666666666671</v>
      </c>
      <c r="F282" s="299">
        <v>43.383333333333333</v>
      </c>
      <c r="G282" s="299">
        <v>42.866666666666667</v>
      </c>
      <c r="H282" s="299">
        <v>44.466666666666676</v>
      </c>
      <c r="I282" s="299">
        <v>44.983333333333341</v>
      </c>
      <c r="J282" s="299">
        <v>45.26666666666668</v>
      </c>
      <c r="K282" s="298">
        <v>44.7</v>
      </c>
      <c r="L282" s="298">
        <v>43.9</v>
      </c>
      <c r="M282" s="298">
        <v>26.823540000000001</v>
      </c>
      <c r="N282" s="1"/>
      <c r="O282" s="1"/>
    </row>
    <row r="283" spans="1:15" ht="12.75" customHeight="1">
      <c r="A283" s="30">
        <v>273</v>
      </c>
      <c r="B283" s="308" t="s">
        <v>420</v>
      </c>
      <c r="C283" s="298">
        <v>418.8</v>
      </c>
      <c r="D283" s="299">
        <v>412.23333333333335</v>
      </c>
      <c r="E283" s="299">
        <v>403.56666666666672</v>
      </c>
      <c r="F283" s="299">
        <v>388.33333333333337</v>
      </c>
      <c r="G283" s="299">
        <v>379.66666666666674</v>
      </c>
      <c r="H283" s="299">
        <v>427.4666666666667</v>
      </c>
      <c r="I283" s="299">
        <v>436.13333333333333</v>
      </c>
      <c r="J283" s="299">
        <v>451.36666666666667</v>
      </c>
      <c r="K283" s="298">
        <v>420.9</v>
      </c>
      <c r="L283" s="298">
        <v>397</v>
      </c>
      <c r="M283" s="298">
        <v>6.5387000000000004</v>
      </c>
      <c r="N283" s="1"/>
      <c r="O283" s="1"/>
    </row>
    <row r="284" spans="1:15" ht="12.75" customHeight="1">
      <c r="A284" s="30">
        <v>274</v>
      </c>
      <c r="B284" s="308" t="s">
        <v>141</v>
      </c>
      <c r="C284" s="298">
        <v>1704.5</v>
      </c>
      <c r="D284" s="299">
        <v>1695.9666666666665</v>
      </c>
      <c r="E284" s="299">
        <v>1679.5333333333328</v>
      </c>
      <c r="F284" s="299">
        <v>1654.5666666666664</v>
      </c>
      <c r="G284" s="299">
        <v>1638.1333333333328</v>
      </c>
      <c r="H284" s="299">
        <v>1720.9333333333329</v>
      </c>
      <c r="I284" s="299">
        <v>1737.3666666666668</v>
      </c>
      <c r="J284" s="299">
        <v>1762.333333333333</v>
      </c>
      <c r="K284" s="298">
        <v>1712.4</v>
      </c>
      <c r="L284" s="298">
        <v>1671</v>
      </c>
      <c r="M284" s="298">
        <v>55.729489999999998</v>
      </c>
      <c r="N284" s="1"/>
      <c r="O284" s="1"/>
    </row>
    <row r="285" spans="1:15" ht="12.75" customHeight="1">
      <c r="A285" s="30">
        <v>275</v>
      </c>
      <c r="B285" s="308" t="s">
        <v>787</v>
      </c>
      <c r="C285" s="298">
        <v>1205.8</v>
      </c>
      <c r="D285" s="299">
        <v>1205.2333333333333</v>
      </c>
      <c r="E285" s="299">
        <v>1190.5666666666666</v>
      </c>
      <c r="F285" s="299">
        <v>1175.3333333333333</v>
      </c>
      <c r="G285" s="299">
        <v>1160.6666666666665</v>
      </c>
      <c r="H285" s="299">
        <v>1220.4666666666667</v>
      </c>
      <c r="I285" s="299">
        <v>1235.1333333333332</v>
      </c>
      <c r="J285" s="299">
        <v>1250.3666666666668</v>
      </c>
      <c r="K285" s="298">
        <v>1219.9000000000001</v>
      </c>
      <c r="L285" s="298">
        <v>1190</v>
      </c>
      <c r="M285" s="298">
        <v>0.76178000000000001</v>
      </c>
      <c r="N285" s="1"/>
      <c r="O285" s="1"/>
    </row>
    <row r="286" spans="1:15" ht="12.75" customHeight="1">
      <c r="A286" s="30">
        <v>276</v>
      </c>
      <c r="B286" s="308" t="s">
        <v>142</v>
      </c>
      <c r="C286" s="298">
        <v>69.75</v>
      </c>
      <c r="D286" s="299">
        <v>69.233333333333334</v>
      </c>
      <c r="E286" s="299">
        <v>68.516666666666666</v>
      </c>
      <c r="F286" s="299">
        <v>67.283333333333331</v>
      </c>
      <c r="G286" s="299">
        <v>66.566666666666663</v>
      </c>
      <c r="H286" s="299">
        <v>70.466666666666669</v>
      </c>
      <c r="I286" s="299">
        <v>71.183333333333337</v>
      </c>
      <c r="J286" s="299">
        <v>72.416666666666671</v>
      </c>
      <c r="K286" s="298">
        <v>69.95</v>
      </c>
      <c r="L286" s="298">
        <v>68</v>
      </c>
      <c r="M286" s="298">
        <v>35.10127</v>
      </c>
      <c r="N286" s="1"/>
      <c r="O286" s="1"/>
    </row>
    <row r="287" spans="1:15" ht="12.75" customHeight="1">
      <c r="A287" s="30">
        <v>277</v>
      </c>
      <c r="B287" s="308" t="s">
        <v>147</v>
      </c>
      <c r="C287" s="298">
        <v>3035.6</v>
      </c>
      <c r="D287" s="299">
        <v>3006.2000000000003</v>
      </c>
      <c r="E287" s="299">
        <v>2964.4000000000005</v>
      </c>
      <c r="F287" s="299">
        <v>2893.2000000000003</v>
      </c>
      <c r="G287" s="299">
        <v>2851.4000000000005</v>
      </c>
      <c r="H287" s="299">
        <v>3077.4000000000005</v>
      </c>
      <c r="I287" s="299">
        <v>3119.2000000000007</v>
      </c>
      <c r="J287" s="299">
        <v>3190.4000000000005</v>
      </c>
      <c r="K287" s="298">
        <v>3048</v>
      </c>
      <c r="L287" s="298">
        <v>2935</v>
      </c>
      <c r="M287" s="298">
        <v>2.76003</v>
      </c>
      <c r="N287" s="1"/>
      <c r="O287" s="1"/>
    </row>
    <row r="288" spans="1:15" ht="12.75" customHeight="1">
      <c r="A288" s="30">
        <v>278</v>
      </c>
      <c r="B288" s="308" t="s">
        <v>144</v>
      </c>
      <c r="C288" s="298">
        <v>346.7</v>
      </c>
      <c r="D288" s="299">
        <v>343.56666666666661</v>
      </c>
      <c r="E288" s="299">
        <v>339.48333333333323</v>
      </c>
      <c r="F288" s="299">
        <v>332.26666666666665</v>
      </c>
      <c r="G288" s="299">
        <v>328.18333333333328</v>
      </c>
      <c r="H288" s="299">
        <v>350.78333333333319</v>
      </c>
      <c r="I288" s="299">
        <v>354.86666666666656</v>
      </c>
      <c r="J288" s="299">
        <v>362.08333333333314</v>
      </c>
      <c r="K288" s="298">
        <v>347.65</v>
      </c>
      <c r="L288" s="298">
        <v>336.35</v>
      </c>
      <c r="M288" s="298">
        <v>17.193169999999999</v>
      </c>
      <c r="N288" s="1"/>
      <c r="O288" s="1"/>
    </row>
    <row r="289" spans="1:15" ht="12.75" customHeight="1">
      <c r="A289" s="30">
        <v>279</v>
      </c>
      <c r="B289" s="308" t="s">
        <v>421</v>
      </c>
      <c r="C289" s="298">
        <v>9216.2000000000007</v>
      </c>
      <c r="D289" s="299">
        <v>9201.8166666666675</v>
      </c>
      <c r="E289" s="299">
        <v>9145.633333333335</v>
      </c>
      <c r="F289" s="299">
        <v>9075.0666666666675</v>
      </c>
      <c r="G289" s="299">
        <v>9018.883333333335</v>
      </c>
      <c r="H289" s="299">
        <v>9272.383333333335</v>
      </c>
      <c r="I289" s="299">
        <v>9328.5666666666657</v>
      </c>
      <c r="J289" s="299">
        <v>9399.133333333335</v>
      </c>
      <c r="K289" s="298">
        <v>9258</v>
      </c>
      <c r="L289" s="298">
        <v>9131.25</v>
      </c>
      <c r="M289" s="298">
        <v>9.9799999999999993E-3</v>
      </c>
      <c r="N289" s="1"/>
      <c r="O289" s="1"/>
    </row>
    <row r="290" spans="1:15" ht="12.75" customHeight="1">
      <c r="A290" s="30">
        <v>280</v>
      </c>
      <c r="B290" s="308" t="s">
        <v>146</v>
      </c>
      <c r="C290" s="298">
        <v>4012.8</v>
      </c>
      <c r="D290" s="299">
        <v>4003.6</v>
      </c>
      <c r="E290" s="299">
        <v>3968.2</v>
      </c>
      <c r="F290" s="299">
        <v>3923.6</v>
      </c>
      <c r="G290" s="299">
        <v>3888.2</v>
      </c>
      <c r="H290" s="299">
        <v>4048.2</v>
      </c>
      <c r="I290" s="299">
        <v>4083.6000000000004</v>
      </c>
      <c r="J290" s="299">
        <v>4128.2</v>
      </c>
      <c r="K290" s="298">
        <v>4039</v>
      </c>
      <c r="L290" s="298">
        <v>3959</v>
      </c>
      <c r="M290" s="298">
        <v>3.1996199999999999</v>
      </c>
      <c r="N290" s="1"/>
      <c r="O290" s="1"/>
    </row>
    <row r="291" spans="1:15" ht="12.75" customHeight="1">
      <c r="A291" s="30">
        <v>281</v>
      </c>
      <c r="B291" s="308" t="s">
        <v>145</v>
      </c>
      <c r="C291" s="298">
        <v>1556.15</v>
      </c>
      <c r="D291" s="299">
        <v>1566.1499999999999</v>
      </c>
      <c r="E291" s="299">
        <v>1541.7999999999997</v>
      </c>
      <c r="F291" s="299">
        <v>1527.4499999999998</v>
      </c>
      <c r="G291" s="299">
        <v>1503.0999999999997</v>
      </c>
      <c r="H291" s="299">
        <v>1580.4999999999998</v>
      </c>
      <c r="I291" s="299">
        <v>1604.8499999999997</v>
      </c>
      <c r="J291" s="299">
        <v>1619.1999999999998</v>
      </c>
      <c r="K291" s="298">
        <v>1590.5</v>
      </c>
      <c r="L291" s="298">
        <v>1551.8</v>
      </c>
      <c r="M291" s="298">
        <v>24.225940000000001</v>
      </c>
      <c r="N291" s="1"/>
      <c r="O291" s="1"/>
    </row>
    <row r="292" spans="1:15" ht="12.75" customHeight="1">
      <c r="A292" s="30">
        <v>282</v>
      </c>
      <c r="B292" s="308" t="s">
        <v>874</v>
      </c>
      <c r="C292" s="298">
        <v>341.75</v>
      </c>
      <c r="D292" s="299">
        <v>340.26666666666665</v>
      </c>
      <c r="E292" s="299">
        <v>336.63333333333333</v>
      </c>
      <c r="F292" s="299">
        <v>331.51666666666665</v>
      </c>
      <c r="G292" s="299">
        <v>327.88333333333333</v>
      </c>
      <c r="H292" s="299">
        <v>345.38333333333333</v>
      </c>
      <c r="I292" s="299">
        <v>349.01666666666665</v>
      </c>
      <c r="J292" s="299">
        <v>354.13333333333333</v>
      </c>
      <c r="K292" s="298">
        <v>343.9</v>
      </c>
      <c r="L292" s="298">
        <v>335.15</v>
      </c>
      <c r="M292" s="298">
        <v>1.85978</v>
      </c>
      <c r="N292" s="1"/>
      <c r="O292" s="1"/>
    </row>
    <row r="293" spans="1:15" ht="12.75" customHeight="1">
      <c r="A293" s="30">
        <v>283</v>
      </c>
      <c r="B293" s="308" t="s">
        <v>266</v>
      </c>
      <c r="C293" s="298">
        <v>469.05</v>
      </c>
      <c r="D293" s="299">
        <v>466.51666666666665</v>
      </c>
      <c r="E293" s="299">
        <v>462.5333333333333</v>
      </c>
      <c r="F293" s="299">
        <v>456.01666666666665</v>
      </c>
      <c r="G293" s="299">
        <v>452.0333333333333</v>
      </c>
      <c r="H293" s="299">
        <v>473.0333333333333</v>
      </c>
      <c r="I293" s="299">
        <v>477.01666666666665</v>
      </c>
      <c r="J293" s="299">
        <v>483.5333333333333</v>
      </c>
      <c r="K293" s="298">
        <v>470.5</v>
      </c>
      <c r="L293" s="298">
        <v>460</v>
      </c>
      <c r="M293" s="298">
        <v>7.7248299999999999</v>
      </c>
      <c r="N293" s="1"/>
      <c r="O293" s="1"/>
    </row>
    <row r="294" spans="1:15" ht="12.75" customHeight="1">
      <c r="A294" s="30">
        <v>284</v>
      </c>
      <c r="B294" s="308" t="s">
        <v>808</v>
      </c>
      <c r="C294" s="298">
        <v>284.39999999999998</v>
      </c>
      <c r="D294" s="299">
        <v>283.34999999999997</v>
      </c>
      <c r="E294" s="299">
        <v>280.54999999999995</v>
      </c>
      <c r="F294" s="299">
        <v>276.7</v>
      </c>
      <c r="G294" s="299">
        <v>273.89999999999998</v>
      </c>
      <c r="H294" s="299">
        <v>287.19999999999993</v>
      </c>
      <c r="I294" s="299">
        <v>290</v>
      </c>
      <c r="J294" s="299">
        <v>293.84999999999991</v>
      </c>
      <c r="K294" s="298">
        <v>286.14999999999998</v>
      </c>
      <c r="L294" s="298">
        <v>279.5</v>
      </c>
      <c r="M294" s="298">
        <v>4.3283899999999997</v>
      </c>
      <c r="N294" s="1"/>
      <c r="O294" s="1"/>
    </row>
    <row r="295" spans="1:15" ht="12.75" customHeight="1">
      <c r="A295" s="30">
        <v>285</v>
      </c>
      <c r="B295" s="308" t="s">
        <v>422</v>
      </c>
      <c r="C295" s="298">
        <v>3506.55</v>
      </c>
      <c r="D295" s="299">
        <v>3471.2333333333336</v>
      </c>
      <c r="E295" s="299">
        <v>3409.666666666667</v>
      </c>
      <c r="F295" s="299">
        <v>3312.7833333333333</v>
      </c>
      <c r="G295" s="299">
        <v>3251.2166666666667</v>
      </c>
      <c r="H295" s="299">
        <v>3568.1166666666672</v>
      </c>
      <c r="I295" s="299">
        <v>3629.6833333333338</v>
      </c>
      <c r="J295" s="299">
        <v>3726.5666666666675</v>
      </c>
      <c r="K295" s="298">
        <v>3532.8</v>
      </c>
      <c r="L295" s="298">
        <v>3374.35</v>
      </c>
      <c r="M295" s="298">
        <v>0.7339</v>
      </c>
      <c r="N295" s="1"/>
      <c r="O295" s="1"/>
    </row>
    <row r="296" spans="1:15" ht="12.75" customHeight="1">
      <c r="A296" s="30">
        <v>286</v>
      </c>
      <c r="B296" s="308" t="s">
        <v>148</v>
      </c>
      <c r="C296" s="298">
        <v>629.95000000000005</v>
      </c>
      <c r="D296" s="299">
        <v>628.35</v>
      </c>
      <c r="E296" s="299">
        <v>622.70000000000005</v>
      </c>
      <c r="F296" s="299">
        <v>615.45000000000005</v>
      </c>
      <c r="G296" s="299">
        <v>609.80000000000007</v>
      </c>
      <c r="H296" s="299">
        <v>635.6</v>
      </c>
      <c r="I296" s="299">
        <v>641.24999999999989</v>
      </c>
      <c r="J296" s="299">
        <v>648.5</v>
      </c>
      <c r="K296" s="298">
        <v>634</v>
      </c>
      <c r="L296" s="298">
        <v>621.1</v>
      </c>
      <c r="M296" s="298">
        <v>5.2820499999999999</v>
      </c>
      <c r="N296" s="1"/>
      <c r="O296" s="1"/>
    </row>
    <row r="297" spans="1:15" ht="12.75" customHeight="1">
      <c r="A297" s="30">
        <v>287</v>
      </c>
      <c r="B297" s="308" t="s">
        <v>423</v>
      </c>
      <c r="C297" s="298">
        <v>1921.2</v>
      </c>
      <c r="D297" s="299">
        <v>1905.5666666666666</v>
      </c>
      <c r="E297" s="299">
        <v>1880.6333333333332</v>
      </c>
      <c r="F297" s="299">
        <v>1840.0666666666666</v>
      </c>
      <c r="G297" s="299">
        <v>1815.1333333333332</v>
      </c>
      <c r="H297" s="299">
        <v>1946.1333333333332</v>
      </c>
      <c r="I297" s="299">
        <v>1971.0666666666666</v>
      </c>
      <c r="J297" s="299">
        <v>2011.6333333333332</v>
      </c>
      <c r="K297" s="298">
        <v>1930.5</v>
      </c>
      <c r="L297" s="298">
        <v>1865</v>
      </c>
      <c r="M297" s="298">
        <v>0.61931999999999998</v>
      </c>
      <c r="N297" s="1"/>
      <c r="O297" s="1"/>
    </row>
    <row r="298" spans="1:15" ht="12.75" customHeight="1">
      <c r="A298" s="30">
        <v>288</v>
      </c>
      <c r="B298" s="308" t="s">
        <v>424</v>
      </c>
      <c r="C298" s="298">
        <v>40.200000000000003</v>
      </c>
      <c r="D298" s="299">
        <v>40.1</v>
      </c>
      <c r="E298" s="299">
        <v>39.35</v>
      </c>
      <c r="F298" s="299">
        <v>38.5</v>
      </c>
      <c r="G298" s="299">
        <v>37.75</v>
      </c>
      <c r="H298" s="299">
        <v>40.950000000000003</v>
      </c>
      <c r="I298" s="299">
        <v>41.7</v>
      </c>
      <c r="J298" s="299">
        <v>42.550000000000004</v>
      </c>
      <c r="K298" s="298">
        <v>40.85</v>
      </c>
      <c r="L298" s="298">
        <v>39.25</v>
      </c>
      <c r="M298" s="298">
        <v>24.125119999999999</v>
      </c>
      <c r="N298" s="1"/>
      <c r="O298" s="1"/>
    </row>
    <row r="299" spans="1:15" ht="12.75" customHeight="1">
      <c r="A299" s="30">
        <v>289</v>
      </c>
      <c r="B299" s="308" t="s">
        <v>425</v>
      </c>
      <c r="C299" s="298">
        <v>142.6</v>
      </c>
      <c r="D299" s="299">
        <v>142.56666666666663</v>
      </c>
      <c r="E299" s="299">
        <v>140.93333333333328</v>
      </c>
      <c r="F299" s="299">
        <v>139.26666666666665</v>
      </c>
      <c r="G299" s="299">
        <v>137.6333333333333</v>
      </c>
      <c r="H299" s="299">
        <v>144.23333333333326</v>
      </c>
      <c r="I299" s="299">
        <v>145.86666666666665</v>
      </c>
      <c r="J299" s="299">
        <v>147.53333333333325</v>
      </c>
      <c r="K299" s="298">
        <v>144.19999999999999</v>
      </c>
      <c r="L299" s="298">
        <v>140.9</v>
      </c>
      <c r="M299" s="298">
        <v>0.72899000000000003</v>
      </c>
      <c r="N299" s="1"/>
      <c r="O299" s="1"/>
    </row>
    <row r="300" spans="1:15" ht="12.75" customHeight="1">
      <c r="A300" s="30">
        <v>290</v>
      </c>
      <c r="B300" s="308" t="s">
        <v>160</v>
      </c>
      <c r="C300" s="298">
        <v>73230.2</v>
      </c>
      <c r="D300" s="299">
        <v>72743.216666666674</v>
      </c>
      <c r="E300" s="299">
        <v>71986.433333333349</v>
      </c>
      <c r="F300" s="299">
        <v>70742.666666666672</v>
      </c>
      <c r="G300" s="299">
        <v>69985.883333333346</v>
      </c>
      <c r="H300" s="299">
        <v>73986.983333333352</v>
      </c>
      <c r="I300" s="299">
        <v>74743.766666666677</v>
      </c>
      <c r="J300" s="299">
        <v>75987.533333333355</v>
      </c>
      <c r="K300" s="298">
        <v>73500</v>
      </c>
      <c r="L300" s="298">
        <v>71499.45</v>
      </c>
      <c r="M300" s="298">
        <v>7.7850000000000003E-2</v>
      </c>
      <c r="N300" s="1"/>
      <c r="O300" s="1"/>
    </row>
    <row r="301" spans="1:15" ht="12.75" customHeight="1">
      <c r="A301" s="30">
        <v>291</v>
      </c>
      <c r="B301" s="308" t="s">
        <v>875</v>
      </c>
      <c r="C301" s="298">
        <v>1233.9000000000001</v>
      </c>
      <c r="D301" s="299">
        <v>1232.1333333333334</v>
      </c>
      <c r="E301" s="299">
        <v>1221.7666666666669</v>
      </c>
      <c r="F301" s="299">
        <v>1209.6333333333334</v>
      </c>
      <c r="G301" s="299">
        <v>1199.2666666666669</v>
      </c>
      <c r="H301" s="299">
        <v>1244.2666666666669</v>
      </c>
      <c r="I301" s="299">
        <v>1254.6333333333332</v>
      </c>
      <c r="J301" s="299">
        <v>1266.7666666666669</v>
      </c>
      <c r="K301" s="298">
        <v>1242.5</v>
      </c>
      <c r="L301" s="298">
        <v>1220</v>
      </c>
      <c r="M301" s="298">
        <v>0.83501999999999998</v>
      </c>
      <c r="N301" s="1"/>
      <c r="O301" s="1"/>
    </row>
    <row r="302" spans="1:15" ht="12.75" customHeight="1">
      <c r="A302" s="30">
        <v>292</v>
      </c>
      <c r="B302" s="308" t="s">
        <v>807</v>
      </c>
      <c r="C302" s="298">
        <v>1094.2</v>
      </c>
      <c r="D302" s="299">
        <v>1079.3999999999999</v>
      </c>
      <c r="E302" s="299">
        <v>1062.7999999999997</v>
      </c>
      <c r="F302" s="299">
        <v>1031.3999999999999</v>
      </c>
      <c r="G302" s="299">
        <v>1014.7999999999997</v>
      </c>
      <c r="H302" s="299">
        <v>1110.7999999999997</v>
      </c>
      <c r="I302" s="299">
        <v>1127.3999999999996</v>
      </c>
      <c r="J302" s="299">
        <v>1158.7999999999997</v>
      </c>
      <c r="K302" s="298">
        <v>1096</v>
      </c>
      <c r="L302" s="298">
        <v>1048</v>
      </c>
      <c r="M302" s="298">
        <v>1.1027199999999999</v>
      </c>
      <c r="N302" s="1"/>
      <c r="O302" s="1"/>
    </row>
    <row r="303" spans="1:15" ht="12.75" customHeight="1">
      <c r="A303" s="30">
        <v>293</v>
      </c>
      <c r="B303" s="308" t="s">
        <v>157</v>
      </c>
      <c r="C303" s="298">
        <v>782.05</v>
      </c>
      <c r="D303" s="299">
        <v>776.66666666666663</v>
      </c>
      <c r="E303" s="299">
        <v>768.98333333333323</v>
      </c>
      <c r="F303" s="299">
        <v>755.91666666666663</v>
      </c>
      <c r="G303" s="299">
        <v>748.23333333333323</v>
      </c>
      <c r="H303" s="299">
        <v>789.73333333333323</v>
      </c>
      <c r="I303" s="299">
        <v>797.41666666666663</v>
      </c>
      <c r="J303" s="299">
        <v>810.48333333333323</v>
      </c>
      <c r="K303" s="298">
        <v>784.35</v>
      </c>
      <c r="L303" s="298">
        <v>763.6</v>
      </c>
      <c r="M303" s="298">
        <v>2.8985699999999999</v>
      </c>
      <c r="N303" s="1"/>
      <c r="O303" s="1"/>
    </row>
    <row r="304" spans="1:15" ht="12.75" customHeight="1">
      <c r="A304" s="30">
        <v>294</v>
      </c>
      <c r="B304" s="308" t="s">
        <v>150</v>
      </c>
      <c r="C304" s="298">
        <v>190.35</v>
      </c>
      <c r="D304" s="299">
        <v>187.91666666666666</v>
      </c>
      <c r="E304" s="299">
        <v>184.63333333333333</v>
      </c>
      <c r="F304" s="299">
        <v>178.91666666666666</v>
      </c>
      <c r="G304" s="299">
        <v>175.63333333333333</v>
      </c>
      <c r="H304" s="299">
        <v>193.63333333333333</v>
      </c>
      <c r="I304" s="299">
        <v>196.91666666666669</v>
      </c>
      <c r="J304" s="299">
        <v>202.63333333333333</v>
      </c>
      <c r="K304" s="298">
        <v>191.2</v>
      </c>
      <c r="L304" s="298">
        <v>182.2</v>
      </c>
      <c r="M304" s="298">
        <v>49.910469999999997</v>
      </c>
      <c r="N304" s="1"/>
      <c r="O304" s="1"/>
    </row>
    <row r="305" spans="1:15" ht="12.75" customHeight="1">
      <c r="A305" s="30">
        <v>295</v>
      </c>
      <c r="B305" s="308" t="s">
        <v>149</v>
      </c>
      <c r="C305" s="298">
        <v>1104.55</v>
      </c>
      <c r="D305" s="299">
        <v>1099.05</v>
      </c>
      <c r="E305" s="299">
        <v>1086.0999999999999</v>
      </c>
      <c r="F305" s="299">
        <v>1067.6499999999999</v>
      </c>
      <c r="G305" s="299">
        <v>1054.6999999999998</v>
      </c>
      <c r="H305" s="299">
        <v>1117.5</v>
      </c>
      <c r="I305" s="299">
        <v>1130.4500000000003</v>
      </c>
      <c r="J305" s="299">
        <v>1148.9000000000001</v>
      </c>
      <c r="K305" s="298">
        <v>1112</v>
      </c>
      <c r="L305" s="298">
        <v>1080.5999999999999</v>
      </c>
      <c r="M305" s="298">
        <v>49.572279999999999</v>
      </c>
      <c r="N305" s="1"/>
      <c r="O305" s="1"/>
    </row>
    <row r="306" spans="1:15" ht="12.75" customHeight="1">
      <c r="A306" s="30">
        <v>296</v>
      </c>
      <c r="B306" s="308" t="s">
        <v>426</v>
      </c>
      <c r="C306" s="298">
        <v>232.9</v>
      </c>
      <c r="D306" s="299">
        <v>233.93333333333331</v>
      </c>
      <c r="E306" s="299">
        <v>229.96666666666661</v>
      </c>
      <c r="F306" s="299">
        <v>227.0333333333333</v>
      </c>
      <c r="G306" s="299">
        <v>223.06666666666661</v>
      </c>
      <c r="H306" s="299">
        <v>236.86666666666662</v>
      </c>
      <c r="I306" s="299">
        <v>240.83333333333331</v>
      </c>
      <c r="J306" s="299">
        <v>243.76666666666662</v>
      </c>
      <c r="K306" s="298">
        <v>237.9</v>
      </c>
      <c r="L306" s="298">
        <v>231</v>
      </c>
      <c r="M306" s="298">
        <v>2.9838499999999999</v>
      </c>
      <c r="N306" s="1"/>
      <c r="O306" s="1"/>
    </row>
    <row r="307" spans="1:15" ht="12.75" customHeight="1">
      <c r="A307" s="30">
        <v>297</v>
      </c>
      <c r="B307" s="308" t="s">
        <v>427</v>
      </c>
      <c r="C307" s="298">
        <v>222</v>
      </c>
      <c r="D307" s="299">
        <v>222.15</v>
      </c>
      <c r="E307" s="299">
        <v>218.55</v>
      </c>
      <c r="F307" s="299">
        <v>215.1</v>
      </c>
      <c r="G307" s="299">
        <v>211.5</v>
      </c>
      <c r="H307" s="299">
        <v>225.60000000000002</v>
      </c>
      <c r="I307" s="299">
        <v>229.2</v>
      </c>
      <c r="J307" s="299">
        <v>232.65000000000003</v>
      </c>
      <c r="K307" s="298">
        <v>225.75</v>
      </c>
      <c r="L307" s="298">
        <v>218.7</v>
      </c>
      <c r="M307" s="298">
        <v>1.32233</v>
      </c>
      <c r="N307" s="1"/>
      <c r="O307" s="1"/>
    </row>
    <row r="308" spans="1:15" ht="12.75" customHeight="1">
      <c r="A308" s="30">
        <v>298</v>
      </c>
      <c r="B308" s="308" t="s">
        <v>428</v>
      </c>
      <c r="C308" s="298">
        <v>499.9</v>
      </c>
      <c r="D308" s="299">
        <v>496.95</v>
      </c>
      <c r="E308" s="299">
        <v>488.95</v>
      </c>
      <c r="F308" s="299">
        <v>478</v>
      </c>
      <c r="G308" s="299">
        <v>470</v>
      </c>
      <c r="H308" s="299">
        <v>507.9</v>
      </c>
      <c r="I308" s="299">
        <v>515.9</v>
      </c>
      <c r="J308" s="299">
        <v>526.84999999999991</v>
      </c>
      <c r="K308" s="298">
        <v>504.95</v>
      </c>
      <c r="L308" s="298">
        <v>486</v>
      </c>
      <c r="M308" s="298">
        <v>2.65435</v>
      </c>
      <c r="N308" s="1"/>
      <c r="O308" s="1"/>
    </row>
    <row r="309" spans="1:15" ht="12.75" customHeight="1">
      <c r="A309" s="30">
        <v>299</v>
      </c>
      <c r="B309" s="308" t="s">
        <v>151</v>
      </c>
      <c r="C309" s="298">
        <v>90.55</v>
      </c>
      <c r="D309" s="299">
        <v>89.916666666666671</v>
      </c>
      <c r="E309" s="299">
        <v>88.933333333333337</v>
      </c>
      <c r="F309" s="299">
        <v>87.316666666666663</v>
      </c>
      <c r="G309" s="299">
        <v>86.333333333333329</v>
      </c>
      <c r="H309" s="299">
        <v>91.533333333333346</v>
      </c>
      <c r="I309" s="299">
        <v>92.516666666666666</v>
      </c>
      <c r="J309" s="299">
        <v>94.133333333333354</v>
      </c>
      <c r="K309" s="298">
        <v>90.9</v>
      </c>
      <c r="L309" s="298">
        <v>88.3</v>
      </c>
      <c r="M309" s="298">
        <v>35.280099999999997</v>
      </c>
      <c r="N309" s="1"/>
      <c r="O309" s="1"/>
    </row>
    <row r="310" spans="1:15" ht="12.75" customHeight="1">
      <c r="A310" s="30">
        <v>300</v>
      </c>
      <c r="B310" s="308" t="s">
        <v>429</v>
      </c>
      <c r="C310" s="298">
        <v>70.7</v>
      </c>
      <c r="D310" s="299">
        <v>71.899999999999991</v>
      </c>
      <c r="E310" s="299">
        <v>68.299999999999983</v>
      </c>
      <c r="F310" s="299">
        <v>65.899999999999991</v>
      </c>
      <c r="G310" s="299">
        <v>62.299999999999983</v>
      </c>
      <c r="H310" s="299">
        <v>74.299999999999983</v>
      </c>
      <c r="I310" s="299">
        <v>77.899999999999977</v>
      </c>
      <c r="J310" s="299">
        <v>80.299999999999983</v>
      </c>
      <c r="K310" s="298">
        <v>75.5</v>
      </c>
      <c r="L310" s="298">
        <v>69.5</v>
      </c>
      <c r="M310" s="298">
        <v>153.16422</v>
      </c>
      <c r="N310" s="1"/>
      <c r="O310" s="1"/>
    </row>
    <row r="311" spans="1:15" ht="12.75" customHeight="1">
      <c r="A311" s="30">
        <v>301</v>
      </c>
      <c r="B311" s="308" t="s">
        <v>152</v>
      </c>
      <c r="C311" s="298">
        <v>498.85</v>
      </c>
      <c r="D311" s="299">
        <v>493.63333333333338</v>
      </c>
      <c r="E311" s="299">
        <v>485.36666666666679</v>
      </c>
      <c r="F311" s="299">
        <v>471.88333333333338</v>
      </c>
      <c r="G311" s="299">
        <v>463.61666666666679</v>
      </c>
      <c r="H311" s="299">
        <v>507.11666666666679</v>
      </c>
      <c r="I311" s="299">
        <v>515.38333333333333</v>
      </c>
      <c r="J311" s="299">
        <v>528.86666666666679</v>
      </c>
      <c r="K311" s="298">
        <v>501.9</v>
      </c>
      <c r="L311" s="298">
        <v>480.15</v>
      </c>
      <c r="M311" s="298">
        <v>27.06381</v>
      </c>
      <c r="N311" s="1"/>
      <c r="O311" s="1"/>
    </row>
    <row r="312" spans="1:15" ht="12.75" customHeight="1">
      <c r="A312" s="30">
        <v>302</v>
      </c>
      <c r="B312" s="308" t="s">
        <v>153</v>
      </c>
      <c r="C312" s="298">
        <v>8630.0499999999993</v>
      </c>
      <c r="D312" s="299">
        <v>8550.8333333333339</v>
      </c>
      <c r="E312" s="299">
        <v>8449.2166666666672</v>
      </c>
      <c r="F312" s="299">
        <v>8268.3833333333332</v>
      </c>
      <c r="G312" s="299">
        <v>8166.7666666666664</v>
      </c>
      <c r="H312" s="299">
        <v>8731.6666666666679</v>
      </c>
      <c r="I312" s="299">
        <v>8833.2833333333328</v>
      </c>
      <c r="J312" s="299">
        <v>9014.1166666666686</v>
      </c>
      <c r="K312" s="298">
        <v>8652.4500000000007</v>
      </c>
      <c r="L312" s="298">
        <v>8370</v>
      </c>
      <c r="M312" s="298">
        <v>9.76098</v>
      </c>
      <c r="N312" s="1"/>
      <c r="O312" s="1"/>
    </row>
    <row r="313" spans="1:15" ht="12.75" customHeight="1">
      <c r="A313" s="30">
        <v>303</v>
      </c>
      <c r="B313" s="308" t="s">
        <v>809</v>
      </c>
      <c r="C313" s="298">
        <v>2078.8000000000002</v>
      </c>
      <c r="D313" s="299">
        <v>2075.9666666666667</v>
      </c>
      <c r="E313" s="299">
        <v>2043.9333333333334</v>
      </c>
      <c r="F313" s="299">
        <v>2009.0666666666666</v>
      </c>
      <c r="G313" s="299">
        <v>1977.0333333333333</v>
      </c>
      <c r="H313" s="299">
        <v>2110.8333333333335</v>
      </c>
      <c r="I313" s="299">
        <v>2142.8666666666672</v>
      </c>
      <c r="J313" s="299">
        <v>2177.7333333333336</v>
      </c>
      <c r="K313" s="298">
        <v>2108</v>
      </c>
      <c r="L313" s="298">
        <v>2041.1</v>
      </c>
      <c r="M313" s="298">
        <v>0.36934</v>
      </c>
      <c r="N313" s="1"/>
      <c r="O313" s="1"/>
    </row>
    <row r="314" spans="1:15" ht="12.75" customHeight="1">
      <c r="A314" s="30">
        <v>304</v>
      </c>
      <c r="B314" s="308" t="s">
        <v>156</v>
      </c>
      <c r="C314" s="298">
        <v>824.4</v>
      </c>
      <c r="D314" s="299">
        <v>817.85</v>
      </c>
      <c r="E314" s="299">
        <v>808.75</v>
      </c>
      <c r="F314" s="299">
        <v>793.1</v>
      </c>
      <c r="G314" s="299">
        <v>784</v>
      </c>
      <c r="H314" s="299">
        <v>833.5</v>
      </c>
      <c r="I314" s="299">
        <v>842.60000000000014</v>
      </c>
      <c r="J314" s="299">
        <v>858.25</v>
      </c>
      <c r="K314" s="298">
        <v>826.95</v>
      </c>
      <c r="L314" s="298">
        <v>802.2</v>
      </c>
      <c r="M314" s="298">
        <v>4.5529500000000001</v>
      </c>
      <c r="N314" s="1"/>
      <c r="O314" s="1"/>
    </row>
    <row r="315" spans="1:15" ht="12.75" customHeight="1">
      <c r="A315" s="30">
        <v>305</v>
      </c>
      <c r="B315" s="308" t="s">
        <v>430</v>
      </c>
      <c r="C315" s="298">
        <v>369.6</v>
      </c>
      <c r="D315" s="299">
        <v>369.06666666666666</v>
      </c>
      <c r="E315" s="299">
        <v>363.23333333333335</v>
      </c>
      <c r="F315" s="299">
        <v>356.86666666666667</v>
      </c>
      <c r="G315" s="299">
        <v>351.03333333333336</v>
      </c>
      <c r="H315" s="299">
        <v>375.43333333333334</v>
      </c>
      <c r="I315" s="299">
        <v>381.26666666666671</v>
      </c>
      <c r="J315" s="299">
        <v>387.63333333333333</v>
      </c>
      <c r="K315" s="298">
        <v>374.9</v>
      </c>
      <c r="L315" s="298">
        <v>362.7</v>
      </c>
      <c r="M315" s="298">
        <v>7.7469799999999998</v>
      </c>
      <c r="N315" s="1"/>
      <c r="O315" s="1"/>
    </row>
    <row r="316" spans="1:15" ht="12.75" customHeight="1">
      <c r="A316" s="30">
        <v>306</v>
      </c>
      <c r="B316" s="308" t="s">
        <v>431</v>
      </c>
      <c r="C316" s="298">
        <v>255.55</v>
      </c>
      <c r="D316" s="299">
        <v>254.18333333333331</v>
      </c>
      <c r="E316" s="299">
        <v>251.61666666666662</v>
      </c>
      <c r="F316" s="299">
        <v>247.68333333333331</v>
      </c>
      <c r="G316" s="299">
        <v>245.11666666666662</v>
      </c>
      <c r="H316" s="299">
        <v>258.11666666666662</v>
      </c>
      <c r="I316" s="299">
        <v>260.68333333333328</v>
      </c>
      <c r="J316" s="299">
        <v>264.61666666666662</v>
      </c>
      <c r="K316" s="298">
        <v>256.75</v>
      </c>
      <c r="L316" s="298">
        <v>250.25</v>
      </c>
      <c r="M316" s="298">
        <v>0.87558999999999998</v>
      </c>
      <c r="N316" s="1"/>
      <c r="O316" s="1"/>
    </row>
    <row r="317" spans="1:15" ht="12.75" customHeight="1">
      <c r="A317" s="30">
        <v>307</v>
      </c>
      <c r="B317" s="308" t="s">
        <v>876</v>
      </c>
      <c r="C317" s="298">
        <v>760.85</v>
      </c>
      <c r="D317" s="299">
        <v>762.58333333333337</v>
      </c>
      <c r="E317" s="299">
        <v>754.16666666666674</v>
      </c>
      <c r="F317" s="299">
        <v>747.48333333333335</v>
      </c>
      <c r="G317" s="299">
        <v>739.06666666666672</v>
      </c>
      <c r="H317" s="299">
        <v>769.26666666666677</v>
      </c>
      <c r="I317" s="299">
        <v>777.68333333333351</v>
      </c>
      <c r="J317" s="299">
        <v>784.36666666666679</v>
      </c>
      <c r="K317" s="298">
        <v>771</v>
      </c>
      <c r="L317" s="298">
        <v>755.9</v>
      </c>
      <c r="M317" s="298">
        <v>0.44771</v>
      </c>
      <c r="N317" s="1"/>
      <c r="O317" s="1"/>
    </row>
    <row r="318" spans="1:15" ht="12.75" customHeight="1">
      <c r="A318" s="30">
        <v>308</v>
      </c>
      <c r="B318" s="308" t="s">
        <v>877</v>
      </c>
      <c r="C318" s="298">
        <v>589.5</v>
      </c>
      <c r="D318" s="299">
        <v>586.83333333333337</v>
      </c>
      <c r="E318" s="299">
        <v>574.66666666666674</v>
      </c>
      <c r="F318" s="299">
        <v>559.83333333333337</v>
      </c>
      <c r="G318" s="299">
        <v>547.66666666666674</v>
      </c>
      <c r="H318" s="299">
        <v>601.66666666666674</v>
      </c>
      <c r="I318" s="299">
        <v>613.83333333333348</v>
      </c>
      <c r="J318" s="299">
        <v>628.66666666666674</v>
      </c>
      <c r="K318" s="298">
        <v>599</v>
      </c>
      <c r="L318" s="298">
        <v>572</v>
      </c>
      <c r="M318" s="298">
        <v>1.8358099999999999</v>
      </c>
      <c r="N318" s="1"/>
      <c r="O318" s="1"/>
    </row>
    <row r="319" spans="1:15" ht="12.75" customHeight="1">
      <c r="A319" s="30">
        <v>309</v>
      </c>
      <c r="B319" s="308" t="s">
        <v>155</v>
      </c>
      <c r="C319" s="298">
        <v>1459.55</v>
      </c>
      <c r="D319" s="299">
        <v>1454.3833333333332</v>
      </c>
      <c r="E319" s="299">
        <v>1438.8666666666663</v>
      </c>
      <c r="F319" s="299">
        <v>1418.1833333333332</v>
      </c>
      <c r="G319" s="299">
        <v>1402.6666666666663</v>
      </c>
      <c r="H319" s="299">
        <v>1475.0666666666664</v>
      </c>
      <c r="I319" s="299">
        <v>1490.5833333333333</v>
      </c>
      <c r="J319" s="299">
        <v>1511.2666666666664</v>
      </c>
      <c r="K319" s="298">
        <v>1469.9</v>
      </c>
      <c r="L319" s="298">
        <v>1433.7</v>
      </c>
      <c r="M319" s="298">
        <v>2.56751</v>
      </c>
      <c r="N319" s="1"/>
      <c r="O319" s="1"/>
    </row>
    <row r="320" spans="1:15" ht="12.75" customHeight="1">
      <c r="A320" s="30">
        <v>310</v>
      </c>
      <c r="B320" s="308" t="s">
        <v>158</v>
      </c>
      <c r="C320" s="298">
        <v>2861.3</v>
      </c>
      <c r="D320" s="299">
        <v>2851.6000000000004</v>
      </c>
      <c r="E320" s="299">
        <v>2828.3000000000006</v>
      </c>
      <c r="F320" s="299">
        <v>2795.3</v>
      </c>
      <c r="G320" s="299">
        <v>2772.0000000000005</v>
      </c>
      <c r="H320" s="299">
        <v>2884.6000000000008</v>
      </c>
      <c r="I320" s="299">
        <v>2907.9</v>
      </c>
      <c r="J320" s="299">
        <v>2940.900000000001</v>
      </c>
      <c r="K320" s="298">
        <v>2874.9</v>
      </c>
      <c r="L320" s="298">
        <v>2818.6</v>
      </c>
      <c r="M320" s="298">
        <v>3.7808299999999999</v>
      </c>
      <c r="N320" s="1"/>
      <c r="O320" s="1"/>
    </row>
    <row r="321" spans="1:15" ht="12.75" customHeight="1">
      <c r="A321" s="30">
        <v>311</v>
      </c>
      <c r="B321" s="308" t="s">
        <v>432</v>
      </c>
      <c r="C321" s="298">
        <v>969.2</v>
      </c>
      <c r="D321" s="299">
        <v>965.2166666666667</v>
      </c>
      <c r="E321" s="299">
        <v>948.13333333333344</v>
      </c>
      <c r="F321" s="299">
        <v>927.06666666666672</v>
      </c>
      <c r="G321" s="299">
        <v>909.98333333333346</v>
      </c>
      <c r="H321" s="299">
        <v>986.28333333333342</v>
      </c>
      <c r="I321" s="299">
        <v>1003.3666666666667</v>
      </c>
      <c r="J321" s="299">
        <v>1024.4333333333334</v>
      </c>
      <c r="K321" s="298">
        <v>982.3</v>
      </c>
      <c r="L321" s="298">
        <v>944.15</v>
      </c>
      <c r="M321" s="298">
        <v>3.7209699999999999</v>
      </c>
      <c r="N321" s="1"/>
      <c r="O321" s="1"/>
    </row>
    <row r="322" spans="1:15" ht="12.75" customHeight="1">
      <c r="A322" s="30">
        <v>312</v>
      </c>
      <c r="B322" s="308" t="s">
        <v>434</v>
      </c>
      <c r="C322" s="298">
        <v>760.95</v>
      </c>
      <c r="D322" s="299">
        <v>756.66666666666663</v>
      </c>
      <c r="E322" s="299">
        <v>750.2833333333333</v>
      </c>
      <c r="F322" s="299">
        <v>739.61666666666667</v>
      </c>
      <c r="G322" s="299">
        <v>733.23333333333335</v>
      </c>
      <c r="H322" s="299">
        <v>767.33333333333326</v>
      </c>
      <c r="I322" s="299">
        <v>773.7166666666667</v>
      </c>
      <c r="J322" s="299">
        <v>784.38333333333321</v>
      </c>
      <c r="K322" s="298">
        <v>763.05</v>
      </c>
      <c r="L322" s="298">
        <v>746</v>
      </c>
      <c r="M322" s="298">
        <v>0.15931000000000001</v>
      </c>
      <c r="N322" s="1"/>
      <c r="O322" s="1"/>
    </row>
    <row r="323" spans="1:15" ht="12.75" customHeight="1">
      <c r="A323" s="30">
        <v>313</v>
      </c>
      <c r="B323" s="308" t="s">
        <v>159</v>
      </c>
      <c r="C323" s="298">
        <v>2204.3000000000002</v>
      </c>
      <c r="D323" s="299">
        <v>2196.2666666666669</v>
      </c>
      <c r="E323" s="299">
        <v>2160.5833333333339</v>
      </c>
      <c r="F323" s="299">
        <v>2116.8666666666672</v>
      </c>
      <c r="G323" s="299">
        <v>2081.1833333333343</v>
      </c>
      <c r="H323" s="299">
        <v>2239.9833333333336</v>
      </c>
      <c r="I323" s="299">
        <v>2275.666666666667</v>
      </c>
      <c r="J323" s="299">
        <v>2319.3833333333332</v>
      </c>
      <c r="K323" s="298">
        <v>2231.9499999999998</v>
      </c>
      <c r="L323" s="298">
        <v>2152.5500000000002</v>
      </c>
      <c r="M323" s="298">
        <v>3.6289899999999999</v>
      </c>
      <c r="N323" s="1"/>
      <c r="O323" s="1"/>
    </row>
    <row r="324" spans="1:15" ht="12.75" customHeight="1">
      <c r="A324" s="30">
        <v>314</v>
      </c>
      <c r="B324" s="308" t="s">
        <v>435</v>
      </c>
      <c r="C324" s="298">
        <v>1310.45</v>
      </c>
      <c r="D324" s="299">
        <v>1313.2833333333333</v>
      </c>
      <c r="E324" s="299">
        <v>1290.0666666666666</v>
      </c>
      <c r="F324" s="299">
        <v>1269.6833333333334</v>
      </c>
      <c r="G324" s="299">
        <v>1246.4666666666667</v>
      </c>
      <c r="H324" s="299">
        <v>1333.6666666666665</v>
      </c>
      <c r="I324" s="299">
        <v>1356.8833333333332</v>
      </c>
      <c r="J324" s="299">
        <v>1377.2666666666664</v>
      </c>
      <c r="K324" s="298">
        <v>1336.5</v>
      </c>
      <c r="L324" s="298">
        <v>1292.9000000000001</v>
      </c>
      <c r="M324" s="298">
        <v>3.48333</v>
      </c>
      <c r="N324" s="1"/>
      <c r="O324" s="1"/>
    </row>
    <row r="325" spans="1:15" ht="12.75" customHeight="1">
      <c r="A325" s="30">
        <v>315</v>
      </c>
      <c r="B325" s="308" t="s">
        <v>161</v>
      </c>
      <c r="C325" s="298">
        <v>1055.3499999999999</v>
      </c>
      <c r="D325" s="299">
        <v>1051.3666666666666</v>
      </c>
      <c r="E325" s="299">
        <v>1044.6333333333332</v>
      </c>
      <c r="F325" s="299">
        <v>1033.9166666666667</v>
      </c>
      <c r="G325" s="299">
        <v>1027.1833333333334</v>
      </c>
      <c r="H325" s="299">
        <v>1062.083333333333</v>
      </c>
      <c r="I325" s="299">
        <v>1068.8166666666662</v>
      </c>
      <c r="J325" s="299">
        <v>1079.5333333333328</v>
      </c>
      <c r="K325" s="298">
        <v>1058.0999999999999</v>
      </c>
      <c r="L325" s="298">
        <v>1040.6500000000001</v>
      </c>
      <c r="M325" s="298">
        <v>15.064209999999999</v>
      </c>
      <c r="N325" s="1"/>
      <c r="O325" s="1"/>
    </row>
    <row r="326" spans="1:15" ht="12.75" customHeight="1">
      <c r="A326" s="30">
        <v>316</v>
      </c>
      <c r="B326" s="308" t="s">
        <v>267</v>
      </c>
      <c r="C326" s="298">
        <v>639.29999999999995</v>
      </c>
      <c r="D326" s="299">
        <v>640.43333333333328</v>
      </c>
      <c r="E326" s="299">
        <v>634.86666666666656</v>
      </c>
      <c r="F326" s="299">
        <v>630.43333333333328</v>
      </c>
      <c r="G326" s="299">
        <v>624.86666666666656</v>
      </c>
      <c r="H326" s="299">
        <v>644.86666666666656</v>
      </c>
      <c r="I326" s="299">
        <v>650.43333333333339</v>
      </c>
      <c r="J326" s="299">
        <v>654.86666666666656</v>
      </c>
      <c r="K326" s="298">
        <v>646</v>
      </c>
      <c r="L326" s="298">
        <v>636</v>
      </c>
      <c r="M326" s="298">
        <v>0.46092</v>
      </c>
      <c r="N326" s="1"/>
      <c r="O326" s="1"/>
    </row>
    <row r="327" spans="1:15" ht="12.75" customHeight="1">
      <c r="A327" s="30">
        <v>317</v>
      </c>
      <c r="B327" s="308" t="s">
        <v>436</v>
      </c>
      <c r="C327" s="298">
        <v>29.1</v>
      </c>
      <c r="D327" s="299">
        <v>28.816666666666666</v>
      </c>
      <c r="E327" s="299">
        <v>28.333333333333332</v>
      </c>
      <c r="F327" s="299">
        <v>27.566666666666666</v>
      </c>
      <c r="G327" s="299">
        <v>27.083333333333332</v>
      </c>
      <c r="H327" s="299">
        <v>29.583333333333332</v>
      </c>
      <c r="I327" s="299">
        <v>30.066666666666666</v>
      </c>
      <c r="J327" s="299">
        <v>30.833333333333332</v>
      </c>
      <c r="K327" s="298">
        <v>29.3</v>
      </c>
      <c r="L327" s="298">
        <v>28.05</v>
      </c>
      <c r="M327" s="298">
        <v>28.049700000000001</v>
      </c>
      <c r="N327" s="1"/>
      <c r="O327" s="1"/>
    </row>
    <row r="328" spans="1:15" ht="12.75" customHeight="1">
      <c r="A328" s="30">
        <v>318</v>
      </c>
      <c r="B328" s="308" t="s">
        <v>437</v>
      </c>
      <c r="C328" s="298">
        <v>54.25</v>
      </c>
      <c r="D328" s="299">
        <v>54.4</v>
      </c>
      <c r="E328" s="299">
        <v>53.849999999999994</v>
      </c>
      <c r="F328" s="299">
        <v>53.449999999999996</v>
      </c>
      <c r="G328" s="299">
        <v>52.899999999999991</v>
      </c>
      <c r="H328" s="299">
        <v>54.8</v>
      </c>
      <c r="I328" s="299">
        <v>55.349999999999994</v>
      </c>
      <c r="J328" s="299">
        <v>55.75</v>
      </c>
      <c r="K328" s="298">
        <v>54.95</v>
      </c>
      <c r="L328" s="298">
        <v>54</v>
      </c>
      <c r="M328" s="298">
        <v>17.675660000000001</v>
      </c>
      <c r="N328" s="1"/>
      <c r="O328" s="1"/>
    </row>
    <row r="329" spans="1:15" ht="12.75" customHeight="1">
      <c r="A329" s="30">
        <v>319</v>
      </c>
      <c r="B329" s="308" t="s">
        <v>438</v>
      </c>
      <c r="C329" s="298">
        <v>572.25</v>
      </c>
      <c r="D329" s="299">
        <v>570.18333333333339</v>
      </c>
      <c r="E329" s="299">
        <v>558.66666666666674</v>
      </c>
      <c r="F329" s="299">
        <v>545.08333333333337</v>
      </c>
      <c r="G329" s="299">
        <v>533.56666666666672</v>
      </c>
      <c r="H329" s="299">
        <v>583.76666666666677</v>
      </c>
      <c r="I329" s="299">
        <v>595.28333333333342</v>
      </c>
      <c r="J329" s="299">
        <v>608.86666666666679</v>
      </c>
      <c r="K329" s="298">
        <v>581.70000000000005</v>
      </c>
      <c r="L329" s="298">
        <v>556.6</v>
      </c>
      <c r="M329" s="298">
        <v>1.18048</v>
      </c>
      <c r="N329" s="1"/>
      <c r="O329" s="1"/>
    </row>
    <row r="330" spans="1:15" ht="12.75" customHeight="1">
      <c r="A330" s="30">
        <v>320</v>
      </c>
      <c r="B330" s="308" t="s">
        <v>439</v>
      </c>
      <c r="C330" s="298">
        <v>31.8</v>
      </c>
      <c r="D330" s="299">
        <v>31.516666666666666</v>
      </c>
      <c r="E330" s="299">
        <v>31.083333333333332</v>
      </c>
      <c r="F330" s="299">
        <v>30.366666666666667</v>
      </c>
      <c r="G330" s="299">
        <v>29.933333333333334</v>
      </c>
      <c r="H330" s="299">
        <v>32.233333333333334</v>
      </c>
      <c r="I330" s="299">
        <v>32.666666666666671</v>
      </c>
      <c r="J330" s="299">
        <v>33.383333333333326</v>
      </c>
      <c r="K330" s="298">
        <v>31.95</v>
      </c>
      <c r="L330" s="298">
        <v>30.8</v>
      </c>
      <c r="M330" s="298">
        <v>70.869699999999995</v>
      </c>
      <c r="N330" s="1"/>
      <c r="O330" s="1"/>
    </row>
    <row r="331" spans="1:15" ht="12.75" customHeight="1">
      <c r="A331" s="30">
        <v>321</v>
      </c>
      <c r="B331" s="308" t="s">
        <v>440</v>
      </c>
      <c r="C331" s="298">
        <v>67.05</v>
      </c>
      <c r="D331" s="299">
        <v>66.983333333333334</v>
      </c>
      <c r="E331" s="299">
        <v>65.766666666666666</v>
      </c>
      <c r="F331" s="299">
        <v>64.483333333333334</v>
      </c>
      <c r="G331" s="299">
        <v>63.266666666666666</v>
      </c>
      <c r="H331" s="299">
        <v>68.266666666666666</v>
      </c>
      <c r="I331" s="299">
        <v>69.483333333333334</v>
      </c>
      <c r="J331" s="299">
        <v>70.766666666666666</v>
      </c>
      <c r="K331" s="298">
        <v>68.2</v>
      </c>
      <c r="L331" s="298">
        <v>65.7</v>
      </c>
      <c r="M331" s="298">
        <v>32.934930000000001</v>
      </c>
      <c r="N331" s="1"/>
      <c r="O331" s="1"/>
    </row>
    <row r="332" spans="1:15" ht="12.75" customHeight="1">
      <c r="A332" s="30">
        <v>322</v>
      </c>
      <c r="B332" s="308" t="s">
        <v>167</v>
      </c>
      <c r="C332" s="298">
        <v>106.25</v>
      </c>
      <c r="D332" s="299">
        <v>105.86666666666667</v>
      </c>
      <c r="E332" s="299">
        <v>103.93333333333335</v>
      </c>
      <c r="F332" s="299">
        <v>101.61666666666667</v>
      </c>
      <c r="G332" s="299">
        <v>99.683333333333351</v>
      </c>
      <c r="H332" s="299">
        <v>108.18333333333335</v>
      </c>
      <c r="I332" s="299">
        <v>110.11666666666669</v>
      </c>
      <c r="J332" s="299">
        <v>112.43333333333335</v>
      </c>
      <c r="K332" s="298">
        <v>107.8</v>
      </c>
      <c r="L332" s="298">
        <v>103.55</v>
      </c>
      <c r="M332" s="298">
        <v>148.21697</v>
      </c>
      <c r="N332" s="1"/>
      <c r="O332" s="1"/>
    </row>
    <row r="333" spans="1:15" ht="12.75" customHeight="1">
      <c r="A333" s="30">
        <v>323</v>
      </c>
      <c r="B333" s="308" t="s">
        <v>441</v>
      </c>
      <c r="C333" s="298">
        <v>257.45</v>
      </c>
      <c r="D333" s="299">
        <v>255.91666666666666</v>
      </c>
      <c r="E333" s="299">
        <v>252.63333333333333</v>
      </c>
      <c r="F333" s="299">
        <v>247.81666666666666</v>
      </c>
      <c r="G333" s="299">
        <v>244.53333333333333</v>
      </c>
      <c r="H333" s="299">
        <v>260.73333333333335</v>
      </c>
      <c r="I333" s="299">
        <v>264.01666666666665</v>
      </c>
      <c r="J333" s="299">
        <v>268.83333333333331</v>
      </c>
      <c r="K333" s="298">
        <v>259.2</v>
      </c>
      <c r="L333" s="298">
        <v>251.1</v>
      </c>
      <c r="M333" s="298">
        <v>5.6122300000000003</v>
      </c>
      <c r="N333" s="1"/>
      <c r="O333" s="1"/>
    </row>
    <row r="334" spans="1:15" ht="12.75" customHeight="1">
      <c r="A334" s="30">
        <v>324</v>
      </c>
      <c r="B334" s="308" t="s">
        <v>169</v>
      </c>
      <c r="C334" s="298">
        <v>138.94999999999999</v>
      </c>
      <c r="D334" s="299">
        <v>139.01666666666665</v>
      </c>
      <c r="E334" s="299">
        <v>136.0333333333333</v>
      </c>
      <c r="F334" s="299">
        <v>133.11666666666665</v>
      </c>
      <c r="G334" s="299">
        <v>130.1333333333333</v>
      </c>
      <c r="H334" s="299">
        <v>141.93333333333331</v>
      </c>
      <c r="I334" s="299">
        <v>144.91666666666666</v>
      </c>
      <c r="J334" s="299">
        <v>147.83333333333331</v>
      </c>
      <c r="K334" s="298">
        <v>142</v>
      </c>
      <c r="L334" s="298">
        <v>136.1</v>
      </c>
      <c r="M334" s="298">
        <v>159.29984999999999</v>
      </c>
      <c r="N334" s="1"/>
      <c r="O334" s="1"/>
    </row>
    <row r="335" spans="1:15" ht="12.75" customHeight="1">
      <c r="A335" s="30">
        <v>325</v>
      </c>
      <c r="B335" s="308" t="s">
        <v>442</v>
      </c>
      <c r="C335" s="298">
        <v>639.79999999999995</v>
      </c>
      <c r="D335" s="299">
        <v>639.46666666666658</v>
      </c>
      <c r="E335" s="299">
        <v>636.38333333333321</v>
      </c>
      <c r="F335" s="299">
        <v>632.96666666666658</v>
      </c>
      <c r="G335" s="299">
        <v>629.88333333333321</v>
      </c>
      <c r="H335" s="299">
        <v>642.88333333333321</v>
      </c>
      <c r="I335" s="299">
        <v>645.96666666666647</v>
      </c>
      <c r="J335" s="299">
        <v>649.38333333333321</v>
      </c>
      <c r="K335" s="298">
        <v>642.54999999999995</v>
      </c>
      <c r="L335" s="298">
        <v>636.04999999999995</v>
      </c>
      <c r="M335" s="298">
        <v>0.68852999999999998</v>
      </c>
      <c r="N335" s="1"/>
      <c r="O335" s="1"/>
    </row>
    <row r="336" spans="1:15" ht="12.75" customHeight="1">
      <c r="A336" s="30">
        <v>326</v>
      </c>
      <c r="B336" s="308" t="s">
        <v>163</v>
      </c>
      <c r="C336" s="298">
        <v>70.5</v>
      </c>
      <c r="D336" s="299">
        <v>69.416666666666671</v>
      </c>
      <c r="E336" s="299">
        <v>68.033333333333346</v>
      </c>
      <c r="F336" s="299">
        <v>65.566666666666677</v>
      </c>
      <c r="G336" s="299">
        <v>64.183333333333351</v>
      </c>
      <c r="H336" s="299">
        <v>71.88333333333334</v>
      </c>
      <c r="I336" s="299">
        <v>73.266666666666666</v>
      </c>
      <c r="J336" s="299">
        <v>75.733333333333334</v>
      </c>
      <c r="K336" s="298">
        <v>70.8</v>
      </c>
      <c r="L336" s="298">
        <v>66.95</v>
      </c>
      <c r="M336" s="298">
        <v>224.29823999999999</v>
      </c>
      <c r="N336" s="1"/>
      <c r="O336" s="1"/>
    </row>
    <row r="337" spans="1:15" ht="12.75" customHeight="1">
      <c r="A337" s="30">
        <v>327</v>
      </c>
      <c r="B337" s="308" t="s">
        <v>165</v>
      </c>
      <c r="C337" s="298">
        <v>3775.5</v>
      </c>
      <c r="D337" s="299">
        <v>3751.0666666666671</v>
      </c>
      <c r="E337" s="299">
        <v>3717.2833333333342</v>
      </c>
      <c r="F337" s="299">
        <v>3659.0666666666671</v>
      </c>
      <c r="G337" s="299">
        <v>3625.2833333333342</v>
      </c>
      <c r="H337" s="299">
        <v>3809.2833333333342</v>
      </c>
      <c r="I337" s="299">
        <v>3843.0666666666671</v>
      </c>
      <c r="J337" s="299">
        <v>3901.2833333333342</v>
      </c>
      <c r="K337" s="298">
        <v>3784.85</v>
      </c>
      <c r="L337" s="298">
        <v>3692.85</v>
      </c>
      <c r="M337" s="298">
        <v>1.28712</v>
      </c>
      <c r="N337" s="1"/>
      <c r="O337" s="1"/>
    </row>
    <row r="338" spans="1:15" ht="12.75" customHeight="1">
      <c r="A338" s="30">
        <v>328</v>
      </c>
      <c r="B338" s="308" t="s">
        <v>810</v>
      </c>
      <c r="C338" s="298">
        <v>627.79999999999995</v>
      </c>
      <c r="D338" s="299">
        <v>632.36666666666667</v>
      </c>
      <c r="E338" s="299">
        <v>620.73333333333335</v>
      </c>
      <c r="F338" s="299">
        <v>613.66666666666663</v>
      </c>
      <c r="G338" s="299">
        <v>602.0333333333333</v>
      </c>
      <c r="H338" s="299">
        <v>639.43333333333339</v>
      </c>
      <c r="I338" s="299">
        <v>651.06666666666683</v>
      </c>
      <c r="J338" s="299">
        <v>658.13333333333344</v>
      </c>
      <c r="K338" s="298">
        <v>644</v>
      </c>
      <c r="L338" s="298">
        <v>625.29999999999995</v>
      </c>
      <c r="M338" s="298">
        <v>4.5766400000000003</v>
      </c>
      <c r="N338" s="1"/>
      <c r="O338" s="1"/>
    </row>
    <row r="339" spans="1:15" ht="12.75" customHeight="1">
      <c r="A339" s="30">
        <v>329</v>
      </c>
      <c r="B339" s="308" t="s">
        <v>166</v>
      </c>
      <c r="C339" s="298">
        <v>18388.650000000001</v>
      </c>
      <c r="D339" s="299">
        <v>18206.100000000002</v>
      </c>
      <c r="E339" s="299">
        <v>17983.800000000003</v>
      </c>
      <c r="F339" s="299">
        <v>17578.95</v>
      </c>
      <c r="G339" s="299">
        <v>17356.650000000001</v>
      </c>
      <c r="H339" s="299">
        <v>18610.950000000004</v>
      </c>
      <c r="I339" s="299">
        <v>18833.25</v>
      </c>
      <c r="J339" s="299">
        <v>19238.100000000006</v>
      </c>
      <c r="K339" s="298">
        <v>18428.400000000001</v>
      </c>
      <c r="L339" s="298">
        <v>17801.25</v>
      </c>
      <c r="M339" s="298">
        <v>0.78391</v>
      </c>
      <c r="N339" s="1"/>
      <c r="O339" s="1"/>
    </row>
    <row r="340" spans="1:15" ht="12.75" customHeight="1">
      <c r="A340" s="30">
        <v>330</v>
      </c>
      <c r="B340" s="308" t="s">
        <v>443</v>
      </c>
      <c r="C340" s="298">
        <v>65.3</v>
      </c>
      <c r="D340" s="299">
        <v>64.983333333333334</v>
      </c>
      <c r="E340" s="299">
        <v>64.316666666666663</v>
      </c>
      <c r="F340" s="299">
        <v>63.333333333333329</v>
      </c>
      <c r="G340" s="299">
        <v>62.666666666666657</v>
      </c>
      <c r="H340" s="299">
        <v>65.966666666666669</v>
      </c>
      <c r="I340" s="299">
        <v>66.633333333333326</v>
      </c>
      <c r="J340" s="299">
        <v>67.616666666666674</v>
      </c>
      <c r="K340" s="298">
        <v>65.650000000000006</v>
      </c>
      <c r="L340" s="298">
        <v>64</v>
      </c>
      <c r="M340" s="298">
        <v>7.0404600000000004</v>
      </c>
      <c r="N340" s="1"/>
      <c r="O340" s="1"/>
    </row>
    <row r="341" spans="1:15" ht="12.75" customHeight="1">
      <c r="A341" s="30">
        <v>331</v>
      </c>
      <c r="B341" s="308" t="s">
        <v>162</v>
      </c>
      <c r="C341" s="298">
        <v>279.10000000000002</v>
      </c>
      <c r="D341" s="299">
        <v>278.58333333333331</v>
      </c>
      <c r="E341" s="299">
        <v>276.91666666666663</v>
      </c>
      <c r="F341" s="299">
        <v>274.73333333333329</v>
      </c>
      <c r="G341" s="299">
        <v>273.06666666666661</v>
      </c>
      <c r="H341" s="299">
        <v>280.76666666666665</v>
      </c>
      <c r="I341" s="299">
        <v>282.43333333333328</v>
      </c>
      <c r="J341" s="299">
        <v>284.61666666666667</v>
      </c>
      <c r="K341" s="298">
        <v>280.25</v>
      </c>
      <c r="L341" s="298">
        <v>276.39999999999998</v>
      </c>
      <c r="M341" s="298">
        <v>1.9874099999999999</v>
      </c>
      <c r="N341" s="1"/>
      <c r="O341" s="1"/>
    </row>
    <row r="342" spans="1:15" ht="12.75" customHeight="1">
      <c r="A342" s="30">
        <v>332</v>
      </c>
      <c r="B342" s="308" t="s">
        <v>878</v>
      </c>
      <c r="C342" s="298">
        <v>298.39999999999998</v>
      </c>
      <c r="D342" s="299">
        <v>297.95</v>
      </c>
      <c r="E342" s="299">
        <v>293.7</v>
      </c>
      <c r="F342" s="299">
        <v>289</v>
      </c>
      <c r="G342" s="299">
        <v>284.75</v>
      </c>
      <c r="H342" s="299">
        <v>302.64999999999998</v>
      </c>
      <c r="I342" s="299">
        <v>306.89999999999998</v>
      </c>
      <c r="J342" s="299">
        <v>311.59999999999997</v>
      </c>
      <c r="K342" s="298">
        <v>302.2</v>
      </c>
      <c r="L342" s="298">
        <v>293.25</v>
      </c>
      <c r="M342" s="298">
        <v>2.6160999999999999</v>
      </c>
      <c r="N342" s="1"/>
      <c r="O342" s="1"/>
    </row>
    <row r="343" spans="1:15" ht="12.75" customHeight="1">
      <c r="A343" s="30">
        <v>333</v>
      </c>
      <c r="B343" s="308" t="s">
        <v>268</v>
      </c>
      <c r="C343" s="298">
        <v>784</v>
      </c>
      <c r="D343" s="299">
        <v>779.5333333333333</v>
      </c>
      <c r="E343" s="299">
        <v>767.56666666666661</v>
      </c>
      <c r="F343" s="299">
        <v>751.13333333333333</v>
      </c>
      <c r="G343" s="299">
        <v>739.16666666666663</v>
      </c>
      <c r="H343" s="299">
        <v>795.96666666666658</v>
      </c>
      <c r="I343" s="299">
        <v>807.93333333333328</v>
      </c>
      <c r="J343" s="299">
        <v>824.36666666666656</v>
      </c>
      <c r="K343" s="298">
        <v>791.5</v>
      </c>
      <c r="L343" s="298">
        <v>763.1</v>
      </c>
      <c r="M343" s="298">
        <v>5.8641800000000002</v>
      </c>
      <c r="N343" s="1"/>
      <c r="O343" s="1"/>
    </row>
    <row r="344" spans="1:15" ht="12.75" customHeight="1">
      <c r="A344" s="30">
        <v>334</v>
      </c>
      <c r="B344" s="308" t="s">
        <v>170</v>
      </c>
      <c r="C344" s="298">
        <v>120.95</v>
      </c>
      <c r="D344" s="299">
        <v>121.43333333333332</v>
      </c>
      <c r="E344" s="299">
        <v>119.36666666666665</v>
      </c>
      <c r="F344" s="299">
        <v>117.78333333333332</v>
      </c>
      <c r="G344" s="299">
        <v>115.71666666666664</v>
      </c>
      <c r="H344" s="299">
        <v>123.01666666666665</v>
      </c>
      <c r="I344" s="299">
        <v>125.08333333333334</v>
      </c>
      <c r="J344" s="299">
        <v>126.66666666666666</v>
      </c>
      <c r="K344" s="298">
        <v>123.5</v>
      </c>
      <c r="L344" s="298">
        <v>119.85</v>
      </c>
      <c r="M344" s="298">
        <v>590.92334000000005</v>
      </c>
      <c r="N344" s="1"/>
      <c r="O344" s="1"/>
    </row>
    <row r="345" spans="1:15" ht="12.75" customHeight="1">
      <c r="A345" s="30">
        <v>335</v>
      </c>
      <c r="B345" s="308" t="s">
        <v>269</v>
      </c>
      <c r="C345" s="298">
        <v>174.2</v>
      </c>
      <c r="D345" s="299">
        <v>177.56666666666669</v>
      </c>
      <c r="E345" s="299">
        <v>168.68333333333339</v>
      </c>
      <c r="F345" s="299">
        <v>163.16666666666671</v>
      </c>
      <c r="G345" s="299">
        <v>154.28333333333342</v>
      </c>
      <c r="H345" s="299">
        <v>183.08333333333337</v>
      </c>
      <c r="I345" s="299">
        <v>191.96666666666664</v>
      </c>
      <c r="J345" s="299">
        <v>197.48333333333335</v>
      </c>
      <c r="K345" s="298">
        <v>186.45</v>
      </c>
      <c r="L345" s="298">
        <v>172.05</v>
      </c>
      <c r="M345" s="298">
        <v>145.73466999999999</v>
      </c>
      <c r="N345" s="1"/>
      <c r="O345" s="1"/>
    </row>
    <row r="346" spans="1:15" ht="12.75" customHeight="1">
      <c r="A346" s="30">
        <v>336</v>
      </c>
      <c r="B346" s="308" t="s">
        <v>859</v>
      </c>
      <c r="C346" s="298">
        <v>690.75</v>
      </c>
      <c r="D346" s="299">
        <v>681.4</v>
      </c>
      <c r="E346" s="299">
        <v>665.65</v>
      </c>
      <c r="F346" s="299">
        <v>640.54999999999995</v>
      </c>
      <c r="G346" s="299">
        <v>624.79999999999995</v>
      </c>
      <c r="H346" s="299">
        <v>706.5</v>
      </c>
      <c r="I346" s="299">
        <v>722.25</v>
      </c>
      <c r="J346" s="299">
        <v>747.35</v>
      </c>
      <c r="K346" s="298">
        <v>697.15</v>
      </c>
      <c r="L346" s="298">
        <v>656.3</v>
      </c>
      <c r="M346" s="298">
        <v>40.183970000000002</v>
      </c>
      <c r="N346" s="1"/>
      <c r="O346" s="1"/>
    </row>
    <row r="347" spans="1:15" ht="12.75" customHeight="1">
      <c r="A347" s="30">
        <v>337</v>
      </c>
      <c r="B347" s="308" t="s">
        <v>444</v>
      </c>
      <c r="C347" s="298">
        <v>3095</v>
      </c>
      <c r="D347" s="299">
        <v>3082.7833333333333</v>
      </c>
      <c r="E347" s="299">
        <v>3055.0166666666664</v>
      </c>
      <c r="F347" s="299">
        <v>3015.0333333333333</v>
      </c>
      <c r="G347" s="299">
        <v>2987.2666666666664</v>
      </c>
      <c r="H347" s="299">
        <v>3122.7666666666664</v>
      </c>
      <c r="I347" s="299">
        <v>3150.5333333333338</v>
      </c>
      <c r="J347" s="299">
        <v>3190.5166666666664</v>
      </c>
      <c r="K347" s="298">
        <v>3110.55</v>
      </c>
      <c r="L347" s="298">
        <v>3042.8</v>
      </c>
      <c r="M347" s="298">
        <v>0.46283000000000002</v>
      </c>
      <c r="N347" s="1"/>
      <c r="O347" s="1"/>
    </row>
    <row r="348" spans="1:15" ht="12.75" customHeight="1">
      <c r="A348" s="30">
        <v>338</v>
      </c>
      <c r="B348" s="308" t="s">
        <v>445</v>
      </c>
      <c r="C348" s="298">
        <v>278.2</v>
      </c>
      <c r="D348" s="299">
        <v>277.71666666666664</v>
      </c>
      <c r="E348" s="299">
        <v>272.88333333333327</v>
      </c>
      <c r="F348" s="299">
        <v>267.56666666666661</v>
      </c>
      <c r="G348" s="299">
        <v>262.73333333333323</v>
      </c>
      <c r="H348" s="299">
        <v>283.0333333333333</v>
      </c>
      <c r="I348" s="299">
        <v>287.86666666666667</v>
      </c>
      <c r="J348" s="299">
        <v>293.18333333333334</v>
      </c>
      <c r="K348" s="298">
        <v>282.55</v>
      </c>
      <c r="L348" s="298">
        <v>272.39999999999998</v>
      </c>
      <c r="M348" s="298">
        <v>2.47235</v>
      </c>
      <c r="N348" s="1"/>
      <c r="O348" s="1"/>
    </row>
    <row r="349" spans="1:15" ht="12.75" customHeight="1">
      <c r="A349" s="30">
        <v>339</v>
      </c>
      <c r="B349" s="308" t="s">
        <v>860</v>
      </c>
      <c r="C349" s="298">
        <v>572.54999999999995</v>
      </c>
      <c r="D349" s="299">
        <v>576.11666666666667</v>
      </c>
      <c r="E349" s="299">
        <v>566.43333333333339</v>
      </c>
      <c r="F349" s="299">
        <v>560.31666666666672</v>
      </c>
      <c r="G349" s="299">
        <v>550.63333333333344</v>
      </c>
      <c r="H349" s="299">
        <v>582.23333333333335</v>
      </c>
      <c r="I349" s="299">
        <v>591.91666666666652</v>
      </c>
      <c r="J349" s="299">
        <v>598.0333333333333</v>
      </c>
      <c r="K349" s="298">
        <v>585.79999999999995</v>
      </c>
      <c r="L349" s="298">
        <v>570</v>
      </c>
      <c r="M349" s="298">
        <v>11.40593</v>
      </c>
      <c r="N349" s="1"/>
      <c r="O349" s="1"/>
    </row>
    <row r="350" spans="1:15" ht="12.75" customHeight="1">
      <c r="A350" s="30">
        <v>340</v>
      </c>
      <c r="B350" s="308" t="s">
        <v>827</v>
      </c>
      <c r="C350" s="298">
        <v>104.9</v>
      </c>
      <c r="D350" s="299">
        <v>105.05</v>
      </c>
      <c r="E350" s="299">
        <v>103.5</v>
      </c>
      <c r="F350" s="299">
        <v>102.10000000000001</v>
      </c>
      <c r="G350" s="299">
        <v>100.55000000000001</v>
      </c>
      <c r="H350" s="299">
        <v>106.44999999999999</v>
      </c>
      <c r="I350" s="299">
        <v>107.99999999999997</v>
      </c>
      <c r="J350" s="299">
        <v>109.39999999999998</v>
      </c>
      <c r="K350" s="298">
        <v>106.6</v>
      </c>
      <c r="L350" s="298">
        <v>103.65</v>
      </c>
      <c r="M350" s="298">
        <v>2.30938</v>
      </c>
      <c r="N350" s="1"/>
      <c r="O350" s="1"/>
    </row>
    <row r="351" spans="1:15" ht="12.75" customHeight="1">
      <c r="A351" s="30">
        <v>341</v>
      </c>
      <c r="B351" s="308" t="s">
        <v>177</v>
      </c>
      <c r="C351" s="298">
        <v>2703.55</v>
      </c>
      <c r="D351" s="299">
        <v>2685.6166666666668</v>
      </c>
      <c r="E351" s="299">
        <v>2653.2333333333336</v>
      </c>
      <c r="F351" s="299">
        <v>2602.916666666667</v>
      </c>
      <c r="G351" s="299">
        <v>2570.5333333333338</v>
      </c>
      <c r="H351" s="299">
        <v>2735.9333333333334</v>
      </c>
      <c r="I351" s="299">
        <v>2768.3166666666666</v>
      </c>
      <c r="J351" s="299">
        <v>2818.6333333333332</v>
      </c>
      <c r="K351" s="298">
        <v>2718</v>
      </c>
      <c r="L351" s="298">
        <v>2635.3</v>
      </c>
      <c r="M351" s="298">
        <v>1.3139000000000001</v>
      </c>
      <c r="N351" s="1"/>
      <c r="O351" s="1"/>
    </row>
    <row r="352" spans="1:15" ht="12.75" customHeight="1">
      <c r="A352" s="30">
        <v>342</v>
      </c>
      <c r="B352" s="308" t="s">
        <v>447</v>
      </c>
      <c r="C352" s="298">
        <v>329.25</v>
      </c>
      <c r="D352" s="299">
        <v>328.3</v>
      </c>
      <c r="E352" s="299">
        <v>325.05</v>
      </c>
      <c r="F352" s="299">
        <v>320.85000000000002</v>
      </c>
      <c r="G352" s="299">
        <v>317.60000000000002</v>
      </c>
      <c r="H352" s="299">
        <v>332.5</v>
      </c>
      <c r="I352" s="299">
        <v>335.75</v>
      </c>
      <c r="J352" s="299">
        <v>339.95</v>
      </c>
      <c r="K352" s="298">
        <v>331.55</v>
      </c>
      <c r="L352" s="298">
        <v>324.10000000000002</v>
      </c>
      <c r="M352" s="298">
        <v>0.80794999999999995</v>
      </c>
      <c r="N352" s="1"/>
      <c r="O352" s="1"/>
    </row>
    <row r="353" spans="1:15" ht="12.75" customHeight="1">
      <c r="A353" s="30">
        <v>343</v>
      </c>
      <c r="B353" s="308" t="s">
        <v>448</v>
      </c>
      <c r="C353" s="298">
        <v>238.35</v>
      </c>
      <c r="D353" s="299">
        <v>238.18333333333331</v>
      </c>
      <c r="E353" s="299">
        <v>234.71666666666661</v>
      </c>
      <c r="F353" s="299">
        <v>231.08333333333331</v>
      </c>
      <c r="G353" s="299">
        <v>227.61666666666662</v>
      </c>
      <c r="H353" s="299">
        <v>241.81666666666661</v>
      </c>
      <c r="I353" s="299">
        <v>245.2833333333333</v>
      </c>
      <c r="J353" s="299">
        <v>248.9166666666666</v>
      </c>
      <c r="K353" s="298">
        <v>241.65</v>
      </c>
      <c r="L353" s="298">
        <v>234.55</v>
      </c>
      <c r="M353" s="298">
        <v>3.56134</v>
      </c>
      <c r="N353" s="1"/>
      <c r="O353" s="1"/>
    </row>
    <row r="354" spans="1:15" ht="12.75" customHeight="1">
      <c r="A354" s="30">
        <v>344</v>
      </c>
      <c r="B354" s="308" t="s">
        <v>181</v>
      </c>
      <c r="C354" s="298">
        <v>1874.05</v>
      </c>
      <c r="D354" s="299">
        <v>1873.95</v>
      </c>
      <c r="E354" s="299">
        <v>1860.9</v>
      </c>
      <c r="F354" s="299">
        <v>1847.75</v>
      </c>
      <c r="G354" s="299">
        <v>1834.7</v>
      </c>
      <c r="H354" s="299">
        <v>1887.1000000000001</v>
      </c>
      <c r="I354" s="299">
        <v>1900.1499999999999</v>
      </c>
      <c r="J354" s="299">
        <v>1913.3000000000002</v>
      </c>
      <c r="K354" s="298">
        <v>1887</v>
      </c>
      <c r="L354" s="298">
        <v>1860.8</v>
      </c>
      <c r="M354" s="298">
        <v>3.0656500000000002</v>
      </c>
      <c r="N354" s="1"/>
      <c r="O354" s="1"/>
    </row>
    <row r="355" spans="1:15" ht="12.75" customHeight="1">
      <c r="A355" s="30">
        <v>345</v>
      </c>
      <c r="B355" s="308" t="s">
        <v>171</v>
      </c>
      <c r="C355" s="298">
        <v>43570.9</v>
      </c>
      <c r="D355" s="299">
        <v>43085.65</v>
      </c>
      <c r="E355" s="299">
        <v>42400.100000000006</v>
      </c>
      <c r="F355" s="299">
        <v>41229.300000000003</v>
      </c>
      <c r="G355" s="299">
        <v>40543.750000000007</v>
      </c>
      <c r="H355" s="299">
        <v>44256.450000000004</v>
      </c>
      <c r="I355" s="299">
        <v>44942.000000000007</v>
      </c>
      <c r="J355" s="299">
        <v>46112.800000000003</v>
      </c>
      <c r="K355" s="298">
        <v>43771.199999999997</v>
      </c>
      <c r="L355" s="298">
        <v>41914.85</v>
      </c>
      <c r="M355" s="298">
        <v>0.15361</v>
      </c>
      <c r="N355" s="1"/>
      <c r="O355" s="1"/>
    </row>
    <row r="356" spans="1:15" ht="12.75" customHeight="1">
      <c r="A356" s="30">
        <v>346</v>
      </c>
      <c r="B356" s="308" t="s">
        <v>449</v>
      </c>
      <c r="C356" s="298">
        <v>3356.35</v>
      </c>
      <c r="D356" s="299">
        <v>3327.2333333333336</v>
      </c>
      <c r="E356" s="299">
        <v>3280.166666666667</v>
      </c>
      <c r="F356" s="299">
        <v>3203.9833333333336</v>
      </c>
      <c r="G356" s="299">
        <v>3156.916666666667</v>
      </c>
      <c r="H356" s="299">
        <v>3403.416666666667</v>
      </c>
      <c r="I356" s="299">
        <v>3450.4833333333336</v>
      </c>
      <c r="J356" s="299">
        <v>3526.666666666667</v>
      </c>
      <c r="K356" s="298">
        <v>3374.3</v>
      </c>
      <c r="L356" s="298">
        <v>3251.05</v>
      </c>
      <c r="M356" s="298">
        <v>2.0777999999999999</v>
      </c>
      <c r="N356" s="1"/>
      <c r="O356" s="1"/>
    </row>
    <row r="357" spans="1:15" ht="12.75" customHeight="1">
      <c r="A357" s="30">
        <v>347</v>
      </c>
      <c r="B357" s="308" t="s">
        <v>173</v>
      </c>
      <c r="C357" s="298">
        <v>220.95</v>
      </c>
      <c r="D357" s="299">
        <v>219.56666666666669</v>
      </c>
      <c r="E357" s="299">
        <v>217.38333333333338</v>
      </c>
      <c r="F357" s="299">
        <v>213.81666666666669</v>
      </c>
      <c r="G357" s="299">
        <v>211.63333333333338</v>
      </c>
      <c r="H357" s="299">
        <v>223.13333333333338</v>
      </c>
      <c r="I357" s="299">
        <v>225.31666666666672</v>
      </c>
      <c r="J357" s="299">
        <v>228.88333333333338</v>
      </c>
      <c r="K357" s="298">
        <v>221.75</v>
      </c>
      <c r="L357" s="298">
        <v>216</v>
      </c>
      <c r="M357" s="298">
        <v>12.650880000000001</v>
      </c>
      <c r="N357" s="1"/>
      <c r="O357" s="1"/>
    </row>
    <row r="358" spans="1:15" ht="12.75" customHeight="1">
      <c r="A358" s="30">
        <v>348</v>
      </c>
      <c r="B358" s="308" t="s">
        <v>175</v>
      </c>
      <c r="C358" s="298">
        <v>4125.6499999999996</v>
      </c>
      <c r="D358" s="299">
        <v>4125.8833333333332</v>
      </c>
      <c r="E358" s="299">
        <v>4106.7666666666664</v>
      </c>
      <c r="F358" s="299">
        <v>4087.8833333333332</v>
      </c>
      <c r="G358" s="299">
        <v>4068.7666666666664</v>
      </c>
      <c r="H358" s="299">
        <v>4144.7666666666664</v>
      </c>
      <c r="I358" s="299">
        <v>4163.8833333333332</v>
      </c>
      <c r="J358" s="299">
        <v>4182.7666666666664</v>
      </c>
      <c r="K358" s="298">
        <v>4145</v>
      </c>
      <c r="L358" s="298">
        <v>4107</v>
      </c>
      <c r="M358" s="298">
        <v>5.0040000000000001E-2</v>
      </c>
      <c r="N358" s="1"/>
      <c r="O358" s="1"/>
    </row>
    <row r="359" spans="1:15" ht="12.75" customHeight="1">
      <c r="A359" s="30">
        <v>349</v>
      </c>
      <c r="B359" s="308" t="s">
        <v>451</v>
      </c>
      <c r="C359" s="298">
        <v>1182</v>
      </c>
      <c r="D359" s="299">
        <v>1171.1666666666667</v>
      </c>
      <c r="E359" s="299">
        <v>1156.3333333333335</v>
      </c>
      <c r="F359" s="299">
        <v>1130.6666666666667</v>
      </c>
      <c r="G359" s="299">
        <v>1115.8333333333335</v>
      </c>
      <c r="H359" s="299">
        <v>1196.8333333333335</v>
      </c>
      <c r="I359" s="299">
        <v>1211.666666666667</v>
      </c>
      <c r="J359" s="299">
        <v>1237.3333333333335</v>
      </c>
      <c r="K359" s="298">
        <v>1186</v>
      </c>
      <c r="L359" s="298">
        <v>1145.5</v>
      </c>
      <c r="M359" s="298">
        <v>2.3667500000000001</v>
      </c>
      <c r="N359" s="1"/>
      <c r="O359" s="1"/>
    </row>
    <row r="360" spans="1:15" ht="12.75" customHeight="1">
      <c r="A360" s="30">
        <v>350</v>
      </c>
      <c r="B360" s="308" t="s">
        <v>176</v>
      </c>
      <c r="C360" s="298">
        <v>2219.5500000000002</v>
      </c>
      <c r="D360" s="299">
        <v>2216.6833333333338</v>
      </c>
      <c r="E360" s="299">
        <v>2193.9666666666676</v>
      </c>
      <c r="F360" s="299">
        <v>2168.3833333333337</v>
      </c>
      <c r="G360" s="299">
        <v>2145.6666666666674</v>
      </c>
      <c r="H360" s="299">
        <v>2242.2666666666678</v>
      </c>
      <c r="I360" s="299">
        <v>2264.983333333334</v>
      </c>
      <c r="J360" s="299">
        <v>2290.566666666668</v>
      </c>
      <c r="K360" s="298">
        <v>2239.4</v>
      </c>
      <c r="L360" s="298">
        <v>2191.1</v>
      </c>
      <c r="M360" s="298">
        <v>5.1648899999999998</v>
      </c>
      <c r="N360" s="1"/>
      <c r="O360" s="1"/>
    </row>
    <row r="361" spans="1:15" ht="12.75" customHeight="1">
      <c r="A361" s="30">
        <v>351</v>
      </c>
      <c r="B361" s="308" t="s">
        <v>172</v>
      </c>
      <c r="C361" s="298">
        <v>1712.8</v>
      </c>
      <c r="D361" s="299">
        <v>1702.9666666666665</v>
      </c>
      <c r="E361" s="299">
        <v>1689.9333333333329</v>
      </c>
      <c r="F361" s="299">
        <v>1667.0666666666664</v>
      </c>
      <c r="G361" s="299">
        <v>1654.0333333333328</v>
      </c>
      <c r="H361" s="299">
        <v>1725.833333333333</v>
      </c>
      <c r="I361" s="299">
        <v>1738.8666666666663</v>
      </c>
      <c r="J361" s="299">
        <v>1761.7333333333331</v>
      </c>
      <c r="K361" s="298">
        <v>1716</v>
      </c>
      <c r="L361" s="298">
        <v>1680.1</v>
      </c>
      <c r="M361" s="298">
        <v>3.2620300000000002</v>
      </c>
      <c r="N361" s="1"/>
      <c r="O361" s="1"/>
    </row>
    <row r="362" spans="1:15" ht="12.75" customHeight="1">
      <c r="A362" s="30">
        <v>352</v>
      </c>
      <c r="B362" s="308" t="s">
        <v>452</v>
      </c>
      <c r="C362" s="298">
        <v>741.1</v>
      </c>
      <c r="D362" s="299">
        <v>743.36666666666667</v>
      </c>
      <c r="E362" s="299">
        <v>732.73333333333335</v>
      </c>
      <c r="F362" s="299">
        <v>724.36666666666667</v>
      </c>
      <c r="G362" s="299">
        <v>713.73333333333335</v>
      </c>
      <c r="H362" s="299">
        <v>751.73333333333335</v>
      </c>
      <c r="I362" s="299">
        <v>762.36666666666679</v>
      </c>
      <c r="J362" s="299">
        <v>770.73333333333335</v>
      </c>
      <c r="K362" s="298">
        <v>754</v>
      </c>
      <c r="L362" s="298">
        <v>735</v>
      </c>
      <c r="M362" s="298">
        <v>0.61460000000000004</v>
      </c>
      <c r="N362" s="1"/>
      <c r="O362" s="1"/>
    </row>
    <row r="363" spans="1:15" ht="12.75" customHeight="1">
      <c r="A363" s="30">
        <v>353</v>
      </c>
      <c r="B363" s="308" t="s">
        <v>270</v>
      </c>
      <c r="C363" s="298">
        <v>2215.35</v>
      </c>
      <c r="D363" s="299">
        <v>2206.8166666666671</v>
      </c>
      <c r="E363" s="299">
        <v>2188.6333333333341</v>
      </c>
      <c r="F363" s="299">
        <v>2161.916666666667</v>
      </c>
      <c r="G363" s="299">
        <v>2143.733333333334</v>
      </c>
      <c r="H363" s="299">
        <v>2233.5333333333342</v>
      </c>
      <c r="I363" s="299">
        <v>2251.7166666666676</v>
      </c>
      <c r="J363" s="299">
        <v>2278.4333333333343</v>
      </c>
      <c r="K363" s="298">
        <v>2225</v>
      </c>
      <c r="L363" s="298">
        <v>2180.1</v>
      </c>
      <c r="M363" s="298">
        <v>2.17597</v>
      </c>
      <c r="N363" s="1"/>
      <c r="O363" s="1"/>
    </row>
    <row r="364" spans="1:15" ht="12.75" customHeight="1">
      <c r="A364" s="30">
        <v>354</v>
      </c>
      <c r="B364" s="308" t="s">
        <v>453</v>
      </c>
      <c r="C364" s="298">
        <v>2208.1999999999998</v>
      </c>
      <c r="D364" s="299">
        <v>2213.2999999999997</v>
      </c>
      <c r="E364" s="299">
        <v>2182.8999999999996</v>
      </c>
      <c r="F364" s="299">
        <v>2157.6</v>
      </c>
      <c r="G364" s="299">
        <v>2127.1999999999998</v>
      </c>
      <c r="H364" s="299">
        <v>2238.5999999999995</v>
      </c>
      <c r="I364" s="299">
        <v>2269</v>
      </c>
      <c r="J364" s="299">
        <v>2294.2999999999993</v>
      </c>
      <c r="K364" s="298">
        <v>2243.6999999999998</v>
      </c>
      <c r="L364" s="298">
        <v>2188</v>
      </c>
      <c r="M364" s="298">
        <v>1.1623699999999999</v>
      </c>
      <c r="N364" s="1"/>
      <c r="O364" s="1"/>
    </row>
    <row r="365" spans="1:15" ht="12.75" customHeight="1">
      <c r="A365" s="30">
        <v>355</v>
      </c>
      <c r="B365" s="308" t="s">
        <v>811</v>
      </c>
      <c r="C365" s="298">
        <v>230.2</v>
      </c>
      <c r="D365" s="299">
        <v>229.83333333333334</v>
      </c>
      <c r="E365" s="299">
        <v>227.4666666666667</v>
      </c>
      <c r="F365" s="299">
        <v>224.73333333333335</v>
      </c>
      <c r="G365" s="299">
        <v>222.3666666666667</v>
      </c>
      <c r="H365" s="299">
        <v>232.56666666666669</v>
      </c>
      <c r="I365" s="299">
        <v>234.93333333333331</v>
      </c>
      <c r="J365" s="299">
        <v>237.66666666666669</v>
      </c>
      <c r="K365" s="298">
        <v>232.2</v>
      </c>
      <c r="L365" s="298">
        <v>227.1</v>
      </c>
      <c r="M365" s="298">
        <v>22.816939999999999</v>
      </c>
      <c r="N365" s="1"/>
      <c r="O365" s="1"/>
    </row>
    <row r="366" spans="1:15" ht="12.75" customHeight="1">
      <c r="A366" s="30">
        <v>356</v>
      </c>
      <c r="B366" s="308" t="s">
        <v>174</v>
      </c>
      <c r="C366" s="298">
        <v>106.6</v>
      </c>
      <c r="D366" s="299">
        <v>106.55</v>
      </c>
      <c r="E366" s="299">
        <v>105.75</v>
      </c>
      <c r="F366" s="299">
        <v>104.9</v>
      </c>
      <c r="G366" s="299">
        <v>104.10000000000001</v>
      </c>
      <c r="H366" s="299">
        <v>107.39999999999999</v>
      </c>
      <c r="I366" s="299">
        <v>108.19999999999997</v>
      </c>
      <c r="J366" s="299">
        <v>109.04999999999998</v>
      </c>
      <c r="K366" s="298">
        <v>107.35</v>
      </c>
      <c r="L366" s="298">
        <v>105.7</v>
      </c>
      <c r="M366" s="298">
        <v>38.311210000000003</v>
      </c>
      <c r="N366" s="1"/>
      <c r="O366" s="1"/>
    </row>
    <row r="367" spans="1:15" ht="12.75" customHeight="1">
      <c r="A367" s="30">
        <v>357</v>
      </c>
      <c r="B367" s="308" t="s">
        <v>179</v>
      </c>
      <c r="C367" s="298">
        <v>210.45</v>
      </c>
      <c r="D367" s="299">
        <v>210.93333333333331</v>
      </c>
      <c r="E367" s="299">
        <v>207.71666666666661</v>
      </c>
      <c r="F367" s="299">
        <v>204.98333333333329</v>
      </c>
      <c r="G367" s="299">
        <v>201.76666666666659</v>
      </c>
      <c r="H367" s="299">
        <v>213.66666666666663</v>
      </c>
      <c r="I367" s="299">
        <v>216.88333333333333</v>
      </c>
      <c r="J367" s="299">
        <v>219.61666666666665</v>
      </c>
      <c r="K367" s="298">
        <v>214.15</v>
      </c>
      <c r="L367" s="298">
        <v>208.2</v>
      </c>
      <c r="M367" s="298">
        <v>144.02645999999999</v>
      </c>
      <c r="N367" s="1"/>
      <c r="O367" s="1"/>
    </row>
    <row r="368" spans="1:15" ht="12.75" customHeight="1">
      <c r="A368" s="30">
        <v>358</v>
      </c>
      <c r="B368" s="308" t="s">
        <v>812</v>
      </c>
      <c r="C368" s="298">
        <v>373.85</v>
      </c>
      <c r="D368" s="299">
        <v>369.61666666666662</v>
      </c>
      <c r="E368" s="299">
        <v>363.33333333333326</v>
      </c>
      <c r="F368" s="299">
        <v>352.81666666666666</v>
      </c>
      <c r="G368" s="299">
        <v>346.5333333333333</v>
      </c>
      <c r="H368" s="299">
        <v>380.13333333333321</v>
      </c>
      <c r="I368" s="299">
        <v>386.41666666666663</v>
      </c>
      <c r="J368" s="299">
        <v>396.93333333333317</v>
      </c>
      <c r="K368" s="298">
        <v>375.9</v>
      </c>
      <c r="L368" s="298">
        <v>359.1</v>
      </c>
      <c r="M368" s="298">
        <v>9.5558399999999999</v>
      </c>
      <c r="N368" s="1"/>
      <c r="O368" s="1"/>
    </row>
    <row r="369" spans="1:15" ht="12.75" customHeight="1">
      <c r="A369" s="30">
        <v>359</v>
      </c>
      <c r="B369" s="308" t="s">
        <v>271</v>
      </c>
      <c r="C369" s="298">
        <v>409.9</v>
      </c>
      <c r="D369" s="299">
        <v>405.55</v>
      </c>
      <c r="E369" s="299">
        <v>400.20000000000005</v>
      </c>
      <c r="F369" s="299">
        <v>390.50000000000006</v>
      </c>
      <c r="G369" s="299">
        <v>385.15000000000009</v>
      </c>
      <c r="H369" s="299">
        <v>415.25</v>
      </c>
      <c r="I369" s="299">
        <v>420.6</v>
      </c>
      <c r="J369" s="299">
        <v>430.29999999999995</v>
      </c>
      <c r="K369" s="298">
        <v>410.9</v>
      </c>
      <c r="L369" s="298">
        <v>395.85</v>
      </c>
      <c r="M369" s="298">
        <v>4.9942500000000001</v>
      </c>
      <c r="N369" s="1"/>
      <c r="O369" s="1"/>
    </row>
    <row r="370" spans="1:15" ht="12.75" customHeight="1">
      <c r="A370" s="30">
        <v>360</v>
      </c>
      <c r="B370" s="308" t="s">
        <v>454</v>
      </c>
      <c r="C370" s="298">
        <v>597.6</v>
      </c>
      <c r="D370" s="299">
        <v>596.2166666666667</v>
      </c>
      <c r="E370" s="299">
        <v>592.63333333333344</v>
      </c>
      <c r="F370" s="299">
        <v>587.66666666666674</v>
      </c>
      <c r="G370" s="299">
        <v>584.08333333333348</v>
      </c>
      <c r="H370" s="299">
        <v>601.18333333333339</v>
      </c>
      <c r="I370" s="299">
        <v>604.76666666666665</v>
      </c>
      <c r="J370" s="299">
        <v>609.73333333333335</v>
      </c>
      <c r="K370" s="298">
        <v>599.79999999999995</v>
      </c>
      <c r="L370" s="298">
        <v>591.25</v>
      </c>
      <c r="M370" s="298">
        <v>0.32915</v>
      </c>
      <c r="N370" s="1"/>
      <c r="O370" s="1"/>
    </row>
    <row r="371" spans="1:15" ht="12.75" customHeight="1">
      <c r="A371" s="30">
        <v>361</v>
      </c>
      <c r="B371" s="308" t="s">
        <v>455</v>
      </c>
      <c r="C371" s="298">
        <v>108.55</v>
      </c>
      <c r="D371" s="299">
        <v>108.7</v>
      </c>
      <c r="E371" s="299">
        <v>106.85000000000001</v>
      </c>
      <c r="F371" s="299">
        <v>105.15</v>
      </c>
      <c r="G371" s="299">
        <v>103.30000000000001</v>
      </c>
      <c r="H371" s="299">
        <v>110.4</v>
      </c>
      <c r="I371" s="299">
        <v>112.25</v>
      </c>
      <c r="J371" s="299">
        <v>113.95</v>
      </c>
      <c r="K371" s="298">
        <v>110.55</v>
      </c>
      <c r="L371" s="298">
        <v>107</v>
      </c>
      <c r="M371" s="298">
        <v>1.07196</v>
      </c>
      <c r="N371" s="1"/>
      <c r="O371" s="1"/>
    </row>
    <row r="372" spans="1:15" ht="12.75" customHeight="1">
      <c r="A372" s="30">
        <v>362</v>
      </c>
      <c r="B372" s="308" t="s">
        <v>879</v>
      </c>
      <c r="C372" s="298">
        <v>1060.5999999999999</v>
      </c>
      <c r="D372" s="299">
        <v>1057.6000000000001</v>
      </c>
      <c r="E372" s="299">
        <v>1043.2500000000002</v>
      </c>
      <c r="F372" s="299">
        <v>1025.9000000000001</v>
      </c>
      <c r="G372" s="299">
        <v>1011.5500000000002</v>
      </c>
      <c r="H372" s="299">
        <v>1074.9500000000003</v>
      </c>
      <c r="I372" s="299">
        <v>1089.3000000000002</v>
      </c>
      <c r="J372" s="299">
        <v>1106.6500000000003</v>
      </c>
      <c r="K372" s="298">
        <v>1071.95</v>
      </c>
      <c r="L372" s="298">
        <v>1040.25</v>
      </c>
      <c r="M372" s="298">
        <v>9.4E-2</v>
      </c>
      <c r="N372" s="1"/>
      <c r="O372" s="1"/>
    </row>
    <row r="373" spans="1:15" ht="12.75" customHeight="1">
      <c r="A373" s="30">
        <v>363</v>
      </c>
      <c r="B373" s="308" t="s">
        <v>456</v>
      </c>
      <c r="C373" s="298">
        <v>4296</v>
      </c>
      <c r="D373" s="299">
        <v>4294.916666666667</v>
      </c>
      <c r="E373" s="299">
        <v>4256.6833333333343</v>
      </c>
      <c r="F373" s="299">
        <v>4217.3666666666677</v>
      </c>
      <c r="G373" s="299">
        <v>4179.133333333335</v>
      </c>
      <c r="H373" s="299">
        <v>4334.2333333333336</v>
      </c>
      <c r="I373" s="299">
        <v>4372.4666666666653</v>
      </c>
      <c r="J373" s="299">
        <v>4411.7833333333328</v>
      </c>
      <c r="K373" s="298">
        <v>4333.1499999999996</v>
      </c>
      <c r="L373" s="298">
        <v>4255.6000000000004</v>
      </c>
      <c r="M373" s="298">
        <v>0.10968</v>
      </c>
      <c r="N373" s="1"/>
      <c r="O373" s="1"/>
    </row>
    <row r="374" spans="1:15" ht="12.75" customHeight="1">
      <c r="A374" s="30">
        <v>364</v>
      </c>
      <c r="B374" s="308" t="s">
        <v>272</v>
      </c>
      <c r="C374" s="298">
        <v>14076.55</v>
      </c>
      <c r="D374" s="299">
        <v>13943.85</v>
      </c>
      <c r="E374" s="299">
        <v>13787.7</v>
      </c>
      <c r="F374" s="299">
        <v>13498.85</v>
      </c>
      <c r="G374" s="299">
        <v>13342.7</v>
      </c>
      <c r="H374" s="299">
        <v>14232.7</v>
      </c>
      <c r="I374" s="299">
        <v>14388.849999999999</v>
      </c>
      <c r="J374" s="299">
        <v>14677.7</v>
      </c>
      <c r="K374" s="298">
        <v>14100</v>
      </c>
      <c r="L374" s="298">
        <v>13655</v>
      </c>
      <c r="M374" s="298">
        <v>0.22650999999999999</v>
      </c>
      <c r="N374" s="1"/>
      <c r="O374" s="1"/>
    </row>
    <row r="375" spans="1:15" ht="12.75" customHeight="1">
      <c r="A375" s="30">
        <v>365</v>
      </c>
      <c r="B375" s="308" t="s">
        <v>178</v>
      </c>
      <c r="C375" s="298">
        <v>29.95</v>
      </c>
      <c r="D375" s="299">
        <v>29.849999999999998</v>
      </c>
      <c r="E375" s="299">
        <v>29.649999999999995</v>
      </c>
      <c r="F375" s="299">
        <v>29.349999999999998</v>
      </c>
      <c r="G375" s="299">
        <v>29.149999999999995</v>
      </c>
      <c r="H375" s="299">
        <v>30.149999999999995</v>
      </c>
      <c r="I375" s="299">
        <v>30.349999999999998</v>
      </c>
      <c r="J375" s="299">
        <v>30.649999999999995</v>
      </c>
      <c r="K375" s="298">
        <v>30.05</v>
      </c>
      <c r="L375" s="298">
        <v>29.55</v>
      </c>
      <c r="M375" s="298">
        <v>148.01245</v>
      </c>
      <c r="N375" s="1"/>
      <c r="O375" s="1"/>
    </row>
    <row r="376" spans="1:15" ht="12.75" customHeight="1">
      <c r="A376" s="30">
        <v>366</v>
      </c>
      <c r="B376" s="308" t="s">
        <v>457</v>
      </c>
      <c r="C376" s="298">
        <v>590.65</v>
      </c>
      <c r="D376" s="299">
        <v>593.30000000000007</v>
      </c>
      <c r="E376" s="299">
        <v>584.20000000000016</v>
      </c>
      <c r="F376" s="299">
        <v>577.75000000000011</v>
      </c>
      <c r="G376" s="299">
        <v>568.6500000000002</v>
      </c>
      <c r="H376" s="299">
        <v>599.75000000000011</v>
      </c>
      <c r="I376" s="299">
        <v>608.85</v>
      </c>
      <c r="J376" s="299">
        <v>615.30000000000007</v>
      </c>
      <c r="K376" s="298">
        <v>602.4</v>
      </c>
      <c r="L376" s="298">
        <v>586.85</v>
      </c>
      <c r="M376" s="298">
        <v>0.68137999999999999</v>
      </c>
      <c r="N376" s="1"/>
      <c r="O376" s="1"/>
    </row>
    <row r="377" spans="1:15" ht="12.75" customHeight="1">
      <c r="A377" s="30">
        <v>367</v>
      </c>
      <c r="B377" s="308" t="s">
        <v>183</v>
      </c>
      <c r="C377" s="298">
        <v>83.4</v>
      </c>
      <c r="D377" s="299">
        <v>82.5</v>
      </c>
      <c r="E377" s="299">
        <v>81.25</v>
      </c>
      <c r="F377" s="299">
        <v>79.099999999999994</v>
      </c>
      <c r="G377" s="299">
        <v>77.849999999999994</v>
      </c>
      <c r="H377" s="299">
        <v>84.65</v>
      </c>
      <c r="I377" s="299">
        <v>85.9</v>
      </c>
      <c r="J377" s="299">
        <v>88.050000000000011</v>
      </c>
      <c r="K377" s="298">
        <v>83.75</v>
      </c>
      <c r="L377" s="298">
        <v>80.349999999999994</v>
      </c>
      <c r="M377" s="298">
        <v>245.92591999999999</v>
      </c>
      <c r="N377" s="1"/>
      <c r="O377" s="1"/>
    </row>
    <row r="378" spans="1:15" ht="12.75" customHeight="1">
      <c r="A378" s="30">
        <v>368</v>
      </c>
      <c r="B378" s="308" t="s">
        <v>184</v>
      </c>
      <c r="C378" s="298">
        <v>129.65</v>
      </c>
      <c r="D378" s="299">
        <v>128.95000000000002</v>
      </c>
      <c r="E378" s="299">
        <v>128.10000000000002</v>
      </c>
      <c r="F378" s="299">
        <v>126.55000000000001</v>
      </c>
      <c r="G378" s="299">
        <v>125.70000000000002</v>
      </c>
      <c r="H378" s="299">
        <v>130.50000000000003</v>
      </c>
      <c r="I378" s="299">
        <v>131.35</v>
      </c>
      <c r="J378" s="299">
        <v>132.90000000000003</v>
      </c>
      <c r="K378" s="298">
        <v>129.80000000000001</v>
      </c>
      <c r="L378" s="298">
        <v>127.4</v>
      </c>
      <c r="M378" s="298">
        <v>26.589950000000002</v>
      </c>
      <c r="N378" s="1"/>
      <c r="O378" s="1"/>
    </row>
    <row r="379" spans="1:15" ht="12.75" customHeight="1">
      <c r="A379" s="30">
        <v>369</v>
      </c>
      <c r="B379" s="308" t="s">
        <v>814</v>
      </c>
      <c r="C379" s="298">
        <v>519.04999999999995</v>
      </c>
      <c r="D379" s="299">
        <v>517.35</v>
      </c>
      <c r="E379" s="299">
        <v>507.70000000000005</v>
      </c>
      <c r="F379" s="299">
        <v>496.35</v>
      </c>
      <c r="G379" s="299">
        <v>486.70000000000005</v>
      </c>
      <c r="H379" s="299">
        <v>528.70000000000005</v>
      </c>
      <c r="I379" s="299">
        <v>538.34999999999991</v>
      </c>
      <c r="J379" s="299">
        <v>549.70000000000005</v>
      </c>
      <c r="K379" s="298">
        <v>527</v>
      </c>
      <c r="L379" s="298">
        <v>506</v>
      </c>
      <c r="M379" s="298">
        <v>1.0821799999999999</v>
      </c>
      <c r="N379" s="1"/>
      <c r="O379" s="1"/>
    </row>
    <row r="380" spans="1:15" ht="12.75" customHeight="1">
      <c r="A380" s="30">
        <v>370</v>
      </c>
      <c r="B380" s="308" t="s">
        <v>458</v>
      </c>
      <c r="C380" s="298">
        <v>235.95</v>
      </c>
      <c r="D380" s="299">
        <v>235.81666666666669</v>
      </c>
      <c r="E380" s="299">
        <v>233.83333333333337</v>
      </c>
      <c r="F380" s="299">
        <v>231.71666666666667</v>
      </c>
      <c r="G380" s="299">
        <v>229.73333333333335</v>
      </c>
      <c r="H380" s="299">
        <v>237.93333333333339</v>
      </c>
      <c r="I380" s="299">
        <v>239.91666666666669</v>
      </c>
      <c r="J380" s="299">
        <v>242.03333333333342</v>
      </c>
      <c r="K380" s="298">
        <v>237.8</v>
      </c>
      <c r="L380" s="298">
        <v>233.7</v>
      </c>
      <c r="M380" s="298">
        <v>0.51622000000000001</v>
      </c>
      <c r="N380" s="1"/>
      <c r="O380" s="1"/>
    </row>
    <row r="381" spans="1:15" ht="12.75" customHeight="1">
      <c r="A381" s="30">
        <v>371</v>
      </c>
      <c r="B381" s="308" t="s">
        <v>459</v>
      </c>
      <c r="C381" s="298">
        <v>891.3</v>
      </c>
      <c r="D381" s="299">
        <v>892.13333333333321</v>
      </c>
      <c r="E381" s="299">
        <v>879.46666666666647</v>
      </c>
      <c r="F381" s="299">
        <v>867.63333333333321</v>
      </c>
      <c r="G381" s="299">
        <v>854.96666666666647</v>
      </c>
      <c r="H381" s="299">
        <v>903.96666666666647</v>
      </c>
      <c r="I381" s="299">
        <v>916.63333333333321</v>
      </c>
      <c r="J381" s="299">
        <v>928.46666666666647</v>
      </c>
      <c r="K381" s="298">
        <v>904.8</v>
      </c>
      <c r="L381" s="298">
        <v>880.3</v>
      </c>
      <c r="M381" s="298">
        <v>1.4731399999999999</v>
      </c>
      <c r="N381" s="1"/>
      <c r="O381" s="1"/>
    </row>
    <row r="382" spans="1:15" ht="12.75" customHeight="1">
      <c r="A382" s="30">
        <v>372</v>
      </c>
      <c r="B382" s="308" t="s">
        <v>460</v>
      </c>
      <c r="C382" s="298">
        <v>30.4</v>
      </c>
      <c r="D382" s="299">
        <v>30.3</v>
      </c>
      <c r="E382" s="299">
        <v>30.1</v>
      </c>
      <c r="F382" s="299">
        <v>29.8</v>
      </c>
      <c r="G382" s="299">
        <v>29.6</v>
      </c>
      <c r="H382" s="299">
        <v>30.6</v>
      </c>
      <c r="I382" s="299">
        <v>30.799999999999997</v>
      </c>
      <c r="J382" s="299">
        <v>31.1</v>
      </c>
      <c r="K382" s="298">
        <v>30.5</v>
      </c>
      <c r="L382" s="298">
        <v>30</v>
      </c>
      <c r="M382" s="298">
        <v>7.3791000000000002</v>
      </c>
      <c r="N382" s="1"/>
      <c r="O382" s="1"/>
    </row>
    <row r="383" spans="1:15" ht="12.75" customHeight="1">
      <c r="A383" s="30">
        <v>373</v>
      </c>
      <c r="B383" s="308" t="s">
        <v>813</v>
      </c>
      <c r="C383" s="298">
        <v>92.95</v>
      </c>
      <c r="D383" s="299">
        <v>93.100000000000009</v>
      </c>
      <c r="E383" s="299">
        <v>91.550000000000011</v>
      </c>
      <c r="F383" s="299">
        <v>90.15</v>
      </c>
      <c r="G383" s="299">
        <v>88.600000000000009</v>
      </c>
      <c r="H383" s="299">
        <v>94.500000000000014</v>
      </c>
      <c r="I383" s="299">
        <v>96.05</v>
      </c>
      <c r="J383" s="299">
        <v>97.450000000000017</v>
      </c>
      <c r="K383" s="298">
        <v>94.65</v>
      </c>
      <c r="L383" s="298">
        <v>91.7</v>
      </c>
      <c r="M383" s="298">
        <v>3.2553700000000001</v>
      </c>
      <c r="N383" s="1"/>
      <c r="O383" s="1"/>
    </row>
    <row r="384" spans="1:15" ht="12.75" customHeight="1">
      <c r="A384" s="30">
        <v>374</v>
      </c>
      <c r="B384" s="308" t="s">
        <v>461</v>
      </c>
      <c r="C384" s="298">
        <v>152.55000000000001</v>
      </c>
      <c r="D384" s="299">
        <v>151.43333333333334</v>
      </c>
      <c r="E384" s="299">
        <v>149.86666666666667</v>
      </c>
      <c r="F384" s="299">
        <v>147.18333333333334</v>
      </c>
      <c r="G384" s="299">
        <v>145.61666666666667</v>
      </c>
      <c r="H384" s="299">
        <v>154.11666666666667</v>
      </c>
      <c r="I384" s="299">
        <v>155.68333333333334</v>
      </c>
      <c r="J384" s="299">
        <v>158.36666666666667</v>
      </c>
      <c r="K384" s="298">
        <v>153</v>
      </c>
      <c r="L384" s="298">
        <v>148.75</v>
      </c>
      <c r="M384" s="298">
        <v>7.8917200000000003</v>
      </c>
      <c r="N384" s="1"/>
      <c r="O384" s="1"/>
    </row>
    <row r="385" spans="1:15" ht="12.75" customHeight="1">
      <c r="A385" s="30">
        <v>375</v>
      </c>
      <c r="B385" s="308" t="s">
        <v>462</v>
      </c>
      <c r="C385" s="298">
        <v>589.45000000000005</v>
      </c>
      <c r="D385" s="299">
        <v>591.18333333333339</v>
      </c>
      <c r="E385" s="299">
        <v>585.26666666666677</v>
      </c>
      <c r="F385" s="299">
        <v>581.08333333333337</v>
      </c>
      <c r="G385" s="299">
        <v>575.16666666666674</v>
      </c>
      <c r="H385" s="299">
        <v>595.36666666666679</v>
      </c>
      <c r="I385" s="299">
        <v>601.2833333333333</v>
      </c>
      <c r="J385" s="299">
        <v>605.46666666666681</v>
      </c>
      <c r="K385" s="298">
        <v>597.1</v>
      </c>
      <c r="L385" s="298">
        <v>587</v>
      </c>
      <c r="M385" s="298">
        <v>0.80972</v>
      </c>
      <c r="N385" s="1"/>
      <c r="O385" s="1"/>
    </row>
    <row r="386" spans="1:15" ht="12.75" customHeight="1">
      <c r="A386" s="30">
        <v>376</v>
      </c>
      <c r="B386" s="308" t="s">
        <v>463</v>
      </c>
      <c r="C386" s="298">
        <v>194.35</v>
      </c>
      <c r="D386" s="299">
        <v>194.79999999999998</v>
      </c>
      <c r="E386" s="299">
        <v>193.24999999999997</v>
      </c>
      <c r="F386" s="299">
        <v>192.14999999999998</v>
      </c>
      <c r="G386" s="299">
        <v>190.59999999999997</v>
      </c>
      <c r="H386" s="299">
        <v>195.89999999999998</v>
      </c>
      <c r="I386" s="299">
        <v>197.45</v>
      </c>
      <c r="J386" s="299">
        <v>198.54999999999998</v>
      </c>
      <c r="K386" s="298">
        <v>196.35</v>
      </c>
      <c r="L386" s="298">
        <v>193.7</v>
      </c>
      <c r="M386" s="298">
        <v>1.68668</v>
      </c>
      <c r="N386" s="1"/>
      <c r="O386" s="1"/>
    </row>
    <row r="387" spans="1:15" ht="12.75" customHeight="1">
      <c r="A387" s="30">
        <v>377</v>
      </c>
      <c r="B387" s="308" t="s">
        <v>464</v>
      </c>
      <c r="C387" s="298">
        <v>80.2</v>
      </c>
      <c r="D387" s="299">
        <v>79.63333333333334</v>
      </c>
      <c r="E387" s="299">
        <v>78.566666666666677</v>
      </c>
      <c r="F387" s="299">
        <v>76.933333333333337</v>
      </c>
      <c r="G387" s="299">
        <v>75.866666666666674</v>
      </c>
      <c r="H387" s="299">
        <v>81.26666666666668</v>
      </c>
      <c r="I387" s="299">
        <v>82.333333333333343</v>
      </c>
      <c r="J387" s="299">
        <v>83.966666666666683</v>
      </c>
      <c r="K387" s="298">
        <v>80.7</v>
      </c>
      <c r="L387" s="298">
        <v>78</v>
      </c>
      <c r="M387" s="298">
        <v>17.353909999999999</v>
      </c>
      <c r="N387" s="1"/>
      <c r="O387" s="1"/>
    </row>
    <row r="388" spans="1:15" ht="12.75" customHeight="1">
      <c r="A388" s="30">
        <v>378</v>
      </c>
      <c r="B388" s="308" t="s">
        <v>465</v>
      </c>
      <c r="C388" s="298">
        <v>1669.65</v>
      </c>
      <c r="D388" s="299">
        <v>1666.5333333333335</v>
      </c>
      <c r="E388" s="299">
        <v>1644.116666666667</v>
      </c>
      <c r="F388" s="299">
        <v>1618.5833333333335</v>
      </c>
      <c r="G388" s="299">
        <v>1596.166666666667</v>
      </c>
      <c r="H388" s="299">
        <v>1692.0666666666671</v>
      </c>
      <c r="I388" s="299">
        <v>1714.4833333333336</v>
      </c>
      <c r="J388" s="299">
        <v>1740.0166666666671</v>
      </c>
      <c r="K388" s="298">
        <v>1688.95</v>
      </c>
      <c r="L388" s="298">
        <v>1641</v>
      </c>
      <c r="M388" s="298">
        <v>0.16489000000000001</v>
      </c>
      <c r="N388" s="1"/>
      <c r="O388" s="1"/>
    </row>
    <row r="389" spans="1:15" ht="12.75" customHeight="1">
      <c r="A389" s="30">
        <v>379</v>
      </c>
      <c r="B389" s="308" t="s">
        <v>880</v>
      </c>
      <c r="C389" s="298">
        <v>41.45</v>
      </c>
      <c r="D389" s="299">
        <v>41.31666666666667</v>
      </c>
      <c r="E389" s="299">
        <v>40.933333333333337</v>
      </c>
      <c r="F389" s="299">
        <v>40.416666666666664</v>
      </c>
      <c r="G389" s="299">
        <v>40.033333333333331</v>
      </c>
      <c r="H389" s="299">
        <v>41.833333333333343</v>
      </c>
      <c r="I389" s="299">
        <v>42.216666666666683</v>
      </c>
      <c r="J389" s="299">
        <v>42.733333333333348</v>
      </c>
      <c r="K389" s="298">
        <v>41.7</v>
      </c>
      <c r="L389" s="298">
        <v>40.799999999999997</v>
      </c>
      <c r="M389" s="298">
        <v>4.5854200000000001</v>
      </c>
      <c r="N389" s="1"/>
      <c r="O389" s="1"/>
    </row>
    <row r="390" spans="1:15" ht="12.75" customHeight="1">
      <c r="A390" s="30">
        <v>380</v>
      </c>
      <c r="B390" s="308" t="s">
        <v>466</v>
      </c>
      <c r="C390" s="298">
        <v>129.15</v>
      </c>
      <c r="D390" s="299">
        <v>129.08333333333334</v>
      </c>
      <c r="E390" s="299">
        <v>127.41666666666669</v>
      </c>
      <c r="F390" s="299">
        <v>125.68333333333334</v>
      </c>
      <c r="G390" s="299">
        <v>124.01666666666668</v>
      </c>
      <c r="H390" s="299">
        <v>130.81666666666669</v>
      </c>
      <c r="I390" s="299">
        <v>132.48333333333338</v>
      </c>
      <c r="J390" s="299">
        <v>134.2166666666667</v>
      </c>
      <c r="K390" s="298">
        <v>130.75</v>
      </c>
      <c r="L390" s="298">
        <v>127.35</v>
      </c>
      <c r="M390" s="298">
        <v>10.93139</v>
      </c>
      <c r="N390" s="1"/>
      <c r="O390" s="1"/>
    </row>
    <row r="391" spans="1:15" ht="12.75" customHeight="1">
      <c r="A391" s="30">
        <v>381</v>
      </c>
      <c r="B391" s="308" t="s">
        <v>467</v>
      </c>
      <c r="C391" s="298">
        <v>979.75</v>
      </c>
      <c r="D391" s="299">
        <v>980.98333333333323</v>
      </c>
      <c r="E391" s="299">
        <v>974.81666666666649</v>
      </c>
      <c r="F391" s="299">
        <v>969.88333333333321</v>
      </c>
      <c r="G391" s="299">
        <v>963.71666666666647</v>
      </c>
      <c r="H391" s="299">
        <v>985.91666666666652</v>
      </c>
      <c r="I391" s="299">
        <v>992.08333333333326</v>
      </c>
      <c r="J391" s="299">
        <v>997.01666666666654</v>
      </c>
      <c r="K391" s="298">
        <v>987.15</v>
      </c>
      <c r="L391" s="298">
        <v>976.05</v>
      </c>
      <c r="M391" s="298">
        <v>0.46893000000000001</v>
      </c>
      <c r="N391" s="1"/>
      <c r="O391" s="1"/>
    </row>
    <row r="392" spans="1:15" ht="12.75" customHeight="1">
      <c r="A392" s="30">
        <v>382</v>
      </c>
      <c r="B392" s="308" t="s">
        <v>185</v>
      </c>
      <c r="C392" s="298">
        <v>2411.85</v>
      </c>
      <c r="D392" s="299">
        <v>2413.9333333333329</v>
      </c>
      <c r="E392" s="299">
        <v>2385.9166666666661</v>
      </c>
      <c r="F392" s="299">
        <v>2359.9833333333331</v>
      </c>
      <c r="G392" s="299">
        <v>2331.9666666666662</v>
      </c>
      <c r="H392" s="299">
        <v>2439.8666666666659</v>
      </c>
      <c r="I392" s="299">
        <v>2467.8833333333332</v>
      </c>
      <c r="J392" s="299">
        <v>2493.8166666666657</v>
      </c>
      <c r="K392" s="298">
        <v>2441.9499999999998</v>
      </c>
      <c r="L392" s="298">
        <v>2388</v>
      </c>
      <c r="M392" s="298">
        <v>110.50026</v>
      </c>
      <c r="N392" s="1"/>
      <c r="O392" s="1"/>
    </row>
    <row r="393" spans="1:15" ht="12.75" customHeight="1">
      <c r="A393" s="30">
        <v>383</v>
      </c>
      <c r="B393" s="308" t="s">
        <v>828</v>
      </c>
      <c r="C393" s="298">
        <v>111.1</v>
      </c>
      <c r="D393" s="299">
        <v>110.64999999999999</v>
      </c>
      <c r="E393" s="299">
        <v>109.44999999999999</v>
      </c>
      <c r="F393" s="299">
        <v>107.8</v>
      </c>
      <c r="G393" s="299">
        <v>106.6</v>
      </c>
      <c r="H393" s="299">
        <v>112.29999999999998</v>
      </c>
      <c r="I393" s="299">
        <v>113.5</v>
      </c>
      <c r="J393" s="299">
        <v>115.14999999999998</v>
      </c>
      <c r="K393" s="298">
        <v>111.85</v>
      </c>
      <c r="L393" s="298">
        <v>109</v>
      </c>
      <c r="M393" s="298">
        <v>3.7332100000000001</v>
      </c>
      <c r="N393" s="1"/>
      <c r="O393" s="1"/>
    </row>
    <row r="394" spans="1:15" ht="12.75" customHeight="1">
      <c r="A394" s="30">
        <v>384</v>
      </c>
      <c r="B394" s="308" t="s">
        <v>468</v>
      </c>
      <c r="C394" s="298">
        <v>857.95</v>
      </c>
      <c r="D394" s="299">
        <v>857.98333333333323</v>
      </c>
      <c r="E394" s="299">
        <v>848.96666666666647</v>
      </c>
      <c r="F394" s="299">
        <v>839.98333333333323</v>
      </c>
      <c r="G394" s="299">
        <v>830.96666666666647</v>
      </c>
      <c r="H394" s="299">
        <v>866.96666666666647</v>
      </c>
      <c r="I394" s="299">
        <v>875.98333333333312</v>
      </c>
      <c r="J394" s="299">
        <v>884.96666666666647</v>
      </c>
      <c r="K394" s="298">
        <v>867</v>
      </c>
      <c r="L394" s="298">
        <v>849</v>
      </c>
      <c r="M394" s="298">
        <v>0.20518</v>
      </c>
      <c r="N394" s="1"/>
      <c r="O394" s="1"/>
    </row>
    <row r="395" spans="1:15" ht="12.75" customHeight="1">
      <c r="A395" s="30">
        <v>385</v>
      </c>
      <c r="B395" s="308" t="s">
        <v>469</v>
      </c>
      <c r="C395" s="298">
        <v>1243</v>
      </c>
      <c r="D395" s="299">
        <v>1245.9333333333332</v>
      </c>
      <c r="E395" s="299">
        <v>1227.9166666666663</v>
      </c>
      <c r="F395" s="299">
        <v>1212.833333333333</v>
      </c>
      <c r="G395" s="299">
        <v>1194.8166666666662</v>
      </c>
      <c r="H395" s="299">
        <v>1261.0166666666664</v>
      </c>
      <c r="I395" s="299">
        <v>1279.0333333333333</v>
      </c>
      <c r="J395" s="299">
        <v>1294.1166666666666</v>
      </c>
      <c r="K395" s="298">
        <v>1263.95</v>
      </c>
      <c r="L395" s="298">
        <v>1230.8499999999999</v>
      </c>
      <c r="M395" s="298">
        <v>1.60623</v>
      </c>
      <c r="N395" s="1"/>
      <c r="O395" s="1"/>
    </row>
    <row r="396" spans="1:15" ht="12.75" customHeight="1">
      <c r="A396" s="30">
        <v>386</v>
      </c>
      <c r="B396" s="308" t="s">
        <v>273</v>
      </c>
      <c r="C396" s="298">
        <v>850.25</v>
      </c>
      <c r="D396" s="299">
        <v>838.16666666666663</v>
      </c>
      <c r="E396" s="299">
        <v>820.33333333333326</v>
      </c>
      <c r="F396" s="299">
        <v>790.41666666666663</v>
      </c>
      <c r="G396" s="299">
        <v>772.58333333333326</v>
      </c>
      <c r="H396" s="299">
        <v>868.08333333333326</v>
      </c>
      <c r="I396" s="299">
        <v>885.91666666666652</v>
      </c>
      <c r="J396" s="299">
        <v>915.83333333333326</v>
      </c>
      <c r="K396" s="298">
        <v>856</v>
      </c>
      <c r="L396" s="298">
        <v>808.25</v>
      </c>
      <c r="M396" s="298">
        <v>37.144759999999998</v>
      </c>
      <c r="N396" s="1"/>
      <c r="O396" s="1"/>
    </row>
    <row r="397" spans="1:15" ht="12.75" customHeight="1">
      <c r="A397" s="30">
        <v>387</v>
      </c>
      <c r="B397" s="308" t="s">
        <v>187</v>
      </c>
      <c r="C397" s="298">
        <v>1116.0999999999999</v>
      </c>
      <c r="D397" s="299">
        <v>1117.3666666666666</v>
      </c>
      <c r="E397" s="299">
        <v>1109.7333333333331</v>
      </c>
      <c r="F397" s="299">
        <v>1103.3666666666666</v>
      </c>
      <c r="G397" s="299">
        <v>1095.7333333333331</v>
      </c>
      <c r="H397" s="299">
        <v>1123.7333333333331</v>
      </c>
      <c r="I397" s="299">
        <v>1131.3666666666668</v>
      </c>
      <c r="J397" s="299">
        <v>1137.7333333333331</v>
      </c>
      <c r="K397" s="298">
        <v>1125</v>
      </c>
      <c r="L397" s="298">
        <v>1111</v>
      </c>
      <c r="M397" s="298">
        <v>6.02752</v>
      </c>
      <c r="N397" s="1"/>
      <c r="O397" s="1"/>
    </row>
    <row r="398" spans="1:15" ht="12.75" customHeight="1">
      <c r="A398" s="30">
        <v>388</v>
      </c>
      <c r="B398" s="308" t="s">
        <v>470</v>
      </c>
      <c r="C398" s="298">
        <v>443.05</v>
      </c>
      <c r="D398" s="299">
        <v>446.68333333333334</v>
      </c>
      <c r="E398" s="299">
        <v>431.86666666666667</v>
      </c>
      <c r="F398" s="299">
        <v>420.68333333333334</v>
      </c>
      <c r="G398" s="299">
        <v>405.86666666666667</v>
      </c>
      <c r="H398" s="299">
        <v>457.86666666666667</v>
      </c>
      <c r="I398" s="299">
        <v>472.68333333333339</v>
      </c>
      <c r="J398" s="299">
        <v>483.86666666666667</v>
      </c>
      <c r="K398" s="298">
        <v>461.5</v>
      </c>
      <c r="L398" s="298">
        <v>435.5</v>
      </c>
      <c r="M398" s="298">
        <v>1.2381500000000001</v>
      </c>
      <c r="N398" s="1"/>
      <c r="O398" s="1"/>
    </row>
    <row r="399" spans="1:15" ht="12.75" customHeight="1">
      <c r="A399" s="30">
        <v>389</v>
      </c>
      <c r="B399" s="308" t="s">
        <v>471</v>
      </c>
      <c r="C399" s="298">
        <v>27.1</v>
      </c>
      <c r="D399" s="299">
        <v>27.116666666666664</v>
      </c>
      <c r="E399" s="299">
        <v>26.833333333333329</v>
      </c>
      <c r="F399" s="299">
        <v>26.566666666666666</v>
      </c>
      <c r="G399" s="299">
        <v>26.283333333333331</v>
      </c>
      <c r="H399" s="299">
        <v>27.383333333333326</v>
      </c>
      <c r="I399" s="299">
        <v>27.666666666666664</v>
      </c>
      <c r="J399" s="299">
        <v>27.933333333333323</v>
      </c>
      <c r="K399" s="298">
        <v>27.4</v>
      </c>
      <c r="L399" s="298">
        <v>26.85</v>
      </c>
      <c r="M399" s="298">
        <v>6.7801299999999998</v>
      </c>
      <c r="N399" s="1"/>
      <c r="O399" s="1"/>
    </row>
    <row r="400" spans="1:15" ht="12.75" customHeight="1">
      <c r="A400" s="30">
        <v>390</v>
      </c>
      <c r="B400" s="308" t="s">
        <v>472</v>
      </c>
      <c r="C400" s="298">
        <v>3812.3</v>
      </c>
      <c r="D400" s="299">
        <v>3821.75</v>
      </c>
      <c r="E400" s="299">
        <v>3779.55</v>
      </c>
      <c r="F400" s="299">
        <v>3746.8</v>
      </c>
      <c r="G400" s="299">
        <v>3704.6000000000004</v>
      </c>
      <c r="H400" s="299">
        <v>3854.5</v>
      </c>
      <c r="I400" s="299">
        <v>3896.7</v>
      </c>
      <c r="J400" s="299">
        <v>3929.45</v>
      </c>
      <c r="K400" s="298">
        <v>3863.95</v>
      </c>
      <c r="L400" s="298">
        <v>3789</v>
      </c>
      <c r="M400" s="298">
        <v>0.46611000000000002</v>
      </c>
      <c r="N400" s="1"/>
      <c r="O400" s="1"/>
    </row>
    <row r="401" spans="1:15" ht="12.75" customHeight="1">
      <c r="A401" s="30">
        <v>391</v>
      </c>
      <c r="B401" s="308" t="s">
        <v>191</v>
      </c>
      <c r="C401" s="298">
        <v>2059.1999999999998</v>
      </c>
      <c r="D401" s="299">
        <v>2042.8</v>
      </c>
      <c r="E401" s="299">
        <v>2018.6</v>
      </c>
      <c r="F401" s="299">
        <v>1978</v>
      </c>
      <c r="G401" s="299">
        <v>1953.8</v>
      </c>
      <c r="H401" s="299">
        <v>2083.3999999999996</v>
      </c>
      <c r="I401" s="299">
        <v>2107.6000000000004</v>
      </c>
      <c r="J401" s="299">
        <v>2148.1999999999998</v>
      </c>
      <c r="K401" s="298">
        <v>2067</v>
      </c>
      <c r="L401" s="298">
        <v>2002.2</v>
      </c>
      <c r="M401" s="298">
        <v>19.72692</v>
      </c>
      <c r="N401" s="1"/>
      <c r="O401" s="1"/>
    </row>
    <row r="402" spans="1:15" ht="12.75" customHeight="1">
      <c r="A402" s="30">
        <v>392</v>
      </c>
      <c r="B402" s="308" t="s">
        <v>274</v>
      </c>
      <c r="C402" s="298">
        <v>6480.05</v>
      </c>
      <c r="D402" s="299">
        <v>6467.0166666666664</v>
      </c>
      <c r="E402" s="299">
        <v>6424.0333333333328</v>
      </c>
      <c r="F402" s="299">
        <v>6368.0166666666664</v>
      </c>
      <c r="G402" s="299">
        <v>6325.0333333333328</v>
      </c>
      <c r="H402" s="299">
        <v>6523.0333333333328</v>
      </c>
      <c r="I402" s="299">
        <v>6566.0166666666664</v>
      </c>
      <c r="J402" s="299">
        <v>6622.0333333333328</v>
      </c>
      <c r="K402" s="298">
        <v>6510</v>
      </c>
      <c r="L402" s="298">
        <v>6411</v>
      </c>
      <c r="M402" s="298">
        <v>5.8549999999999998E-2</v>
      </c>
      <c r="N402" s="1"/>
      <c r="O402" s="1"/>
    </row>
    <row r="403" spans="1:15" ht="12.75" customHeight="1">
      <c r="A403" s="30">
        <v>393</v>
      </c>
      <c r="B403" s="308" t="s">
        <v>881</v>
      </c>
      <c r="C403" s="298">
        <v>1141.45</v>
      </c>
      <c r="D403" s="299">
        <v>1169.8</v>
      </c>
      <c r="E403" s="299">
        <v>1098.8</v>
      </c>
      <c r="F403" s="299">
        <v>1056.1500000000001</v>
      </c>
      <c r="G403" s="299">
        <v>985.15000000000009</v>
      </c>
      <c r="H403" s="299">
        <v>1212.4499999999998</v>
      </c>
      <c r="I403" s="299">
        <v>1283.4499999999998</v>
      </c>
      <c r="J403" s="299">
        <v>1326.0999999999997</v>
      </c>
      <c r="K403" s="298">
        <v>1240.8</v>
      </c>
      <c r="L403" s="298">
        <v>1127.1500000000001</v>
      </c>
      <c r="M403" s="298">
        <v>1.5752200000000001</v>
      </c>
      <c r="N403" s="1"/>
      <c r="O403" s="1"/>
    </row>
    <row r="404" spans="1:15" ht="12.75" customHeight="1">
      <c r="A404" s="30">
        <v>394</v>
      </c>
      <c r="B404" s="308" t="s">
        <v>882</v>
      </c>
      <c r="C404" s="298">
        <v>404.65</v>
      </c>
      <c r="D404" s="299">
        <v>395.38333333333327</v>
      </c>
      <c r="E404" s="299">
        <v>377.31666666666655</v>
      </c>
      <c r="F404" s="299">
        <v>349.98333333333329</v>
      </c>
      <c r="G404" s="299">
        <v>331.91666666666657</v>
      </c>
      <c r="H404" s="299">
        <v>422.71666666666653</v>
      </c>
      <c r="I404" s="299">
        <v>440.78333333333325</v>
      </c>
      <c r="J404" s="299">
        <v>468.1166666666665</v>
      </c>
      <c r="K404" s="298">
        <v>413.45</v>
      </c>
      <c r="L404" s="298">
        <v>368.05</v>
      </c>
      <c r="M404" s="298">
        <v>7.95364</v>
      </c>
      <c r="N404" s="1"/>
      <c r="O404" s="1"/>
    </row>
    <row r="405" spans="1:15" ht="12.75" customHeight="1">
      <c r="A405" s="30">
        <v>395</v>
      </c>
      <c r="B405" s="308" t="s">
        <v>473</v>
      </c>
      <c r="C405" s="298">
        <v>2417.1999999999998</v>
      </c>
      <c r="D405" s="299">
        <v>2396</v>
      </c>
      <c r="E405" s="299">
        <v>2347.4499999999998</v>
      </c>
      <c r="F405" s="299">
        <v>2277.6999999999998</v>
      </c>
      <c r="G405" s="299">
        <v>2229.1499999999996</v>
      </c>
      <c r="H405" s="299">
        <v>2465.75</v>
      </c>
      <c r="I405" s="299">
        <v>2514.3000000000002</v>
      </c>
      <c r="J405" s="299">
        <v>2584.0500000000002</v>
      </c>
      <c r="K405" s="298">
        <v>2444.5500000000002</v>
      </c>
      <c r="L405" s="298">
        <v>2326.25</v>
      </c>
      <c r="M405" s="298">
        <v>1.4912799999999999</v>
      </c>
      <c r="N405" s="1"/>
      <c r="O405" s="1"/>
    </row>
    <row r="406" spans="1:15" ht="12.75" customHeight="1">
      <c r="A406" s="30">
        <v>396</v>
      </c>
      <c r="B406" s="308" t="s">
        <v>474</v>
      </c>
      <c r="C406" s="298">
        <v>96.25</v>
      </c>
      <c r="D406" s="299">
        <v>96.533333333333346</v>
      </c>
      <c r="E406" s="299">
        <v>94.716666666666697</v>
      </c>
      <c r="F406" s="299">
        <v>93.183333333333351</v>
      </c>
      <c r="G406" s="299">
        <v>91.366666666666703</v>
      </c>
      <c r="H406" s="299">
        <v>98.066666666666691</v>
      </c>
      <c r="I406" s="299">
        <v>99.883333333333326</v>
      </c>
      <c r="J406" s="299">
        <v>101.41666666666669</v>
      </c>
      <c r="K406" s="298">
        <v>98.35</v>
      </c>
      <c r="L406" s="298">
        <v>95</v>
      </c>
      <c r="M406" s="298">
        <v>4.49613</v>
      </c>
      <c r="N406" s="1"/>
      <c r="O406" s="1"/>
    </row>
    <row r="407" spans="1:15" ht="12.75" customHeight="1">
      <c r="A407" s="30">
        <v>397</v>
      </c>
      <c r="B407" s="308" t="s">
        <v>475</v>
      </c>
      <c r="C407" s="298">
        <v>2671.4</v>
      </c>
      <c r="D407" s="299">
        <v>2670.9666666666667</v>
      </c>
      <c r="E407" s="299">
        <v>2652.1333333333332</v>
      </c>
      <c r="F407" s="299">
        <v>2632.8666666666663</v>
      </c>
      <c r="G407" s="299">
        <v>2614.0333333333328</v>
      </c>
      <c r="H407" s="299">
        <v>2690.2333333333336</v>
      </c>
      <c r="I407" s="299">
        <v>2709.0666666666666</v>
      </c>
      <c r="J407" s="299">
        <v>2728.3333333333339</v>
      </c>
      <c r="K407" s="298">
        <v>2689.8</v>
      </c>
      <c r="L407" s="298">
        <v>2651.7</v>
      </c>
      <c r="M407" s="298">
        <v>3.3799999999999997E-2</v>
      </c>
      <c r="N407" s="1"/>
      <c r="O407" s="1"/>
    </row>
    <row r="408" spans="1:15" ht="12.75" customHeight="1">
      <c r="A408" s="30">
        <v>398</v>
      </c>
      <c r="B408" s="308" t="s">
        <v>476</v>
      </c>
      <c r="C408" s="298">
        <v>392.75</v>
      </c>
      <c r="D408" s="299">
        <v>394.76666666666665</v>
      </c>
      <c r="E408" s="299">
        <v>389.5333333333333</v>
      </c>
      <c r="F408" s="299">
        <v>386.31666666666666</v>
      </c>
      <c r="G408" s="299">
        <v>381.08333333333331</v>
      </c>
      <c r="H408" s="299">
        <v>397.98333333333329</v>
      </c>
      <c r="I408" s="299">
        <v>403.21666666666664</v>
      </c>
      <c r="J408" s="299">
        <v>406.43333333333328</v>
      </c>
      <c r="K408" s="298">
        <v>400</v>
      </c>
      <c r="L408" s="298">
        <v>391.55</v>
      </c>
      <c r="M408" s="298">
        <v>0.44816</v>
      </c>
      <c r="N408" s="1"/>
      <c r="O408" s="1"/>
    </row>
    <row r="409" spans="1:15" ht="12.75" customHeight="1">
      <c r="A409" s="30">
        <v>399</v>
      </c>
      <c r="B409" s="308" t="s">
        <v>477</v>
      </c>
      <c r="C409" s="298">
        <v>96.65</v>
      </c>
      <c r="D409" s="299">
        <v>96.483333333333348</v>
      </c>
      <c r="E409" s="299">
        <v>94.816666666666691</v>
      </c>
      <c r="F409" s="299">
        <v>92.983333333333348</v>
      </c>
      <c r="G409" s="299">
        <v>91.316666666666691</v>
      </c>
      <c r="H409" s="299">
        <v>98.316666666666691</v>
      </c>
      <c r="I409" s="299">
        <v>99.983333333333348</v>
      </c>
      <c r="J409" s="299">
        <v>101.81666666666669</v>
      </c>
      <c r="K409" s="298">
        <v>98.15</v>
      </c>
      <c r="L409" s="298">
        <v>94.65</v>
      </c>
      <c r="M409" s="298">
        <v>6.9225599999999998</v>
      </c>
      <c r="N409" s="1"/>
      <c r="O409" s="1"/>
    </row>
    <row r="410" spans="1:15" ht="12.75" customHeight="1">
      <c r="A410" s="30">
        <v>400</v>
      </c>
      <c r="B410" s="308" t="s">
        <v>189</v>
      </c>
      <c r="C410" s="298">
        <v>19990.849999999999</v>
      </c>
      <c r="D410" s="299">
        <v>19830.283333333333</v>
      </c>
      <c r="E410" s="299">
        <v>19560.566666666666</v>
      </c>
      <c r="F410" s="299">
        <v>19130.283333333333</v>
      </c>
      <c r="G410" s="299">
        <v>18860.566666666666</v>
      </c>
      <c r="H410" s="299">
        <v>20260.566666666666</v>
      </c>
      <c r="I410" s="299">
        <v>20530.283333333333</v>
      </c>
      <c r="J410" s="299">
        <v>20960.566666666666</v>
      </c>
      <c r="K410" s="298">
        <v>20100</v>
      </c>
      <c r="L410" s="298">
        <v>19400</v>
      </c>
      <c r="M410" s="298">
        <v>0.25202999999999998</v>
      </c>
      <c r="N410" s="1"/>
      <c r="O410" s="1"/>
    </row>
    <row r="411" spans="1:15" ht="12.75" customHeight="1">
      <c r="A411" s="30">
        <v>401</v>
      </c>
      <c r="B411" s="308" t="s">
        <v>883</v>
      </c>
      <c r="C411" s="298">
        <v>45.35</v>
      </c>
      <c r="D411" s="299">
        <v>45.666666666666664</v>
      </c>
      <c r="E411" s="299">
        <v>44.68333333333333</v>
      </c>
      <c r="F411" s="299">
        <v>44.016666666666666</v>
      </c>
      <c r="G411" s="299">
        <v>43.033333333333331</v>
      </c>
      <c r="H411" s="299">
        <v>46.333333333333329</v>
      </c>
      <c r="I411" s="299">
        <v>47.316666666666663</v>
      </c>
      <c r="J411" s="299">
        <v>47.983333333333327</v>
      </c>
      <c r="K411" s="298">
        <v>46.65</v>
      </c>
      <c r="L411" s="298">
        <v>45</v>
      </c>
      <c r="M411" s="298">
        <v>101.75059</v>
      </c>
      <c r="N411" s="1"/>
      <c r="O411" s="1"/>
    </row>
    <row r="412" spans="1:15" ht="12.75" customHeight="1">
      <c r="A412" s="30">
        <v>402</v>
      </c>
      <c r="B412" s="308" t="s">
        <v>478</v>
      </c>
      <c r="C412" s="298">
        <v>1749.5</v>
      </c>
      <c r="D412" s="299">
        <v>1747.4666666666665</v>
      </c>
      <c r="E412" s="299">
        <v>1730.883333333333</v>
      </c>
      <c r="F412" s="299">
        <v>1712.2666666666664</v>
      </c>
      <c r="G412" s="299">
        <v>1695.6833333333329</v>
      </c>
      <c r="H412" s="299">
        <v>1766.083333333333</v>
      </c>
      <c r="I412" s="299">
        <v>1782.6666666666665</v>
      </c>
      <c r="J412" s="299">
        <v>1801.2833333333331</v>
      </c>
      <c r="K412" s="298">
        <v>1764.05</v>
      </c>
      <c r="L412" s="298">
        <v>1728.85</v>
      </c>
      <c r="M412" s="298">
        <v>0.20787</v>
      </c>
      <c r="N412" s="1"/>
      <c r="O412" s="1"/>
    </row>
    <row r="413" spans="1:15" ht="12.75" customHeight="1">
      <c r="A413" s="30">
        <v>403</v>
      </c>
      <c r="B413" s="308" t="s">
        <v>192</v>
      </c>
      <c r="C413" s="298">
        <v>1284.05</v>
      </c>
      <c r="D413" s="299">
        <v>1283.4833333333333</v>
      </c>
      <c r="E413" s="299">
        <v>1270.6666666666667</v>
      </c>
      <c r="F413" s="299">
        <v>1257.2833333333333</v>
      </c>
      <c r="G413" s="299">
        <v>1244.4666666666667</v>
      </c>
      <c r="H413" s="299">
        <v>1296.8666666666668</v>
      </c>
      <c r="I413" s="299">
        <v>1309.6833333333334</v>
      </c>
      <c r="J413" s="299">
        <v>1323.0666666666668</v>
      </c>
      <c r="K413" s="298">
        <v>1296.3</v>
      </c>
      <c r="L413" s="298">
        <v>1270.0999999999999</v>
      </c>
      <c r="M413" s="298">
        <v>6.31562</v>
      </c>
      <c r="N413" s="1"/>
      <c r="O413" s="1"/>
    </row>
    <row r="414" spans="1:15" ht="12.75" customHeight="1">
      <c r="A414" s="30">
        <v>404</v>
      </c>
      <c r="B414" s="308" t="s">
        <v>884</v>
      </c>
      <c r="C414" s="298">
        <v>277.05</v>
      </c>
      <c r="D414" s="299">
        <v>277.01666666666665</v>
      </c>
      <c r="E414" s="299">
        <v>274.2833333333333</v>
      </c>
      <c r="F414" s="299">
        <v>271.51666666666665</v>
      </c>
      <c r="G414" s="299">
        <v>268.7833333333333</v>
      </c>
      <c r="H414" s="299">
        <v>279.7833333333333</v>
      </c>
      <c r="I414" s="299">
        <v>282.51666666666665</v>
      </c>
      <c r="J414" s="299">
        <v>285.2833333333333</v>
      </c>
      <c r="K414" s="298">
        <v>279.75</v>
      </c>
      <c r="L414" s="298">
        <v>274.25</v>
      </c>
      <c r="M414" s="298">
        <v>0.46038000000000001</v>
      </c>
      <c r="N414" s="1"/>
      <c r="O414" s="1"/>
    </row>
    <row r="415" spans="1:15" ht="12.75" customHeight="1">
      <c r="A415" s="30">
        <v>405</v>
      </c>
      <c r="B415" s="308" t="s">
        <v>190</v>
      </c>
      <c r="C415" s="298">
        <v>2647.85</v>
      </c>
      <c r="D415" s="299">
        <v>2621.3000000000002</v>
      </c>
      <c r="E415" s="299">
        <v>2586.6000000000004</v>
      </c>
      <c r="F415" s="299">
        <v>2525.3500000000004</v>
      </c>
      <c r="G415" s="299">
        <v>2490.6500000000005</v>
      </c>
      <c r="H415" s="299">
        <v>2682.55</v>
      </c>
      <c r="I415" s="299">
        <v>2717.25</v>
      </c>
      <c r="J415" s="299">
        <v>2778.5</v>
      </c>
      <c r="K415" s="298">
        <v>2656</v>
      </c>
      <c r="L415" s="298">
        <v>2560.0500000000002</v>
      </c>
      <c r="M415" s="298">
        <v>7.2987599999999997</v>
      </c>
      <c r="N415" s="1"/>
      <c r="O415" s="1"/>
    </row>
    <row r="416" spans="1:15" ht="12.75" customHeight="1">
      <c r="A416" s="30">
        <v>406</v>
      </c>
      <c r="B416" s="308" t="s">
        <v>479</v>
      </c>
      <c r="C416" s="298">
        <v>583.70000000000005</v>
      </c>
      <c r="D416" s="299">
        <v>581.7166666666667</v>
      </c>
      <c r="E416" s="299">
        <v>570.43333333333339</v>
      </c>
      <c r="F416" s="299">
        <v>557.16666666666674</v>
      </c>
      <c r="G416" s="299">
        <v>545.88333333333344</v>
      </c>
      <c r="H416" s="299">
        <v>594.98333333333335</v>
      </c>
      <c r="I416" s="299">
        <v>606.26666666666665</v>
      </c>
      <c r="J416" s="299">
        <v>619.5333333333333</v>
      </c>
      <c r="K416" s="298">
        <v>593</v>
      </c>
      <c r="L416" s="298">
        <v>568.45000000000005</v>
      </c>
      <c r="M416" s="298">
        <v>5.6029799999999996</v>
      </c>
      <c r="N416" s="1"/>
      <c r="O416" s="1"/>
    </row>
    <row r="417" spans="1:15" ht="12.75" customHeight="1">
      <c r="A417" s="30">
        <v>407</v>
      </c>
      <c r="B417" s="308" t="s">
        <v>480</v>
      </c>
      <c r="C417" s="298">
        <v>2681.6</v>
      </c>
      <c r="D417" s="299">
        <v>2669.0499999999997</v>
      </c>
      <c r="E417" s="299">
        <v>2632.2999999999993</v>
      </c>
      <c r="F417" s="299">
        <v>2582.9999999999995</v>
      </c>
      <c r="G417" s="299">
        <v>2546.2499999999991</v>
      </c>
      <c r="H417" s="299">
        <v>2718.3499999999995</v>
      </c>
      <c r="I417" s="299">
        <v>2755.1000000000004</v>
      </c>
      <c r="J417" s="299">
        <v>2804.3999999999996</v>
      </c>
      <c r="K417" s="298">
        <v>2705.8</v>
      </c>
      <c r="L417" s="298">
        <v>2619.75</v>
      </c>
      <c r="M417" s="298">
        <v>0.36303000000000002</v>
      </c>
      <c r="N417" s="1"/>
      <c r="O417" s="1"/>
    </row>
    <row r="418" spans="1:15" ht="12.75" customHeight="1">
      <c r="A418" s="30">
        <v>408</v>
      </c>
      <c r="B418" s="308" t="s">
        <v>481</v>
      </c>
      <c r="C418" s="298">
        <v>342.85</v>
      </c>
      <c r="D418" s="299">
        <v>342.56666666666666</v>
      </c>
      <c r="E418" s="299">
        <v>338.48333333333335</v>
      </c>
      <c r="F418" s="299">
        <v>334.11666666666667</v>
      </c>
      <c r="G418" s="299">
        <v>330.03333333333336</v>
      </c>
      <c r="H418" s="299">
        <v>346.93333333333334</v>
      </c>
      <c r="I418" s="299">
        <v>351.01666666666671</v>
      </c>
      <c r="J418" s="299">
        <v>355.38333333333333</v>
      </c>
      <c r="K418" s="298">
        <v>346.65</v>
      </c>
      <c r="L418" s="298">
        <v>338.2</v>
      </c>
      <c r="M418" s="298">
        <v>0.47154000000000001</v>
      </c>
      <c r="N418" s="1"/>
      <c r="O418" s="1"/>
    </row>
    <row r="419" spans="1:15" ht="12.75" customHeight="1">
      <c r="A419" s="30">
        <v>409</v>
      </c>
      <c r="B419" s="308" t="s">
        <v>829</v>
      </c>
      <c r="C419" s="298">
        <v>568.54999999999995</v>
      </c>
      <c r="D419" s="299">
        <v>566.56666666666672</v>
      </c>
      <c r="E419" s="299">
        <v>558.43333333333339</v>
      </c>
      <c r="F419" s="299">
        <v>548.31666666666672</v>
      </c>
      <c r="G419" s="299">
        <v>540.18333333333339</v>
      </c>
      <c r="H419" s="299">
        <v>576.68333333333339</v>
      </c>
      <c r="I419" s="299">
        <v>584.81666666666683</v>
      </c>
      <c r="J419" s="299">
        <v>594.93333333333339</v>
      </c>
      <c r="K419" s="298">
        <v>574.70000000000005</v>
      </c>
      <c r="L419" s="298">
        <v>556.45000000000005</v>
      </c>
      <c r="M419" s="298">
        <v>5.4686700000000004</v>
      </c>
      <c r="N419" s="1"/>
      <c r="O419" s="1"/>
    </row>
    <row r="420" spans="1:15" ht="12.75" customHeight="1">
      <c r="A420" s="30">
        <v>410</v>
      </c>
      <c r="B420" s="308" t="s">
        <v>482</v>
      </c>
      <c r="C420" s="298">
        <v>680.25</v>
      </c>
      <c r="D420" s="299">
        <v>678.43333333333339</v>
      </c>
      <c r="E420" s="299">
        <v>671.91666666666674</v>
      </c>
      <c r="F420" s="299">
        <v>663.58333333333337</v>
      </c>
      <c r="G420" s="299">
        <v>657.06666666666672</v>
      </c>
      <c r="H420" s="299">
        <v>686.76666666666677</v>
      </c>
      <c r="I420" s="299">
        <v>693.28333333333342</v>
      </c>
      <c r="J420" s="299">
        <v>701.61666666666679</v>
      </c>
      <c r="K420" s="298">
        <v>684.95</v>
      </c>
      <c r="L420" s="298">
        <v>670.1</v>
      </c>
      <c r="M420" s="298">
        <v>2.22559</v>
      </c>
      <c r="N420" s="1"/>
      <c r="O420" s="1"/>
    </row>
    <row r="421" spans="1:15" ht="12.75" customHeight="1">
      <c r="A421" s="30">
        <v>411</v>
      </c>
      <c r="B421" s="308" t="s">
        <v>483</v>
      </c>
      <c r="C421" s="298">
        <v>38.549999999999997</v>
      </c>
      <c r="D421" s="299">
        <v>38.216666666666669</v>
      </c>
      <c r="E421" s="299">
        <v>36.433333333333337</v>
      </c>
      <c r="F421" s="299">
        <v>34.31666666666667</v>
      </c>
      <c r="G421" s="299">
        <v>32.533333333333339</v>
      </c>
      <c r="H421" s="299">
        <v>40.333333333333336</v>
      </c>
      <c r="I421" s="299">
        <v>42.116666666666667</v>
      </c>
      <c r="J421" s="299">
        <v>44.233333333333334</v>
      </c>
      <c r="K421" s="298">
        <v>40</v>
      </c>
      <c r="L421" s="298">
        <v>36.1</v>
      </c>
      <c r="M421" s="298">
        <v>81.762469999999993</v>
      </c>
      <c r="N421" s="1"/>
      <c r="O421" s="1"/>
    </row>
    <row r="422" spans="1:15" ht="12.75" customHeight="1">
      <c r="A422" s="30">
        <v>412</v>
      </c>
      <c r="B422" s="308" t="s">
        <v>885</v>
      </c>
      <c r="C422" s="298">
        <v>476</v>
      </c>
      <c r="D422" s="299">
        <v>480.36666666666662</v>
      </c>
      <c r="E422" s="299">
        <v>467.73333333333323</v>
      </c>
      <c r="F422" s="299">
        <v>459.46666666666664</v>
      </c>
      <c r="G422" s="299">
        <v>446.83333333333326</v>
      </c>
      <c r="H422" s="299">
        <v>488.63333333333321</v>
      </c>
      <c r="I422" s="299">
        <v>501.26666666666654</v>
      </c>
      <c r="J422" s="299">
        <v>509.53333333333319</v>
      </c>
      <c r="K422" s="298">
        <v>493</v>
      </c>
      <c r="L422" s="298">
        <v>472.1</v>
      </c>
      <c r="M422" s="298">
        <v>10.30097</v>
      </c>
      <c r="N422" s="1"/>
      <c r="O422" s="1"/>
    </row>
    <row r="423" spans="1:15" ht="12.75" customHeight="1">
      <c r="A423" s="30">
        <v>413</v>
      </c>
      <c r="B423" s="308" t="s">
        <v>188</v>
      </c>
      <c r="C423" s="298">
        <v>479.95</v>
      </c>
      <c r="D423" s="299">
        <v>478.2833333333333</v>
      </c>
      <c r="E423" s="299">
        <v>475.56666666666661</v>
      </c>
      <c r="F423" s="299">
        <v>471.18333333333328</v>
      </c>
      <c r="G423" s="299">
        <v>468.46666666666658</v>
      </c>
      <c r="H423" s="299">
        <v>482.66666666666663</v>
      </c>
      <c r="I423" s="299">
        <v>485.38333333333333</v>
      </c>
      <c r="J423" s="299">
        <v>489.76666666666665</v>
      </c>
      <c r="K423" s="298">
        <v>481</v>
      </c>
      <c r="L423" s="298">
        <v>473.9</v>
      </c>
      <c r="M423" s="298">
        <v>120.59857</v>
      </c>
      <c r="N423" s="1"/>
      <c r="O423" s="1"/>
    </row>
    <row r="424" spans="1:15" ht="12.75" customHeight="1">
      <c r="A424" s="30">
        <v>414</v>
      </c>
      <c r="B424" s="308" t="s">
        <v>186</v>
      </c>
      <c r="C424" s="298">
        <v>69.599999999999994</v>
      </c>
      <c r="D424" s="299">
        <v>69.016666666666666</v>
      </c>
      <c r="E424" s="299">
        <v>68.133333333333326</v>
      </c>
      <c r="F424" s="299">
        <v>66.666666666666657</v>
      </c>
      <c r="G424" s="299">
        <v>65.783333333333317</v>
      </c>
      <c r="H424" s="299">
        <v>70.483333333333334</v>
      </c>
      <c r="I424" s="299">
        <v>71.366666666666688</v>
      </c>
      <c r="J424" s="299">
        <v>72.833333333333343</v>
      </c>
      <c r="K424" s="298">
        <v>69.900000000000006</v>
      </c>
      <c r="L424" s="298">
        <v>67.55</v>
      </c>
      <c r="M424" s="298">
        <v>240.25695999999999</v>
      </c>
      <c r="N424" s="1"/>
      <c r="O424" s="1"/>
    </row>
    <row r="425" spans="1:15" ht="12.75" customHeight="1">
      <c r="A425" s="30">
        <v>415</v>
      </c>
      <c r="B425" s="308" t="s">
        <v>484</v>
      </c>
      <c r="C425" s="298">
        <v>310.95</v>
      </c>
      <c r="D425" s="299">
        <v>308.83333333333331</v>
      </c>
      <c r="E425" s="299">
        <v>305.16666666666663</v>
      </c>
      <c r="F425" s="299">
        <v>299.38333333333333</v>
      </c>
      <c r="G425" s="299">
        <v>295.71666666666664</v>
      </c>
      <c r="H425" s="299">
        <v>314.61666666666662</v>
      </c>
      <c r="I425" s="299">
        <v>318.28333333333325</v>
      </c>
      <c r="J425" s="299">
        <v>324.06666666666661</v>
      </c>
      <c r="K425" s="298">
        <v>312.5</v>
      </c>
      <c r="L425" s="298">
        <v>303.05</v>
      </c>
      <c r="M425" s="298">
        <v>1.63768</v>
      </c>
      <c r="N425" s="1"/>
      <c r="O425" s="1"/>
    </row>
    <row r="426" spans="1:15" ht="12.75" customHeight="1">
      <c r="A426" s="30">
        <v>416</v>
      </c>
      <c r="B426" s="308" t="s">
        <v>485</v>
      </c>
      <c r="C426" s="298">
        <v>144.9</v>
      </c>
      <c r="D426" s="299">
        <v>144.58333333333334</v>
      </c>
      <c r="E426" s="299">
        <v>143.41666666666669</v>
      </c>
      <c r="F426" s="299">
        <v>141.93333333333334</v>
      </c>
      <c r="G426" s="299">
        <v>140.76666666666668</v>
      </c>
      <c r="H426" s="299">
        <v>146.06666666666669</v>
      </c>
      <c r="I426" s="299">
        <v>147.23333333333338</v>
      </c>
      <c r="J426" s="299">
        <v>148.7166666666667</v>
      </c>
      <c r="K426" s="298">
        <v>145.75</v>
      </c>
      <c r="L426" s="298">
        <v>143.1</v>
      </c>
      <c r="M426" s="298">
        <v>2.4584899999999998</v>
      </c>
      <c r="N426" s="1"/>
      <c r="O426" s="1"/>
    </row>
    <row r="427" spans="1:15" ht="12.75" customHeight="1">
      <c r="A427" s="30">
        <v>417</v>
      </c>
      <c r="B427" s="308" t="s">
        <v>486</v>
      </c>
      <c r="C427" s="298">
        <v>339</v>
      </c>
      <c r="D427" s="299">
        <v>337.88333333333333</v>
      </c>
      <c r="E427" s="299">
        <v>332.01666666666665</v>
      </c>
      <c r="F427" s="299">
        <v>325.0333333333333</v>
      </c>
      <c r="G427" s="299">
        <v>319.16666666666663</v>
      </c>
      <c r="H427" s="299">
        <v>344.86666666666667</v>
      </c>
      <c r="I427" s="299">
        <v>350.73333333333335</v>
      </c>
      <c r="J427" s="299">
        <v>357.7166666666667</v>
      </c>
      <c r="K427" s="298">
        <v>343.75</v>
      </c>
      <c r="L427" s="298">
        <v>330.9</v>
      </c>
      <c r="M427" s="298">
        <v>5.8643900000000002</v>
      </c>
      <c r="N427" s="1"/>
      <c r="O427" s="1"/>
    </row>
    <row r="428" spans="1:15" ht="12.75" customHeight="1">
      <c r="A428" s="30">
        <v>418</v>
      </c>
      <c r="B428" s="308" t="s">
        <v>487</v>
      </c>
      <c r="C428" s="298">
        <v>419.75</v>
      </c>
      <c r="D428" s="299">
        <v>418.91666666666669</v>
      </c>
      <c r="E428" s="299">
        <v>416.83333333333337</v>
      </c>
      <c r="F428" s="299">
        <v>413.91666666666669</v>
      </c>
      <c r="G428" s="299">
        <v>411.83333333333337</v>
      </c>
      <c r="H428" s="299">
        <v>421.83333333333337</v>
      </c>
      <c r="I428" s="299">
        <v>423.91666666666674</v>
      </c>
      <c r="J428" s="299">
        <v>426.83333333333337</v>
      </c>
      <c r="K428" s="298">
        <v>421</v>
      </c>
      <c r="L428" s="298">
        <v>416</v>
      </c>
      <c r="M428" s="298">
        <v>1.81063</v>
      </c>
      <c r="N428" s="1"/>
      <c r="O428" s="1"/>
    </row>
    <row r="429" spans="1:15" ht="12.75" customHeight="1">
      <c r="A429" s="30">
        <v>419</v>
      </c>
      <c r="B429" s="308" t="s">
        <v>488</v>
      </c>
      <c r="C429" s="298">
        <v>464.4</v>
      </c>
      <c r="D429" s="299">
        <v>462.61666666666662</v>
      </c>
      <c r="E429" s="299">
        <v>455.23333333333323</v>
      </c>
      <c r="F429" s="299">
        <v>446.06666666666661</v>
      </c>
      <c r="G429" s="299">
        <v>438.68333333333322</v>
      </c>
      <c r="H429" s="299">
        <v>471.78333333333325</v>
      </c>
      <c r="I429" s="299">
        <v>479.16666666666657</v>
      </c>
      <c r="J429" s="299">
        <v>488.33333333333326</v>
      </c>
      <c r="K429" s="298">
        <v>470</v>
      </c>
      <c r="L429" s="298">
        <v>453.45</v>
      </c>
      <c r="M429" s="298">
        <v>3.8738199999999998</v>
      </c>
      <c r="N429" s="1"/>
      <c r="O429" s="1"/>
    </row>
    <row r="430" spans="1:15" ht="12.75" customHeight="1">
      <c r="A430" s="30">
        <v>420</v>
      </c>
      <c r="B430" s="308" t="s">
        <v>489</v>
      </c>
      <c r="C430" s="298">
        <v>204.35</v>
      </c>
      <c r="D430" s="299">
        <v>204.05000000000004</v>
      </c>
      <c r="E430" s="299">
        <v>202.35000000000008</v>
      </c>
      <c r="F430" s="299">
        <v>200.35000000000005</v>
      </c>
      <c r="G430" s="299">
        <v>198.65000000000009</v>
      </c>
      <c r="H430" s="299">
        <v>206.05000000000007</v>
      </c>
      <c r="I430" s="299">
        <v>207.75000000000006</v>
      </c>
      <c r="J430" s="299">
        <v>209.75000000000006</v>
      </c>
      <c r="K430" s="298">
        <v>205.75</v>
      </c>
      <c r="L430" s="298">
        <v>202.05</v>
      </c>
      <c r="M430" s="298">
        <v>0.92447999999999997</v>
      </c>
      <c r="N430" s="1"/>
      <c r="O430" s="1"/>
    </row>
    <row r="431" spans="1:15" ht="12.75" customHeight="1">
      <c r="A431" s="30">
        <v>421</v>
      </c>
      <c r="B431" s="308" t="s">
        <v>193</v>
      </c>
      <c r="C431" s="298">
        <v>837.7</v>
      </c>
      <c r="D431" s="299">
        <v>837.19999999999993</v>
      </c>
      <c r="E431" s="299">
        <v>831.74999999999989</v>
      </c>
      <c r="F431" s="299">
        <v>825.8</v>
      </c>
      <c r="G431" s="299">
        <v>820.34999999999991</v>
      </c>
      <c r="H431" s="299">
        <v>843.14999999999986</v>
      </c>
      <c r="I431" s="299">
        <v>848.59999999999991</v>
      </c>
      <c r="J431" s="299">
        <v>854.54999999999984</v>
      </c>
      <c r="K431" s="298">
        <v>842.65</v>
      </c>
      <c r="L431" s="298">
        <v>831.25</v>
      </c>
      <c r="M431" s="298">
        <v>23.648399999999999</v>
      </c>
      <c r="N431" s="1"/>
      <c r="O431" s="1"/>
    </row>
    <row r="432" spans="1:15" ht="12.75" customHeight="1">
      <c r="A432" s="30">
        <v>422</v>
      </c>
      <c r="B432" s="308" t="s">
        <v>194</v>
      </c>
      <c r="C432" s="298">
        <v>427.9</v>
      </c>
      <c r="D432" s="299">
        <v>423.8</v>
      </c>
      <c r="E432" s="299">
        <v>416.6</v>
      </c>
      <c r="F432" s="299">
        <v>405.3</v>
      </c>
      <c r="G432" s="299">
        <v>398.1</v>
      </c>
      <c r="H432" s="299">
        <v>435.1</v>
      </c>
      <c r="I432" s="299">
        <v>442.29999999999995</v>
      </c>
      <c r="J432" s="299">
        <v>453.6</v>
      </c>
      <c r="K432" s="298">
        <v>431</v>
      </c>
      <c r="L432" s="298">
        <v>412.5</v>
      </c>
      <c r="M432" s="298">
        <v>7.7467600000000001</v>
      </c>
      <c r="N432" s="1"/>
      <c r="O432" s="1"/>
    </row>
    <row r="433" spans="1:15" ht="12.75" customHeight="1">
      <c r="A433" s="30">
        <v>423</v>
      </c>
      <c r="B433" s="308" t="s">
        <v>490</v>
      </c>
      <c r="C433" s="298">
        <v>1829.55</v>
      </c>
      <c r="D433" s="299">
        <v>1818.3833333333332</v>
      </c>
      <c r="E433" s="299">
        <v>1787.7666666666664</v>
      </c>
      <c r="F433" s="299">
        <v>1745.9833333333331</v>
      </c>
      <c r="G433" s="299">
        <v>1715.3666666666663</v>
      </c>
      <c r="H433" s="299">
        <v>1860.1666666666665</v>
      </c>
      <c r="I433" s="299">
        <v>1890.7833333333333</v>
      </c>
      <c r="J433" s="299">
        <v>1932.5666666666666</v>
      </c>
      <c r="K433" s="298">
        <v>1849</v>
      </c>
      <c r="L433" s="298">
        <v>1776.6</v>
      </c>
      <c r="M433" s="298">
        <v>0.22086</v>
      </c>
      <c r="N433" s="1"/>
      <c r="O433" s="1"/>
    </row>
    <row r="434" spans="1:15" ht="12.75" customHeight="1">
      <c r="A434" s="30">
        <v>424</v>
      </c>
      <c r="B434" s="308" t="s">
        <v>491</v>
      </c>
      <c r="C434" s="298">
        <v>745.7</v>
      </c>
      <c r="D434" s="299">
        <v>740.4</v>
      </c>
      <c r="E434" s="299">
        <v>730.8</v>
      </c>
      <c r="F434" s="299">
        <v>715.9</v>
      </c>
      <c r="G434" s="299">
        <v>706.3</v>
      </c>
      <c r="H434" s="299">
        <v>755.3</v>
      </c>
      <c r="I434" s="299">
        <v>764.90000000000009</v>
      </c>
      <c r="J434" s="299">
        <v>779.8</v>
      </c>
      <c r="K434" s="298">
        <v>750</v>
      </c>
      <c r="L434" s="298">
        <v>725.5</v>
      </c>
      <c r="M434" s="298">
        <v>0.53095000000000003</v>
      </c>
      <c r="N434" s="1"/>
      <c r="O434" s="1"/>
    </row>
    <row r="435" spans="1:15" ht="12.75" customHeight="1">
      <c r="A435" s="30">
        <v>425</v>
      </c>
      <c r="B435" s="308" t="s">
        <v>492</v>
      </c>
      <c r="C435" s="298">
        <v>510.55</v>
      </c>
      <c r="D435" s="299">
        <v>511.0333333333333</v>
      </c>
      <c r="E435" s="299">
        <v>505.16666666666663</v>
      </c>
      <c r="F435" s="299">
        <v>499.7833333333333</v>
      </c>
      <c r="G435" s="299">
        <v>493.91666666666663</v>
      </c>
      <c r="H435" s="299">
        <v>516.41666666666663</v>
      </c>
      <c r="I435" s="299">
        <v>522.28333333333342</v>
      </c>
      <c r="J435" s="299">
        <v>527.66666666666663</v>
      </c>
      <c r="K435" s="298">
        <v>516.9</v>
      </c>
      <c r="L435" s="298">
        <v>505.65</v>
      </c>
      <c r="M435" s="298">
        <v>12.06545</v>
      </c>
      <c r="N435" s="1"/>
      <c r="O435" s="1"/>
    </row>
    <row r="436" spans="1:15" ht="12.75" customHeight="1">
      <c r="A436" s="30">
        <v>426</v>
      </c>
      <c r="B436" s="308" t="s">
        <v>493</v>
      </c>
      <c r="C436" s="298">
        <v>335.9</v>
      </c>
      <c r="D436" s="299">
        <v>334.4</v>
      </c>
      <c r="E436" s="299">
        <v>331.59999999999997</v>
      </c>
      <c r="F436" s="299">
        <v>327.3</v>
      </c>
      <c r="G436" s="299">
        <v>324.5</v>
      </c>
      <c r="H436" s="299">
        <v>338.69999999999993</v>
      </c>
      <c r="I436" s="299">
        <v>341.49999999999989</v>
      </c>
      <c r="J436" s="299">
        <v>345.7999999999999</v>
      </c>
      <c r="K436" s="298">
        <v>337.2</v>
      </c>
      <c r="L436" s="298">
        <v>330.1</v>
      </c>
      <c r="M436" s="298">
        <v>0.43534</v>
      </c>
      <c r="N436" s="1"/>
      <c r="O436" s="1"/>
    </row>
    <row r="437" spans="1:15" ht="12.75" customHeight="1">
      <c r="A437" s="30">
        <v>427</v>
      </c>
      <c r="B437" s="308" t="s">
        <v>494</v>
      </c>
      <c r="C437" s="298">
        <v>1771.95</v>
      </c>
      <c r="D437" s="299">
        <v>1776.2833333333335</v>
      </c>
      <c r="E437" s="299">
        <v>1760.8166666666671</v>
      </c>
      <c r="F437" s="299">
        <v>1749.6833333333336</v>
      </c>
      <c r="G437" s="299">
        <v>1734.2166666666672</v>
      </c>
      <c r="H437" s="299">
        <v>1787.416666666667</v>
      </c>
      <c r="I437" s="299">
        <v>1802.8833333333337</v>
      </c>
      <c r="J437" s="299">
        <v>1814.0166666666669</v>
      </c>
      <c r="K437" s="298">
        <v>1791.75</v>
      </c>
      <c r="L437" s="298">
        <v>1765.15</v>
      </c>
      <c r="M437" s="298">
        <v>0.81569999999999998</v>
      </c>
      <c r="N437" s="1"/>
      <c r="O437" s="1"/>
    </row>
    <row r="438" spans="1:15" ht="12.75" customHeight="1">
      <c r="A438" s="30">
        <v>428</v>
      </c>
      <c r="B438" s="308" t="s">
        <v>495</v>
      </c>
      <c r="C438" s="298">
        <v>444.1</v>
      </c>
      <c r="D438" s="299">
        <v>445.7166666666667</v>
      </c>
      <c r="E438" s="299">
        <v>439.53333333333342</v>
      </c>
      <c r="F438" s="299">
        <v>434.9666666666667</v>
      </c>
      <c r="G438" s="299">
        <v>428.78333333333342</v>
      </c>
      <c r="H438" s="299">
        <v>450.28333333333342</v>
      </c>
      <c r="I438" s="299">
        <v>456.4666666666667</v>
      </c>
      <c r="J438" s="299">
        <v>461.03333333333342</v>
      </c>
      <c r="K438" s="298">
        <v>451.9</v>
      </c>
      <c r="L438" s="298">
        <v>441.15</v>
      </c>
      <c r="M438" s="298">
        <v>0.80010999999999999</v>
      </c>
      <c r="N438" s="1"/>
      <c r="O438" s="1"/>
    </row>
    <row r="439" spans="1:15" ht="12.75" customHeight="1">
      <c r="A439" s="30">
        <v>429</v>
      </c>
      <c r="B439" s="308" t="s">
        <v>496</v>
      </c>
      <c r="C439" s="298">
        <v>6.6</v>
      </c>
      <c r="D439" s="299">
        <v>6.6333333333333329</v>
      </c>
      <c r="E439" s="299">
        <v>6.5166666666666657</v>
      </c>
      <c r="F439" s="299">
        <v>6.4333333333333327</v>
      </c>
      <c r="G439" s="299">
        <v>6.3166666666666655</v>
      </c>
      <c r="H439" s="299">
        <v>6.7166666666666659</v>
      </c>
      <c r="I439" s="299">
        <v>6.833333333333333</v>
      </c>
      <c r="J439" s="299">
        <v>6.9166666666666661</v>
      </c>
      <c r="K439" s="298">
        <v>6.75</v>
      </c>
      <c r="L439" s="298">
        <v>6.55</v>
      </c>
      <c r="M439" s="298">
        <v>430.49860000000001</v>
      </c>
      <c r="N439" s="1"/>
      <c r="O439" s="1"/>
    </row>
    <row r="440" spans="1:15" ht="12.75" customHeight="1">
      <c r="A440" s="30">
        <v>430</v>
      </c>
      <c r="B440" s="308" t="s">
        <v>497</v>
      </c>
      <c r="C440" s="298">
        <v>879.95</v>
      </c>
      <c r="D440" s="299">
        <v>878.4666666666667</v>
      </c>
      <c r="E440" s="299">
        <v>871.48333333333335</v>
      </c>
      <c r="F440" s="299">
        <v>863.01666666666665</v>
      </c>
      <c r="G440" s="299">
        <v>856.0333333333333</v>
      </c>
      <c r="H440" s="299">
        <v>886.93333333333339</v>
      </c>
      <c r="I440" s="299">
        <v>893.91666666666674</v>
      </c>
      <c r="J440" s="299">
        <v>902.38333333333344</v>
      </c>
      <c r="K440" s="298">
        <v>885.45</v>
      </c>
      <c r="L440" s="298">
        <v>870</v>
      </c>
      <c r="M440" s="298">
        <v>0.10491</v>
      </c>
      <c r="N440" s="1"/>
      <c r="O440" s="1"/>
    </row>
    <row r="441" spans="1:15" ht="12.75" customHeight="1">
      <c r="A441" s="30">
        <v>431</v>
      </c>
      <c r="B441" s="308" t="s">
        <v>275</v>
      </c>
      <c r="C441" s="298">
        <v>546.45000000000005</v>
      </c>
      <c r="D441" s="299">
        <v>548.6</v>
      </c>
      <c r="E441" s="299">
        <v>542.20000000000005</v>
      </c>
      <c r="F441" s="299">
        <v>537.95000000000005</v>
      </c>
      <c r="G441" s="299">
        <v>531.55000000000007</v>
      </c>
      <c r="H441" s="299">
        <v>552.85</v>
      </c>
      <c r="I441" s="299">
        <v>559.24999999999989</v>
      </c>
      <c r="J441" s="299">
        <v>563.5</v>
      </c>
      <c r="K441" s="298">
        <v>555</v>
      </c>
      <c r="L441" s="298">
        <v>544.35</v>
      </c>
      <c r="M441" s="298">
        <v>4.4858000000000002</v>
      </c>
      <c r="N441" s="1"/>
      <c r="O441" s="1"/>
    </row>
    <row r="442" spans="1:15" ht="12.75" customHeight="1">
      <c r="A442" s="30">
        <v>432</v>
      </c>
      <c r="B442" s="308" t="s">
        <v>498</v>
      </c>
      <c r="C442" s="298">
        <v>1634.85</v>
      </c>
      <c r="D442" s="299">
        <v>1631.6499999999999</v>
      </c>
      <c r="E442" s="299">
        <v>1593.2999999999997</v>
      </c>
      <c r="F442" s="299">
        <v>1551.7499999999998</v>
      </c>
      <c r="G442" s="299">
        <v>1513.3999999999996</v>
      </c>
      <c r="H442" s="299">
        <v>1673.1999999999998</v>
      </c>
      <c r="I442" s="299">
        <v>1711.5499999999997</v>
      </c>
      <c r="J442" s="299">
        <v>1753.1</v>
      </c>
      <c r="K442" s="298">
        <v>1670</v>
      </c>
      <c r="L442" s="298">
        <v>1590.1</v>
      </c>
      <c r="M442" s="298">
        <v>0.82582</v>
      </c>
      <c r="N442" s="1"/>
      <c r="O442" s="1"/>
    </row>
    <row r="443" spans="1:15" ht="12.75" customHeight="1">
      <c r="A443" s="30">
        <v>433</v>
      </c>
      <c r="B443" s="308" t="s">
        <v>499</v>
      </c>
      <c r="C443" s="298">
        <v>536.9</v>
      </c>
      <c r="D443" s="299">
        <v>534.44999999999993</v>
      </c>
      <c r="E443" s="299">
        <v>524.44999999999982</v>
      </c>
      <c r="F443" s="299">
        <v>511.99999999999989</v>
      </c>
      <c r="G443" s="299">
        <v>501.99999999999977</v>
      </c>
      <c r="H443" s="299">
        <v>546.89999999999986</v>
      </c>
      <c r="I443" s="299">
        <v>556.90000000000009</v>
      </c>
      <c r="J443" s="299">
        <v>569.34999999999991</v>
      </c>
      <c r="K443" s="298">
        <v>544.45000000000005</v>
      </c>
      <c r="L443" s="298">
        <v>522</v>
      </c>
      <c r="M443" s="298">
        <v>3.5201099999999999</v>
      </c>
      <c r="N443" s="1"/>
      <c r="O443" s="1"/>
    </row>
    <row r="444" spans="1:15" ht="12.75" customHeight="1">
      <c r="A444" s="30">
        <v>434</v>
      </c>
      <c r="B444" s="308" t="s">
        <v>500</v>
      </c>
      <c r="C444" s="298">
        <v>853</v>
      </c>
      <c r="D444" s="299">
        <v>846.66666666666663</v>
      </c>
      <c r="E444" s="299">
        <v>837.33333333333326</v>
      </c>
      <c r="F444" s="299">
        <v>821.66666666666663</v>
      </c>
      <c r="G444" s="299">
        <v>812.33333333333326</v>
      </c>
      <c r="H444" s="299">
        <v>862.33333333333326</v>
      </c>
      <c r="I444" s="299">
        <v>871.66666666666652</v>
      </c>
      <c r="J444" s="299">
        <v>887.33333333333326</v>
      </c>
      <c r="K444" s="298">
        <v>856</v>
      </c>
      <c r="L444" s="298">
        <v>831</v>
      </c>
      <c r="M444" s="298">
        <v>0.36808999999999997</v>
      </c>
      <c r="N444" s="1"/>
      <c r="O444" s="1"/>
    </row>
    <row r="445" spans="1:15" ht="12.75" customHeight="1">
      <c r="A445" s="30">
        <v>435</v>
      </c>
      <c r="B445" s="308" t="s">
        <v>501</v>
      </c>
      <c r="C445" s="298">
        <v>37.85</v>
      </c>
      <c r="D445" s="299">
        <v>37.93333333333333</v>
      </c>
      <c r="E445" s="299">
        <v>37.36666666666666</v>
      </c>
      <c r="F445" s="299">
        <v>36.883333333333333</v>
      </c>
      <c r="G445" s="299">
        <v>36.316666666666663</v>
      </c>
      <c r="H445" s="299">
        <v>38.416666666666657</v>
      </c>
      <c r="I445" s="299">
        <v>38.983333333333334</v>
      </c>
      <c r="J445" s="299">
        <v>39.466666666666654</v>
      </c>
      <c r="K445" s="298">
        <v>38.5</v>
      </c>
      <c r="L445" s="298">
        <v>37.450000000000003</v>
      </c>
      <c r="M445" s="298">
        <v>52.953470000000003</v>
      </c>
      <c r="N445" s="1"/>
      <c r="O445" s="1"/>
    </row>
    <row r="446" spans="1:15" ht="12.75" customHeight="1">
      <c r="A446" s="30">
        <v>436</v>
      </c>
      <c r="B446" s="308" t="s">
        <v>206</v>
      </c>
      <c r="C446" s="298">
        <v>825.1</v>
      </c>
      <c r="D446" s="299">
        <v>825.2833333333333</v>
      </c>
      <c r="E446" s="299">
        <v>814.91666666666663</v>
      </c>
      <c r="F446" s="299">
        <v>804.73333333333335</v>
      </c>
      <c r="G446" s="299">
        <v>794.36666666666667</v>
      </c>
      <c r="H446" s="299">
        <v>835.46666666666658</v>
      </c>
      <c r="I446" s="299">
        <v>845.83333333333337</v>
      </c>
      <c r="J446" s="299">
        <v>856.01666666666654</v>
      </c>
      <c r="K446" s="298">
        <v>835.65</v>
      </c>
      <c r="L446" s="298">
        <v>815.1</v>
      </c>
      <c r="M446" s="298">
        <v>21.843959999999999</v>
      </c>
      <c r="N446" s="1"/>
      <c r="O446" s="1"/>
    </row>
    <row r="447" spans="1:15" ht="12.75" customHeight="1">
      <c r="A447" s="30">
        <v>437</v>
      </c>
      <c r="B447" s="308" t="s">
        <v>502</v>
      </c>
      <c r="C447" s="298">
        <v>990.9</v>
      </c>
      <c r="D447" s="299">
        <v>999</v>
      </c>
      <c r="E447" s="299">
        <v>973</v>
      </c>
      <c r="F447" s="299">
        <v>955.1</v>
      </c>
      <c r="G447" s="299">
        <v>929.1</v>
      </c>
      <c r="H447" s="299">
        <v>1016.9</v>
      </c>
      <c r="I447" s="299">
        <v>1042.9000000000001</v>
      </c>
      <c r="J447" s="299">
        <v>1060.8</v>
      </c>
      <c r="K447" s="298">
        <v>1025</v>
      </c>
      <c r="L447" s="298">
        <v>981.1</v>
      </c>
      <c r="M447" s="298">
        <v>1.8239000000000001</v>
      </c>
      <c r="N447" s="1"/>
      <c r="O447" s="1"/>
    </row>
    <row r="448" spans="1:15" ht="12.75" customHeight="1">
      <c r="A448" s="30">
        <v>438</v>
      </c>
      <c r="B448" s="308" t="s">
        <v>195</v>
      </c>
      <c r="C448" s="298">
        <v>813.15</v>
      </c>
      <c r="D448" s="299">
        <v>809.85</v>
      </c>
      <c r="E448" s="299">
        <v>805.2</v>
      </c>
      <c r="F448" s="299">
        <v>797.25</v>
      </c>
      <c r="G448" s="299">
        <v>792.6</v>
      </c>
      <c r="H448" s="299">
        <v>817.80000000000007</v>
      </c>
      <c r="I448" s="299">
        <v>822.44999999999993</v>
      </c>
      <c r="J448" s="299">
        <v>830.40000000000009</v>
      </c>
      <c r="K448" s="298">
        <v>814.5</v>
      </c>
      <c r="L448" s="298">
        <v>801.9</v>
      </c>
      <c r="M448" s="298">
        <v>6.7719399999999998</v>
      </c>
      <c r="N448" s="1"/>
      <c r="O448" s="1"/>
    </row>
    <row r="449" spans="1:15" ht="12.75" customHeight="1">
      <c r="A449" s="30">
        <v>439</v>
      </c>
      <c r="B449" s="308" t="s">
        <v>503</v>
      </c>
      <c r="C449" s="298">
        <v>209.15</v>
      </c>
      <c r="D449" s="299">
        <v>206.63333333333333</v>
      </c>
      <c r="E449" s="299">
        <v>203.26666666666665</v>
      </c>
      <c r="F449" s="299">
        <v>197.38333333333333</v>
      </c>
      <c r="G449" s="299">
        <v>194.01666666666665</v>
      </c>
      <c r="H449" s="299">
        <v>212.51666666666665</v>
      </c>
      <c r="I449" s="299">
        <v>215.88333333333333</v>
      </c>
      <c r="J449" s="299">
        <v>221.76666666666665</v>
      </c>
      <c r="K449" s="298">
        <v>210</v>
      </c>
      <c r="L449" s="298">
        <v>200.75</v>
      </c>
      <c r="M449" s="298">
        <v>13.61875</v>
      </c>
      <c r="N449" s="1"/>
      <c r="O449" s="1"/>
    </row>
    <row r="450" spans="1:15" ht="12.75" customHeight="1">
      <c r="A450" s="30">
        <v>440</v>
      </c>
      <c r="B450" s="308" t="s">
        <v>504</v>
      </c>
      <c r="C450" s="298">
        <v>963.95</v>
      </c>
      <c r="D450" s="299">
        <v>958.4</v>
      </c>
      <c r="E450" s="299">
        <v>949.8</v>
      </c>
      <c r="F450" s="299">
        <v>935.65</v>
      </c>
      <c r="G450" s="299">
        <v>927.05</v>
      </c>
      <c r="H450" s="299">
        <v>972.55</v>
      </c>
      <c r="I450" s="299">
        <v>981.15000000000009</v>
      </c>
      <c r="J450" s="299">
        <v>995.3</v>
      </c>
      <c r="K450" s="298">
        <v>967</v>
      </c>
      <c r="L450" s="298">
        <v>944.25</v>
      </c>
      <c r="M450" s="298">
        <v>1.74617</v>
      </c>
      <c r="N450" s="1"/>
      <c r="O450" s="1"/>
    </row>
    <row r="451" spans="1:15" ht="12.75" customHeight="1">
      <c r="A451" s="30">
        <v>441</v>
      </c>
      <c r="B451" s="308" t="s">
        <v>200</v>
      </c>
      <c r="C451" s="298">
        <v>3260.75</v>
      </c>
      <c r="D451" s="299">
        <v>3243.8333333333335</v>
      </c>
      <c r="E451" s="299">
        <v>3219.166666666667</v>
      </c>
      <c r="F451" s="299">
        <v>3177.5833333333335</v>
      </c>
      <c r="G451" s="299">
        <v>3152.916666666667</v>
      </c>
      <c r="H451" s="299">
        <v>3285.416666666667</v>
      </c>
      <c r="I451" s="299">
        <v>3310.0833333333339</v>
      </c>
      <c r="J451" s="299">
        <v>3351.666666666667</v>
      </c>
      <c r="K451" s="298">
        <v>3268.5</v>
      </c>
      <c r="L451" s="298">
        <v>3202.25</v>
      </c>
      <c r="M451" s="298">
        <v>21.821439999999999</v>
      </c>
      <c r="N451" s="1"/>
      <c r="O451" s="1"/>
    </row>
    <row r="452" spans="1:15" ht="12.75" customHeight="1">
      <c r="A452" s="30">
        <v>442</v>
      </c>
      <c r="B452" s="308" t="s">
        <v>196</v>
      </c>
      <c r="C452" s="298">
        <v>749.95</v>
      </c>
      <c r="D452" s="299">
        <v>741.01666666666677</v>
      </c>
      <c r="E452" s="299">
        <v>730.18333333333351</v>
      </c>
      <c r="F452" s="299">
        <v>710.41666666666674</v>
      </c>
      <c r="G452" s="299">
        <v>699.58333333333348</v>
      </c>
      <c r="H452" s="299">
        <v>760.78333333333353</v>
      </c>
      <c r="I452" s="299">
        <v>771.61666666666679</v>
      </c>
      <c r="J452" s="299">
        <v>791.38333333333355</v>
      </c>
      <c r="K452" s="298">
        <v>751.85</v>
      </c>
      <c r="L452" s="298">
        <v>721.25</v>
      </c>
      <c r="M452" s="298">
        <v>13.51519</v>
      </c>
      <c r="N452" s="1"/>
      <c r="O452" s="1"/>
    </row>
    <row r="453" spans="1:15" ht="12.75" customHeight="1">
      <c r="A453" s="30">
        <v>443</v>
      </c>
      <c r="B453" s="308" t="s">
        <v>276</v>
      </c>
      <c r="C453" s="298">
        <v>7973.85</v>
      </c>
      <c r="D453" s="299">
        <v>7991.95</v>
      </c>
      <c r="E453" s="299">
        <v>7893.9</v>
      </c>
      <c r="F453" s="299">
        <v>7813.95</v>
      </c>
      <c r="G453" s="299">
        <v>7715.9</v>
      </c>
      <c r="H453" s="299">
        <v>8071.9</v>
      </c>
      <c r="I453" s="299">
        <v>8169.9500000000007</v>
      </c>
      <c r="J453" s="299">
        <v>8249.9</v>
      </c>
      <c r="K453" s="298">
        <v>8090</v>
      </c>
      <c r="L453" s="298">
        <v>7912</v>
      </c>
      <c r="M453" s="298">
        <v>1.86608</v>
      </c>
      <c r="N453" s="1"/>
      <c r="O453" s="1"/>
    </row>
    <row r="454" spans="1:15" ht="12.75" customHeight="1">
      <c r="A454" s="30">
        <v>444</v>
      </c>
      <c r="B454" s="308" t="s">
        <v>886</v>
      </c>
      <c r="C454" s="298">
        <v>1348.75</v>
      </c>
      <c r="D454" s="299">
        <v>1345.6499999999999</v>
      </c>
      <c r="E454" s="299">
        <v>1332.2999999999997</v>
      </c>
      <c r="F454" s="299">
        <v>1315.85</v>
      </c>
      <c r="G454" s="299">
        <v>1302.4999999999998</v>
      </c>
      <c r="H454" s="299">
        <v>1362.0999999999997</v>
      </c>
      <c r="I454" s="299">
        <v>1375.4499999999996</v>
      </c>
      <c r="J454" s="299">
        <v>1391.8999999999996</v>
      </c>
      <c r="K454" s="298">
        <v>1359</v>
      </c>
      <c r="L454" s="298">
        <v>1329.2</v>
      </c>
      <c r="M454" s="298">
        <v>8.3099999999999993E-2</v>
      </c>
      <c r="N454" s="1"/>
      <c r="O454" s="1"/>
    </row>
    <row r="455" spans="1:15" ht="12.75" customHeight="1">
      <c r="A455" s="30">
        <v>445</v>
      </c>
      <c r="B455" s="308" t="s">
        <v>505</v>
      </c>
      <c r="C455" s="298">
        <v>202.3</v>
      </c>
      <c r="D455" s="299">
        <v>201.1</v>
      </c>
      <c r="E455" s="299">
        <v>199.2</v>
      </c>
      <c r="F455" s="299">
        <v>196.1</v>
      </c>
      <c r="G455" s="299">
        <v>194.2</v>
      </c>
      <c r="H455" s="299">
        <v>204.2</v>
      </c>
      <c r="I455" s="299">
        <v>206.10000000000002</v>
      </c>
      <c r="J455" s="299">
        <v>209.2</v>
      </c>
      <c r="K455" s="298">
        <v>203</v>
      </c>
      <c r="L455" s="298">
        <v>198</v>
      </c>
      <c r="M455" s="298">
        <v>15.70838</v>
      </c>
      <c r="N455" s="1"/>
      <c r="O455" s="1"/>
    </row>
    <row r="456" spans="1:15" ht="12.75" customHeight="1">
      <c r="A456" s="30">
        <v>446</v>
      </c>
      <c r="B456" s="308" t="s">
        <v>197</v>
      </c>
      <c r="C456" s="298">
        <v>416.35</v>
      </c>
      <c r="D456" s="299">
        <v>414.76666666666671</v>
      </c>
      <c r="E456" s="299">
        <v>412.23333333333341</v>
      </c>
      <c r="F456" s="299">
        <v>408.11666666666667</v>
      </c>
      <c r="G456" s="299">
        <v>405.58333333333337</v>
      </c>
      <c r="H456" s="299">
        <v>418.88333333333344</v>
      </c>
      <c r="I456" s="299">
        <v>421.41666666666674</v>
      </c>
      <c r="J456" s="299">
        <v>425.53333333333347</v>
      </c>
      <c r="K456" s="298">
        <v>417.3</v>
      </c>
      <c r="L456" s="298">
        <v>410.65</v>
      </c>
      <c r="M456" s="298">
        <v>121.9692</v>
      </c>
      <c r="N456" s="1"/>
      <c r="O456" s="1"/>
    </row>
    <row r="457" spans="1:15" ht="12.75" customHeight="1">
      <c r="A457" s="30">
        <v>447</v>
      </c>
      <c r="B457" s="308" t="s">
        <v>198</v>
      </c>
      <c r="C457" s="298">
        <v>214</v>
      </c>
      <c r="D457" s="299">
        <v>212.95000000000002</v>
      </c>
      <c r="E457" s="299">
        <v>211.15000000000003</v>
      </c>
      <c r="F457" s="299">
        <v>208.3</v>
      </c>
      <c r="G457" s="299">
        <v>206.50000000000003</v>
      </c>
      <c r="H457" s="299">
        <v>215.80000000000004</v>
      </c>
      <c r="I457" s="299">
        <v>217.60000000000005</v>
      </c>
      <c r="J457" s="299">
        <v>220.45000000000005</v>
      </c>
      <c r="K457" s="298">
        <v>214.75</v>
      </c>
      <c r="L457" s="298">
        <v>210.1</v>
      </c>
      <c r="M457" s="298">
        <v>130.22748000000001</v>
      </c>
      <c r="N457" s="1"/>
      <c r="O457" s="1"/>
    </row>
    <row r="458" spans="1:15" ht="12.75" customHeight="1">
      <c r="A458" s="30">
        <v>448</v>
      </c>
      <c r="B458" s="308" t="s">
        <v>815</v>
      </c>
      <c r="C458" s="298">
        <v>574.35</v>
      </c>
      <c r="D458" s="299">
        <v>573.65</v>
      </c>
      <c r="E458" s="299">
        <v>567.44999999999993</v>
      </c>
      <c r="F458" s="299">
        <v>560.54999999999995</v>
      </c>
      <c r="G458" s="299">
        <v>554.34999999999991</v>
      </c>
      <c r="H458" s="299">
        <v>580.54999999999995</v>
      </c>
      <c r="I458" s="299">
        <v>586.75</v>
      </c>
      <c r="J458" s="299">
        <v>593.65</v>
      </c>
      <c r="K458" s="298">
        <v>579.85</v>
      </c>
      <c r="L458" s="298">
        <v>566.75</v>
      </c>
      <c r="M458" s="298">
        <v>0.23447999999999999</v>
      </c>
      <c r="N458" s="1"/>
      <c r="O458" s="1"/>
    </row>
    <row r="459" spans="1:15" ht="12.75" customHeight="1">
      <c r="A459" s="30">
        <v>449</v>
      </c>
      <c r="B459" s="308" t="s">
        <v>199</v>
      </c>
      <c r="C459" s="298">
        <v>858.15</v>
      </c>
      <c r="D459" s="299">
        <v>852.43333333333339</v>
      </c>
      <c r="E459" s="299">
        <v>843.76666666666677</v>
      </c>
      <c r="F459" s="299">
        <v>829.38333333333333</v>
      </c>
      <c r="G459" s="299">
        <v>820.7166666666667</v>
      </c>
      <c r="H459" s="299">
        <v>866.81666666666683</v>
      </c>
      <c r="I459" s="299">
        <v>875.48333333333335</v>
      </c>
      <c r="J459" s="299">
        <v>889.8666666666669</v>
      </c>
      <c r="K459" s="298">
        <v>861.1</v>
      </c>
      <c r="L459" s="298">
        <v>838.05</v>
      </c>
      <c r="M459" s="298">
        <v>81.439710000000005</v>
      </c>
      <c r="N459" s="1"/>
      <c r="O459" s="1"/>
    </row>
    <row r="460" spans="1:15" ht="12.75" customHeight="1">
      <c r="A460" s="30">
        <v>450</v>
      </c>
      <c r="B460" s="308" t="s">
        <v>816</v>
      </c>
      <c r="C460" s="298">
        <v>119</v>
      </c>
      <c r="D460" s="299">
        <v>118.7</v>
      </c>
      <c r="E460" s="299">
        <v>116.9</v>
      </c>
      <c r="F460" s="299">
        <v>114.8</v>
      </c>
      <c r="G460" s="299">
        <v>113</v>
      </c>
      <c r="H460" s="299">
        <v>120.80000000000001</v>
      </c>
      <c r="I460" s="299">
        <v>122.6</v>
      </c>
      <c r="J460" s="299">
        <v>124.70000000000002</v>
      </c>
      <c r="K460" s="298">
        <v>120.5</v>
      </c>
      <c r="L460" s="298">
        <v>116.6</v>
      </c>
      <c r="M460" s="298">
        <v>26.340599999999998</v>
      </c>
      <c r="N460" s="1"/>
      <c r="O460" s="1"/>
    </row>
    <row r="461" spans="1:15" ht="12.75" customHeight="1">
      <c r="A461" s="30">
        <v>451</v>
      </c>
      <c r="B461" s="308" t="s">
        <v>506</v>
      </c>
      <c r="C461" s="298">
        <v>3408.25</v>
      </c>
      <c r="D461" s="299">
        <v>3391.25</v>
      </c>
      <c r="E461" s="299">
        <v>3357.55</v>
      </c>
      <c r="F461" s="299">
        <v>3306.8500000000004</v>
      </c>
      <c r="G461" s="299">
        <v>3273.1500000000005</v>
      </c>
      <c r="H461" s="299">
        <v>3441.95</v>
      </c>
      <c r="I461" s="299">
        <v>3475.6499999999996</v>
      </c>
      <c r="J461" s="299">
        <v>3526.3499999999995</v>
      </c>
      <c r="K461" s="298">
        <v>3424.95</v>
      </c>
      <c r="L461" s="298">
        <v>3340.55</v>
      </c>
      <c r="M461" s="298">
        <v>4.5589999999999999E-2</v>
      </c>
      <c r="N461" s="1"/>
      <c r="O461" s="1"/>
    </row>
    <row r="462" spans="1:15" ht="12.75" customHeight="1">
      <c r="A462" s="30">
        <v>452</v>
      </c>
      <c r="B462" s="308" t="s">
        <v>201</v>
      </c>
      <c r="C462" s="298">
        <v>1009.9</v>
      </c>
      <c r="D462" s="299">
        <v>1008.8000000000001</v>
      </c>
      <c r="E462" s="299">
        <v>1002.7000000000002</v>
      </c>
      <c r="F462" s="299">
        <v>995.50000000000011</v>
      </c>
      <c r="G462" s="299">
        <v>989.4000000000002</v>
      </c>
      <c r="H462" s="299">
        <v>1016.0000000000001</v>
      </c>
      <c r="I462" s="299">
        <v>1022.1</v>
      </c>
      <c r="J462" s="299">
        <v>1029.3000000000002</v>
      </c>
      <c r="K462" s="298">
        <v>1014.9</v>
      </c>
      <c r="L462" s="298">
        <v>1001.6</v>
      </c>
      <c r="M462" s="298">
        <v>21.88175</v>
      </c>
      <c r="N462" s="1"/>
      <c r="O462" s="1"/>
    </row>
    <row r="463" spans="1:15" ht="12.75" customHeight="1">
      <c r="A463" s="30">
        <v>453</v>
      </c>
      <c r="B463" s="308" t="s">
        <v>507</v>
      </c>
      <c r="C463" s="298">
        <v>80.099999999999994</v>
      </c>
      <c r="D463" s="299">
        <v>79.899999999999991</v>
      </c>
      <c r="E463" s="299">
        <v>78.949999999999989</v>
      </c>
      <c r="F463" s="299">
        <v>77.8</v>
      </c>
      <c r="G463" s="299">
        <v>76.849999999999994</v>
      </c>
      <c r="H463" s="299">
        <v>81.049999999999983</v>
      </c>
      <c r="I463" s="299">
        <v>82</v>
      </c>
      <c r="J463" s="299">
        <v>83.149999999999977</v>
      </c>
      <c r="K463" s="298">
        <v>80.849999999999994</v>
      </c>
      <c r="L463" s="298">
        <v>78.75</v>
      </c>
      <c r="M463" s="298">
        <v>4.1165000000000003</v>
      </c>
      <c r="N463" s="1"/>
      <c r="O463" s="1"/>
    </row>
    <row r="464" spans="1:15" ht="12.75" customHeight="1">
      <c r="A464" s="30">
        <v>454</v>
      </c>
      <c r="B464" s="308" t="s">
        <v>182</v>
      </c>
      <c r="C464" s="298">
        <v>663.35</v>
      </c>
      <c r="D464" s="299">
        <v>655.01666666666677</v>
      </c>
      <c r="E464" s="299">
        <v>642.68333333333351</v>
      </c>
      <c r="F464" s="299">
        <v>622.01666666666677</v>
      </c>
      <c r="G464" s="299">
        <v>609.68333333333351</v>
      </c>
      <c r="H464" s="299">
        <v>675.68333333333351</v>
      </c>
      <c r="I464" s="299">
        <v>688.01666666666677</v>
      </c>
      <c r="J464" s="299">
        <v>708.68333333333351</v>
      </c>
      <c r="K464" s="298">
        <v>667.35</v>
      </c>
      <c r="L464" s="298">
        <v>634.35</v>
      </c>
      <c r="M464" s="298">
        <v>7.5109300000000001</v>
      </c>
      <c r="N464" s="1"/>
      <c r="O464" s="1"/>
    </row>
    <row r="465" spans="1:15" ht="12.75" customHeight="1">
      <c r="A465" s="30">
        <v>455</v>
      </c>
      <c r="B465" s="308" t="s">
        <v>508</v>
      </c>
      <c r="C465" s="298">
        <v>2066.75</v>
      </c>
      <c r="D465" s="299">
        <v>2070.0833333333335</v>
      </c>
      <c r="E465" s="299">
        <v>2016.166666666667</v>
      </c>
      <c r="F465" s="299">
        <v>1965.5833333333335</v>
      </c>
      <c r="G465" s="299">
        <v>1911.666666666667</v>
      </c>
      <c r="H465" s="299">
        <v>2120.666666666667</v>
      </c>
      <c r="I465" s="299">
        <v>2174.5833333333339</v>
      </c>
      <c r="J465" s="299">
        <v>2225.166666666667</v>
      </c>
      <c r="K465" s="298">
        <v>2124</v>
      </c>
      <c r="L465" s="298">
        <v>2019.5</v>
      </c>
      <c r="M465" s="298">
        <v>0.79135</v>
      </c>
      <c r="N465" s="1"/>
      <c r="O465" s="1"/>
    </row>
    <row r="466" spans="1:15" ht="12.75" customHeight="1">
      <c r="A466" s="30">
        <v>456</v>
      </c>
      <c r="B466" s="308" t="s">
        <v>509</v>
      </c>
      <c r="C466" s="298">
        <v>613.35</v>
      </c>
      <c r="D466" s="299">
        <v>615.41666666666663</v>
      </c>
      <c r="E466" s="299">
        <v>605.93333333333328</v>
      </c>
      <c r="F466" s="299">
        <v>598.51666666666665</v>
      </c>
      <c r="G466" s="299">
        <v>589.0333333333333</v>
      </c>
      <c r="H466" s="299">
        <v>622.83333333333326</v>
      </c>
      <c r="I466" s="299">
        <v>632.31666666666661</v>
      </c>
      <c r="J466" s="299">
        <v>639.73333333333323</v>
      </c>
      <c r="K466" s="298">
        <v>624.9</v>
      </c>
      <c r="L466" s="298">
        <v>608</v>
      </c>
      <c r="M466" s="298">
        <v>0.21298</v>
      </c>
      <c r="N466" s="1"/>
      <c r="O466" s="1"/>
    </row>
    <row r="467" spans="1:15" ht="12.75" customHeight="1">
      <c r="A467" s="30">
        <v>457</v>
      </c>
      <c r="B467" s="308" t="s">
        <v>510</v>
      </c>
      <c r="C467" s="298">
        <v>2527.65</v>
      </c>
      <c r="D467" s="299">
        <v>2505.9500000000003</v>
      </c>
      <c r="E467" s="299">
        <v>2472.7500000000005</v>
      </c>
      <c r="F467" s="299">
        <v>2417.8500000000004</v>
      </c>
      <c r="G467" s="299">
        <v>2384.6500000000005</v>
      </c>
      <c r="H467" s="299">
        <v>2560.8500000000004</v>
      </c>
      <c r="I467" s="299">
        <v>2594.0500000000002</v>
      </c>
      <c r="J467" s="299">
        <v>2648.9500000000003</v>
      </c>
      <c r="K467" s="298">
        <v>2539.15</v>
      </c>
      <c r="L467" s="298">
        <v>2451.0500000000002</v>
      </c>
      <c r="M467" s="298">
        <v>0.88648000000000005</v>
      </c>
      <c r="N467" s="1"/>
      <c r="O467" s="1"/>
    </row>
    <row r="468" spans="1:15" ht="12.75" customHeight="1">
      <c r="A468" s="30">
        <v>458</v>
      </c>
      <c r="B468" s="308" t="s">
        <v>202</v>
      </c>
      <c r="C468" s="298">
        <v>2013.55</v>
      </c>
      <c r="D468" s="299">
        <v>1993.4666666666665</v>
      </c>
      <c r="E468" s="299">
        <v>1961.4333333333329</v>
      </c>
      <c r="F468" s="299">
        <v>1909.3166666666664</v>
      </c>
      <c r="G468" s="299">
        <v>1877.2833333333328</v>
      </c>
      <c r="H468" s="299">
        <v>2045.583333333333</v>
      </c>
      <c r="I468" s="299">
        <v>2077.6166666666663</v>
      </c>
      <c r="J468" s="299">
        <v>2129.7333333333331</v>
      </c>
      <c r="K468" s="298">
        <v>2025.5</v>
      </c>
      <c r="L468" s="298">
        <v>1941.35</v>
      </c>
      <c r="M468" s="298">
        <v>19.527010000000001</v>
      </c>
      <c r="N468" s="1"/>
      <c r="O468" s="1"/>
    </row>
    <row r="469" spans="1:15" ht="12.75" customHeight="1">
      <c r="A469" s="30">
        <v>459</v>
      </c>
      <c r="B469" s="308" t="s">
        <v>203</v>
      </c>
      <c r="C469" s="298">
        <v>2899.5</v>
      </c>
      <c r="D469" s="299">
        <v>2901.3333333333335</v>
      </c>
      <c r="E469" s="299">
        <v>2884.4666666666672</v>
      </c>
      <c r="F469" s="299">
        <v>2869.4333333333338</v>
      </c>
      <c r="G469" s="299">
        <v>2852.5666666666675</v>
      </c>
      <c r="H469" s="299">
        <v>2916.3666666666668</v>
      </c>
      <c r="I469" s="299">
        <v>2933.2333333333327</v>
      </c>
      <c r="J469" s="299">
        <v>2948.2666666666664</v>
      </c>
      <c r="K469" s="298">
        <v>2918.2</v>
      </c>
      <c r="L469" s="298">
        <v>2886.3</v>
      </c>
      <c r="M469" s="298">
        <v>1.18774</v>
      </c>
      <c r="N469" s="1"/>
      <c r="O469" s="1"/>
    </row>
    <row r="470" spans="1:15" ht="12.75" customHeight="1">
      <c r="A470" s="30">
        <v>460</v>
      </c>
      <c r="B470" s="308" t="s">
        <v>204</v>
      </c>
      <c r="C470" s="298">
        <v>477.6</v>
      </c>
      <c r="D470" s="299">
        <v>475.33333333333331</v>
      </c>
      <c r="E470" s="299">
        <v>471.46666666666664</v>
      </c>
      <c r="F470" s="299">
        <v>465.33333333333331</v>
      </c>
      <c r="G470" s="299">
        <v>461.46666666666664</v>
      </c>
      <c r="H470" s="299">
        <v>481.46666666666664</v>
      </c>
      <c r="I470" s="299">
        <v>485.33333333333331</v>
      </c>
      <c r="J470" s="299">
        <v>491.46666666666664</v>
      </c>
      <c r="K470" s="298">
        <v>479.2</v>
      </c>
      <c r="L470" s="298">
        <v>469.2</v>
      </c>
      <c r="M470" s="298">
        <v>2.5293800000000002</v>
      </c>
      <c r="N470" s="1"/>
      <c r="O470" s="1"/>
    </row>
    <row r="471" spans="1:15" ht="12.75" customHeight="1">
      <c r="A471" s="30">
        <v>461</v>
      </c>
      <c r="B471" s="308" t="s">
        <v>205</v>
      </c>
      <c r="C471" s="298">
        <v>1172</v>
      </c>
      <c r="D471" s="299">
        <v>1153.3333333333333</v>
      </c>
      <c r="E471" s="299">
        <v>1131.6666666666665</v>
      </c>
      <c r="F471" s="299">
        <v>1091.3333333333333</v>
      </c>
      <c r="G471" s="299">
        <v>1069.6666666666665</v>
      </c>
      <c r="H471" s="299">
        <v>1193.6666666666665</v>
      </c>
      <c r="I471" s="299">
        <v>1215.333333333333</v>
      </c>
      <c r="J471" s="299">
        <v>1255.6666666666665</v>
      </c>
      <c r="K471" s="298">
        <v>1175</v>
      </c>
      <c r="L471" s="298">
        <v>1113</v>
      </c>
      <c r="M471" s="298">
        <v>8.3571000000000009</v>
      </c>
      <c r="N471" s="1"/>
      <c r="O471" s="1"/>
    </row>
    <row r="472" spans="1:15" ht="12.75" customHeight="1">
      <c r="A472" s="30">
        <v>462</v>
      </c>
      <c r="B472" s="308" t="s">
        <v>511</v>
      </c>
      <c r="C472" s="298">
        <v>38.799999999999997</v>
      </c>
      <c r="D472" s="299">
        <v>39.016666666666666</v>
      </c>
      <c r="E472" s="299">
        <v>38.283333333333331</v>
      </c>
      <c r="F472" s="299">
        <v>37.766666666666666</v>
      </c>
      <c r="G472" s="299">
        <v>37.033333333333331</v>
      </c>
      <c r="H472" s="299">
        <v>39.533333333333331</v>
      </c>
      <c r="I472" s="299">
        <v>40.266666666666666</v>
      </c>
      <c r="J472" s="299">
        <v>40.783333333333331</v>
      </c>
      <c r="K472" s="298">
        <v>39.75</v>
      </c>
      <c r="L472" s="298">
        <v>38.5</v>
      </c>
      <c r="M472" s="298">
        <v>24.706980000000001</v>
      </c>
      <c r="N472" s="1"/>
      <c r="O472" s="1"/>
    </row>
    <row r="473" spans="1:15" ht="12.75" customHeight="1">
      <c r="A473" s="30">
        <v>463</v>
      </c>
      <c r="B473" s="308" t="s">
        <v>887</v>
      </c>
      <c r="C473" s="298">
        <v>233</v>
      </c>
      <c r="D473" s="299">
        <v>229.73333333333335</v>
      </c>
      <c r="E473" s="299">
        <v>224.4666666666667</v>
      </c>
      <c r="F473" s="299">
        <v>215.93333333333334</v>
      </c>
      <c r="G473" s="299">
        <v>210.66666666666669</v>
      </c>
      <c r="H473" s="299">
        <v>238.26666666666671</v>
      </c>
      <c r="I473" s="299">
        <v>243.53333333333336</v>
      </c>
      <c r="J473" s="299">
        <v>252.06666666666672</v>
      </c>
      <c r="K473" s="298">
        <v>235</v>
      </c>
      <c r="L473" s="298">
        <v>221.2</v>
      </c>
      <c r="M473" s="298">
        <v>6.0921900000000004</v>
      </c>
      <c r="N473" s="1"/>
      <c r="O473" s="1"/>
    </row>
    <row r="474" spans="1:15" ht="12.75" customHeight="1">
      <c r="A474" s="30">
        <v>464</v>
      </c>
      <c r="B474" s="308" t="s">
        <v>512</v>
      </c>
      <c r="C474" s="298">
        <v>160.19999999999999</v>
      </c>
      <c r="D474" s="299">
        <v>159.58333333333334</v>
      </c>
      <c r="E474" s="299">
        <v>157.26666666666668</v>
      </c>
      <c r="F474" s="299">
        <v>154.33333333333334</v>
      </c>
      <c r="G474" s="299">
        <v>152.01666666666668</v>
      </c>
      <c r="H474" s="299">
        <v>162.51666666666668</v>
      </c>
      <c r="I474" s="299">
        <v>164.83333333333334</v>
      </c>
      <c r="J474" s="299">
        <v>167.76666666666668</v>
      </c>
      <c r="K474" s="298">
        <v>161.9</v>
      </c>
      <c r="L474" s="298">
        <v>156.65</v>
      </c>
      <c r="M474" s="298">
        <v>1.10226</v>
      </c>
      <c r="N474" s="1"/>
      <c r="O474" s="1"/>
    </row>
    <row r="475" spans="1:15" ht="12.75" customHeight="1">
      <c r="A475" s="30">
        <v>465</v>
      </c>
      <c r="B475" s="308" t="s">
        <v>513</v>
      </c>
      <c r="C475" s="298">
        <v>1975.75</v>
      </c>
      <c r="D475" s="299">
        <v>1933.25</v>
      </c>
      <c r="E475" s="299">
        <v>1867.5</v>
      </c>
      <c r="F475" s="299">
        <v>1759.25</v>
      </c>
      <c r="G475" s="299">
        <v>1693.5</v>
      </c>
      <c r="H475" s="299">
        <v>2041.5</v>
      </c>
      <c r="I475" s="299">
        <v>2107.25</v>
      </c>
      <c r="J475" s="299">
        <v>2215.5</v>
      </c>
      <c r="K475" s="298">
        <v>1999</v>
      </c>
      <c r="L475" s="298">
        <v>1825</v>
      </c>
      <c r="M475" s="298">
        <v>6.8482099999999999</v>
      </c>
      <c r="N475" s="1"/>
      <c r="O475" s="1"/>
    </row>
    <row r="476" spans="1:15" ht="12.75" customHeight="1">
      <c r="A476" s="30">
        <v>466</v>
      </c>
      <c r="B476" s="308" t="s">
        <v>514</v>
      </c>
      <c r="C476" s="298">
        <v>11.15</v>
      </c>
      <c r="D476" s="299">
        <v>11.200000000000001</v>
      </c>
      <c r="E476" s="299">
        <v>11.100000000000001</v>
      </c>
      <c r="F476" s="299">
        <v>11.05</v>
      </c>
      <c r="G476" s="299">
        <v>10.950000000000001</v>
      </c>
      <c r="H476" s="299">
        <v>11.250000000000002</v>
      </c>
      <c r="I476" s="299">
        <v>11.35</v>
      </c>
      <c r="J476" s="299">
        <v>11.400000000000002</v>
      </c>
      <c r="K476" s="298">
        <v>11.3</v>
      </c>
      <c r="L476" s="298">
        <v>11.15</v>
      </c>
      <c r="M476" s="298">
        <v>5.6306000000000003</v>
      </c>
      <c r="N476" s="1"/>
      <c r="O476" s="1"/>
    </row>
    <row r="477" spans="1:15" ht="12.75" customHeight="1">
      <c r="A477" s="30">
        <v>467</v>
      </c>
      <c r="B477" s="308" t="s">
        <v>515</v>
      </c>
      <c r="C477" s="298">
        <v>575.9</v>
      </c>
      <c r="D477" s="299">
        <v>577.76666666666665</v>
      </c>
      <c r="E477" s="299">
        <v>570.58333333333326</v>
      </c>
      <c r="F477" s="299">
        <v>565.26666666666665</v>
      </c>
      <c r="G477" s="299">
        <v>558.08333333333326</v>
      </c>
      <c r="H477" s="299">
        <v>583.08333333333326</v>
      </c>
      <c r="I477" s="299">
        <v>590.26666666666665</v>
      </c>
      <c r="J477" s="299">
        <v>595.58333333333326</v>
      </c>
      <c r="K477" s="298">
        <v>584.95000000000005</v>
      </c>
      <c r="L477" s="298">
        <v>572.45000000000005</v>
      </c>
      <c r="M477" s="298">
        <v>0.67052999999999996</v>
      </c>
      <c r="N477" s="1"/>
      <c r="O477" s="1"/>
    </row>
    <row r="478" spans="1:15" ht="12.75" customHeight="1">
      <c r="A478" s="30">
        <v>468</v>
      </c>
      <c r="B478" s="308" t="s">
        <v>209</v>
      </c>
      <c r="C478" s="298">
        <v>662.5</v>
      </c>
      <c r="D478" s="299">
        <v>659.75</v>
      </c>
      <c r="E478" s="299">
        <v>655.35</v>
      </c>
      <c r="F478" s="299">
        <v>648.20000000000005</v>
      </c>
      <c r="G478" s="299">
        <v>643.80000000000007</v>
      </c>
      <c r="H478" s="299">
        <v>666.9</v>
      </c>
      <c r="I478" s="299">
        <v>671.30000000000007</v>
      </c>
      <c r="J478" s="299">
        <v>678.44999999999993</v>
      </c>
      <c r="K478" s="298">
        <v>664.15</v>
      </c>
      <c r="L478" s="298">
        <v>652.6</v>
      </c>
      <c r="M478" s="298">
        <v>16.745760000000001</v>
      </c>
      <c r="N478" s="1"/>
      <c r="O478" s="1"/>
    </row>
    <row r="479" spans="1:15" ht="12.75" customHeight="1">
      <c r="A479" s="30">
        <v>469</v>
      </c>
      <c r="B479" s="308" t="s">
        <v>516</v>
      </c>
      <c r="C479" s="298">
        <v>667.85</v>
      </c>
      <c r="D479" s="299">
        <v>665.36666666666667</v>
      </c>
      <c r="E479" s="299">
        <v>657.83333333333337</v>
      </c>
      <c r="F479" s="299">
        <v>647.81666666666672</v>
      </c>
      <c r="G479" s="299">
        <v>640.28333333333342</v>
      </c>
      <c r="H479" s="299">
        <v>675.38333333333333</v>
      </c>
      <c r="I479" s="299">
        <v>682.91666666666663</v>
      </c>
      <c r="J479" s="299">
        <v>692.93333333333328</v>
      </c>
      <c r="K479" s="298">
        <v>672.9</v>
      </c>
      <c r="L479" s="298">
        <v>655.35</v>
      </c>
      <c r="M479" s="298">
        <v>0.51168999999999998</v>
      </c>
      <c r="N479" s="1"/>
      <c r="O479" s="1"/>
    </row>
    <row r="480" spans="1:15" ht="12.75" customHeight="1">
      <c r="A480" s="30">
        <v>470</v>
      </c>
      <c r="B480" s="308" t="s">
        <v>208</v>
      </c>
      <c r="C480" s="298">
        <v>5828.05</v>
      </c>
      <c r="D480" s="299">
        <v>5800.4000000000005</v>
      </c>
      <c r="E480" s="299">
        <v>5755.9000000000015</v>
      </c>
      <c r="F480" s="299">
        <v>5683.7500000000009</v>
      </c>
      <c r="G480" s="299">
        <v>5639.2500000000018</v>
      </c>
      <c r="H480" s="299">
        <v>5872.5500000000011</v>
      </c>
      <c r="I480" s="299">
        <v>5917.0499999999993</v>
      </c>
      <c r="J480" s="299">
        <v>5989.2000000000007</v>
      </c>
      <c r="K480" s="298">
        <v>5844.9</v>
      </c>
      <c r="L480" s="298">
        <v>5728.25</v>
      </c>
      <c r="M480" s="298">
        <v>3.7194799999999999</v>
      </c>
      <c r="N480" s="1"/>
      <c r="O480" s="1"/>
    </row>
    <row r="481" spans="1:15" ht="12.75" customHeight="1">
      <c r="A481" s="30">
        <v>471</v>
      </c>
      <c r="B481" s="308" t="s">
        <v>277</v>
      </c>
      <c r="C481" s="298">
        <v>34.9</v>
      </c>
      <c r="D481" s="299">
        <v>34.81666666666667</v>
      </c>
      <c r="E481" s="299">
        <v>34.63333333333334</v>
      </c>
      <c r="F481" s="299">
        <v>34.366666666666667</v>
      </c>
      <c r="G481" s="299">
        <v>34.183333333333337</v>
      </c>
      <c r="H481" s="299">
        <v>35.083333333333343</v>
      </c>
      <c r="I481" s="299">
        <v>35.266666666666666</v>
      </c>
      <c r="J481" s="299">
        <v>35.533333333333346</v>
      </c>
      <c r="K481" s="298">
        <v>35</v>
      </c>
      <c r="L481" s="298">
        <v>34.549999999999997</v>
      </c>
      <c r="M481" s="298">
        <v>22.047920000000001</v>
      </c>
      <c r="N481" s="1"/>
      <c r="O481" s="1"/>
    </row>
    <row r="482" spans="1:15" ht="12.75" customHeight="1">
      <c r="A482" s="30">
        <v>472</v>
      </c>
      <c r="B482" s="308" t="s">
        <v>207</v>
      </c>
      <c r="C482" s="298">
        <v>1617</v>
      </c>
      <c r="D482" s="299">
        <v>1600.05</v>
      </c>
      <c r="E482" s="299">
        <v>1577.1</v>
      </c>
      <c r="F482" s="299">
        <v>1537.2</v>
      </c>
      <c r="G482" s="299">
        <v>1514.25</v>
      </c>
      <c r="H482" s="299">
        <v>1639.9499999999998</v>
      </c>
      <c r="I482" s="299">
        <v>1662.9</v>
      </c>
      <c r="J482" s="299">
        <v>1702.7999999999997</v>
      </c>
      <c r="K482" s="298">
        <v>1623</v>
      </c>
      <c r="L482" s="298">
        <v>1560.15</v>
      </c>
      <c r="M482" s="298">
        <v>5.6503800000000002</v>
      </c>
      <c r="N482" s="1"/>
      <c r="O482" s="1"/>
    </row>
    <row r="483" spans="1:15" ht="12.75" customHeight="1">
      <c r="A483" s="30">
        <v>473</v>
      </c>
      <c r="B483" s="308" t="s">
        <v>154</v>
      </c>
      <c r="C483" s="298">
        <v>809.7</v>
      </c>
      <c r="D483" s="299">
        <v>804.63333333333333</v>
      </c>
      <c r="E483" s="299">
        <v>797.01666666666665</v>
      </c>
      <c r="F483" s="299">
        <v>784.33333333333337</v>
      </c>
      <c r="G483" s="299">
        <v>776.7166666666667</v>
      </c>
      <c r="H483" s="299">
        <v>817.31666666666661</v>
      </c>
      <c r="I483" s="299">
        <v>824.93333333333317</v>
      </c>
      <c r="J483" s="299">
        <v>837.61666666666656</v>
      </c>
      <c r="K483" s="298">
        <v>812.25</v>
      </c>
      <c r="L483" s="298">
        <v>791.95</v>
      </c>
      <c r="M483" s="298">
        <v>8.1092600000000008</v>
      </c>
      <c r="N483" s="1"/>
      <c r="O483" s="1"/>
    </row>
    <row r="484" spans="1:15" ht="12.75" customHeight="1">
      <c r="A484" s="30">
        <v>474</v>
      </c>
      <c r="B484" s="308" t="s">
        <v>278</v>
      </c>
      <c r="C484" s="298">
        <v>220.35</v>
      </c>
      <c r="D484" s="299">
        <v>220.70000000000002</v>
      </c>
      <c r="E484" s="299">
        <v>218.55000000000004</v>
      </c>
      <c r="F484" s="299">
        <v>216.75000000000003</v>
      </c>
      <c r="G484" s="299">
        <v>214.60000000000005</v>
      </c>
      <c r="H484" s="299">
        <v>222.50000000000003</v>
      </c>
      <c r="I484" s="299">
        <v>224.65</v>
      </c>
      <c r="J484" s="299">
        <v>226.45000000000002</v>
      </c>
      <c r="K484" s="298">
        <v>222.85</v>
      </c>
      <c r="L484" s="298">
        <v>218.9</v>
      </c>
      <c r="M484" s="298">
        <v>1.6874100000000001</v>
      </c>
      <c r="N484" s="1"/>
      <c r="O484" s="1"/>
    </row>
    <row r="485" spans="1:15" ht="12.75" customHeight="1">
      <c r="A485" s="30">
        <v>475</v>
      </c>
      <c r="B485" s="308" t="s">
        <v>517</v>
      </c>
      <c r="C485" s="298">
        <v>2487.4499999999998</v>
      </c>
      <c r="D485" s="299">
        <v>2493.6333333333332</v>
      </c>
      <c r="E485" s="299">
        <v>2458.9166666666665</v>
      </c>
      <c r="F485" s="299">
        <v>2430.3833333333332</v>
      </c>
      <c r="G485" s="299">
        <v>2395.6666666666665</v>
      </c>
      <c r="H485" s="299">
        <v>2522.1666666666665</v>
      </c>
      <c r="I485" s="299">
        <v>2556.8833333333337</v>
      </c>
      <c r="J485" s="299">
        <v>2585.4166666666665</v>
      </c>
      <c r="K485" s="298">
        <v>2528.35</v>
      </c>
      <c r="L485" s="298">
        <v>2465.1</v>
      </c>
      <c r="M485" s="298">
        <v>0.13766</v>
      </c>
      <c r="N485" s="1"/>
      <c r="O485" s="1"/>
    </row>
    <row r="486" spans="1:15" ht="12.75" customHeight="1">
      <c r="A486" s="30">
        <v>476</v>
      </c>
      <c r="B486" s="308" t="s">
        <v>518</v>
      </c>
      <c r="C486" s="298">
        <v>597.35</v>
      </c>
      <c r="D486" s="299">
        <v>595.81666666666672</v>
      </c>
      <c r="E486" s="299">
        <v>586.58333333333348</v>
      </c>
      <c r="F486" s="299">
        <v>575.81666666666672</v>
      </c>
      <c r="G486" s="299">
        <v>566.58333333333348</v>
      </c>
      <c r="H486" s="299">
        <v>606.58333333333348</v>
      </c>
      <c r="I486" s="299">
        <v>615.81666666666683</v>
      </c>
      <c r="J486" s="299">
        <v>626.58333333333348</v>
      </c>
      <c r="K486" s="298">
        <v>605.04999999999995</v>
      </c>
      <c r="L486" s="298">
        <v>585.04999999999995</v>
      </c>
      <c r="M486" s="298">
        <v>1.80887</v>
      </c>
      <c r="N486" s="1"/>
      <c r="O486" s="1"/>
    </row>
    <row r="487" spans="1:15" ht="12.75" customHeight="1">
      <c r="A487" s="30">
        <v>477</v>
      </c>
      <c r="B487" s="308" t="s">
        <v>519</v>
      </c>
      <c r="C487" s="298">
        <v>304.89999999999998</v>
      </c>
      <c r="D487" s="299">
        <v>305.23333333333335</v>
      </c>
      <c r="E487" s="299">
        <v>302.66666666666669</v>
      </c>
      <c r="F487" s="299">
        <v>300.43333333333334</v>
      </c>
      <c r="G487" s="299">
        <v>297.86666666666667</v>
      </c>
      <c r="H487" s="299">
        <v>307.4666666666667</v>
      </c>
      <c r="I487" s="299">
        <v>310.0333333333333</v>
      </c>
      <c r="J487" s="299">
        <v>312.26666666666671</v>
      </c>
      <c r="K487" s="298">
        <v>307.8</v>
      </c>
      <c r="L487" s="298">
        <v>303</v>
      </c>
      <c r="M487" s="298">
        <v>0.72484999999999999</v>
      </c>
      <c r="N487" s="1"/>
      <c r="O487" s="1"/>
    </row>
    <row r="488" spans="1:15" ht="12.75" customHeight="1">
      <c r="A488" s="30">
        <v>478</v>
      </c>
      <c r="B488" s="308" t="s">
        <v>520</v>
      </c>
      <c r="C488" s="298">
        <v>27.2</v>
      </c>
      <c r="D488" s="299">
        <v>27.283333333333331</v>
      </c>
      <c r="E488" s="299">
        <v>26.866666666666664</v>
      </c>
      <c r="F488" s="299">
        <v>26.533333333333331</v>
      </c>
      <c r="G488" s="299">
        <v>26.116666666666664</v>
      </c>
      <c r="H488" s="299">
        <v>27.616666666666664</v>
      </c>
      <c r="I488" s="299">
        <v>28.033333333333335</v>
      </c>
      <c r="J488" s="299">
        <v>28.366666666666664</v>
      </c>
      <c r="K488" s="298">
        <v>27.7</v>
      </c>
      <c r="L488" s="298">
        <v>26.95</v>
      </c>
      <c r="M488" s="298">
        <v>36.400849999999998</v>
      </c>
      <c r="N488" s="1"/>
      <c r="O488" s="1"/>
    </row>
    <row r="489" spans="1:15" ht="12.75" customHeight="1">
      <c r="A489" s="30">
        <v>479</v>
      </c>
      <c r="B489" s="308" t="s">
        <v>521</v>
      </c>
      <c r="C489" s="298">
        <v>275</v>
      </c>
      <c r="D489" s="299">
        <v>276.84999999999997</v>
      </c>
      <c r="E489" s="299">
        <v>272.14999999999992</v>
      </c>
      <c r="F489" s="299">
        <v>269.29999999999995</v>
      </c>
      <c r="G489" s="299">
        <v>264.59999999999991</v>
      </c>
      <c r="H489" s="299">
        <v>279.69999999999993</v>
      </c>
      <c r="I489" s="299">
        <v>284.39999999999998</v>
      </c>
      <c r="J489" s="299">
        <v>287.24999999999994</v>
      </c>
      <c r="K489" s="298">
        <v>281.55</v>
      </c>
      <c r="L489" s="298">
        <v>274</v>
      </c>
      <c r="M489" s="298">
        <v>2.3683800000000002</v>
      </c>
      <c r="N489" s="1"/>
      <c r="O489" s="1"/>
    </row>
    <row r="490" spans="1:15" ht="12.75" customHeight="1">
      <c r="A490" s="30">
        <v>480</v>
      </c>
      <c r="B490" s="317" t="s">
        <v>522</v>
      </c>
      <c r="C490" s="318">
        <v>312.3</v>
      </c>
      <c r="D490" s="318">
        <v>309.16666666666669</v>
      </c>
      <c r="E490" s="318">
        <v>304.33333333333337</v>
      </c>
      <c r="F490" s="318">
        <v>296.36666666666667</v>
      </c>
      <c r="G490" s="318">
        <v>291.53333333333336</v>
      </c>
      <c r="H490" s="318">
        <v>317.13333333333338</v>
      </c>
      <c r="I490" s="318">
        <v>321.96666666666675</v>
      </c>
      <c r="J490" s="317">
        <v>329.93333333333339</v>
      </c>
      <c r="K490" s="317">
        <v>314</v>
      </c>
      <c r="L490" s="317">
        <v>301.2</v>
      </c>
      <c r="M490" s="269">
        <v>1.6457299999999999</v>
      </c>
      <c r="N490" s="1"/>
      <c r="O490" s="1"/>
    </row>
    <row r="491" spans="1:15" ht="12.75" customHeight="1">
      <c r="A491" s="30">
        <v>481</v>
      </c>
      <c r="B491" s="317" t="s">
        <v>279</v>
      </c>
      <c r="C491" s="318">
        <v>821</v>
      </c>
      <c r="D491" s="318">
        <v>813.15</v>
      </c>
      <c r="E491" s="318">
        <v>800.34999999999991</v>
      </c>
      <c r="F491" s="318">
        <v>779.69999999999993</v>
      </c>
      <c r="G491" s="318">
        <v>766.89999999999986</v>
      </c>
      <c r="H491" s="318">
        <v>833.8</v>
      </c>
      <c r="I491" s="318">
        <v>846.59999999999991</v>
      </c>
      <c r="J491" s="317">
        <v>867.25</v>
      </c>
      <c r="K491" s="317">
        <v>825.95</v>
      </c>
      <c r="L491" s="317">
        <v>792.5</v>
      </c>
      <c r="M491" s="269">
        <v>14.97723</v>
      </c>
      <c r="N491" s="1"/>
      <c r="O491" s="1"/>
    </row>
    <row r="492" spans="1:15" ht="12.75" customHeight="1">
      <c r="A492" s="30">
        <v>482</v>
      </c>
      <c r="B492" s="317" t="s">
        <v>210</v>
      </c>
      <c r="C492" s="298">
        <v>214.45</v>
      </c>
      <c r="D492" s="299">
        <v>211.9</v>
      </c>
      <c r="E492" s="299">
        <v>208.8</v>
      </c>
      <c r="F492" s="299">
        <v>203.15</v>
      </c>
      <c r="G492" s="299">
        <v>200.05</v>
      </c>
      <c r="H492" s="299">
        <v>217.55</v>
      </c>
      <c r="I492" s="299">
        <v>220.64999999999998</v>
      </c>
      <c r="J492" s="299">
        <v>226.3</v>
      </c>
      <c r="K492" s="298">
        <v>215</v>
      </c>
      <c r="L492" s="298">
        <v>206.25</v>
      </c>
      <c r="M492" s="298">
        <v>217.76087999999999</v>
      </c>
      <c r="N492" s="1"/>
      <c r="O492" s="1"/>
    </row>
    <row r="493" spans="1:15" ht="12.75" customHeight="1">
      <c r="A493" s="30">
        <v>483</v>
      </c>
      <c r="B493" s="317" t="s">
        <v>523</v>
      </c>
      <c r="C493" s="318">
        <v>1972.8</v>
      </c>
      <c r="D493" s="318">
        <v>1979.2666666666667</v>
      </c>
      <c r="E493" s="318">
        <v>1938.5333333333333</v>
      </c>
      <c r="F493" s="318">
        <v>1904.2666666666667</v>
      </c>
      <c r="G493" s="318">
        <v>1863.5333333333333</v>
      </c>
      <c r="H493" s="318">
        <v>2013.5333333333333</v>
      </c>
      <c r="I493" s="318">
        <v>2054.2666666666664</v>
      </c>
      <c r="J493" s="317">
        <v>2088.5333333333333</v>
      </c>
      <c r="K493" s="317">
        <v>2020</v>
      </c>
      <c r="L493" s="317">
        <v>1945</v>
      </c>
      <c r="M493" s="269">
        <v>0.39324999999999999</v>
      </c>
      <c r="N493" s="1"/>
      <c r="O493" s="1"/>
    </row>
    <row r="494" spans="1:15" ht="12.75" customHeight="1">
      <c r="A494" s="30">
        <v>484</v>
      </c>
      <c r="B494" s="337" t="s">
        <v>888</v>
      </c>
      <c r="C494" s="298">
        <v>327.7</v>
      </c>
      <c r="D494" s="299">
        <v>328.68333333333334</v>
      </c>
      <c r="E494" s="299">
        <v>324.2166666666667</v>
      </c>
      <c r="F494" s="299">
        <v>320.73333333333335</v>
      </c>
      <c r="G494" s="299">
        <v>316.26666666666671</v>
      </c>
      <c r="H494" s="299">
        <v>332.16666666666669</v>
      </c>
      <c r="I494" s="299">
        <v>336.63333333333327</v>
      </c>
      <c r="J494" s="299">
        <v>340.11666666666667</v>
      </c>
      <c r="K494" s="298">
        <v>333.15</v>
      </c>
      <c r="L494" s="298">
        <v>325.2</v>
      </c>
      <c r="M494" s="298">
        <v>0.53937000000000002</v>
      </c>
      <c r="N494" s="1"/>
      <c r="O494" s="1"/>
    </row>
    <row r="495" spans="1:15" ht="12.75" customHeight="1">
      <c r="A495" s="30">
        <v>485</v>
      </c>
      <c r="B495" s="339" t="s">
        <v>524</v>
      </c>
      <c r="C495" s="318">
        <v>2003.45</v>
      </c>
      <c r="D495" s="318">
        <v>1996.05</v>
      </c>
      <c r="E495" s="299">
        <v>1972.5</v>
      </c>
      <c r="F495" s="299">
        <v>1941.55</v>
      </c>
      <c r="G495" s="299">
        <v>1918</v>
      </c>
      <c r="H495" s="299">
        <v>2027</v>
      </c>
      <c r="I495" s="299">
        <v>2050.5499999999997</v>
      </c>
      <c r="J495" s="299">
        <v>2081.5</v>
      </c>
      <c r="K495" s="298">
        <v>2019.6</v>
      </c>
      <c r="L495" s="298">
        <v>1965.1</v>
      </c>
      <c r="M495" s="298">
        <v>0.26727000000000001</v>
      </c>
      <c r="N495" s="1"/>
      <c r="O495" s="1"/>
    </row>
    <row r="496" spans="1:15" ht="12.75" customHeight="1">
      <c r="A496" s="30">
        <v>486</v>
      </c>
      <c r="B496" s="279" t="s">
        <v>127</v>
      </c>
      <c r="C496" s="298">
        <v>8.5</v>
      </c>
      <c r="D496" s="299">
        <v>8.4333333333333336</v>
      </c>
      <c r="E496" s="299">
        <v>8.3166666666666664</v>
      </c>
      <c r="F496" s="299">
        <v>8.1333333333333329</v>
      </c>
      <c r="G496" s="299">
        <v>8.0166666666666657</v>
      </c>
      <c r="H496" s="299">
        <v>8.6166666666666671</v>
      </c>
      <c r="I496" s="299">
        <v>8.7333333333333343</v>
      </c>
      <c r="J496" s="299">
        <v>8.9166666666666679</v>
      </c>
      <c r="K496" s="298">
        <v>8.5500000000000007</v>
      </c>
      <c r="L496" s="298">
        <v>8.25</v>
      </c>
      <c r="M496" s="298">
        <v>719.31349999999998</v>
      </c>
      <c r="N496" s="1"/>
      <c r="O496" s="1"/>
    </row>
    <row r="497" spans="1:15" ht="12.75" customHeight="1">
      <c r="A497" s="30">
        <v>487</v>
      </c>
      <c r="B497" s="317" t="s">
        <v>211</v>
      </c>
      <c r="C497" s="318">
        <v>976.1</v>
      </c>
      <c r="D497" s="318">
        <v>969.76666666666677</v>
      </c>
      <c r="E497" s="299">
        <v>959.33333333333348</v>
      </c>
      <c r="F497" s="299">
        <v>942.56666666666672</v>
      </c>
      <c r="G497" s="299">
        <v>932.13333333333344</v>
      </c>
      <c r="H497" s="299">
        <v>986.53333333333353</v>
      </c>
      <c r="I497" s="299">
        <v>996.9666666666667</v>
      </c>
      <c r="J497" s="299">
        <v>1013.7333333333336</v>
      </c>
      <c r="K497" s="298">
        <v>980.2</v>
      </c>
      <c r="L497" s="298">
        <v>953</v>
      </c>
      <c r="M497" s="298">
        <v>15.488960000000001</v>
      </c>
      <c r="N497" s="1"/>
      <c r="O497" s="1"/>
    </row>
    <row r="498" spans="1:15" ht="12.75" customHeight="1">
      <c r="A498" s="30">
        <v>488</v>
      </c>
      <c r="B498" s="269" t="s">
        <v>525</v>
      </c>
      <c r="C498" s="298">
        <v>220.3</v>
      </c>
      <c r="D498" s="299">
        <v>217.85</v>
      </c>
      <c r="E498" s="299">
        <v>211.75</v>
      </c>
      <c r="F498" s="299">
        <v>203.20000000000002</v>
      </c>
      <c r="G498" s="299">
        <v>197.10000000000002</v>
      </c>
      <c r="H498" s="299">
        <v>226.39999999999998</v>
      </c>
      <c r="I498" s="299">
        <v>232.49999999999994</v>
      </c>
      <c r="J498" s="299">
        <v>241.04999999999995</v>
      </c>
      <c r="K498" s="298">
        <v>223.95</v>
      </c>
      <c r="L498" s="298">
        <v>209.3</v>
      </c>
      <c r="M498" s="298">
        <v>10.98983</v>
      </c>
      <c r="N498" s="1"/>
      <c r="O498" s="1"/>
    </row>
    <row r="499" spans="1:15" ht="12.75" customHeight="1">
      <c r="A499" s="30">
        <v>489</v>
      </c>
      <c r="B499" s="338" t="s">
        <v>526</v>
      </c>
      <c r="C499" s="318">
        <v>72.05</v>
      </c>
      <c r="D499" s="318">
        <v>71.866666666666674</v>
      </c>
      <c r="E499" s="299">
        <v>70.983333333333348</v>
      </c>
      <c r="F499" s="299">
        <v>69.916666666666671</v>
      </c>
      <c r="G499" s="299">
        <v>69.033333333333346</v>
      </c>
      <c r="H499" s="299">
        <v>72.933333333333351</v>
      </c>
      <c r="I499" s="299">
        <v>73.816666666666677</v>
      </c>
      <c r="J499" s="299">
        <v>74.883333333333354</v>
      </c>
      <c r="K499" s="298">
        <v>72.75</v>
      </c>
      <c r="L499" s="298">
        <v>70.8</v>
      </c>
      <c r="M499" s="298">
        <v>7.5402199999999997</v>
      </c>
      <c r="N499" s="1"/>
      <c r="O499" s="1"/>
    </row>
    <row r="500" spans="1:15" ht="12.75" customHeight="1">
      <c r="A500" s="30">
        <v>490</v>
      </c>
      <c r="B500" s="269" t="s">
        <v>527</v>
      </c>
      <c r="C500" s="298">
        <v>520.65</v>
      </c>
      <c r="D500" s="299">
        <v>522.55000000000007</v>
      </c>
      <c r="E500" s="299">
        <v>514.10000000000014</v>
      </c>
      <c r="F500" s="299">
        <v>507.55000000000007</v>
      </c>
      <c r="G500" s="299">
        <v>499.10000000000014</v>
      </c>
      <c r="H500" s="299">
        <v>529.10000000000014</v>
      </c>
      <c r="I500" s="299">
        <v>537.55000000000018</v>
      </c>
      <c r="J500" s="299">
        <v>544.10000000000014</v>
      </c>
      <c r="K500" s="298">
        <v>531</v>
      </c>
      <c r="L500" s="298">
        <v>516</v>
      </c>
      <c r="M500" s="298">
        <v>0.59767000000000003</v>
      </c>
      <c r="N500" s="1"/>
      <c r="O500" s="1"/>
    </row>
    <row r="501" spans="1:15" ht="12.75" customHeight="1">
      <c r="A501" s="30">
        <v>491</v>
      </c>
      <c r="B501" s="269" t="s">
        <v>280</v>
      </c>
      <c r="C501" s="318">
        <v>1612.6</v>
      </c>
      <c r="D501" s="318">
        <v>1591.5666666666666</v>
      </c>
      <c r="E501" s="299">
        <v>1568.2333333333331</v>
      </c>
      <c r="F501" s="299">
        <v>1523.8666666666666</v>
      </c>
      <c r="G501" s="299">
        <v>1500.5333333333331</v>
      </c>
      <c r="H501" s="299">
        <v>1635.9333333333332</v>
      </c>
      <c r="I501" s="299">
        <v>1659.2666666666667</v>
      </c>
      <c r="J501" s="299">
        <v>1703.6333333333332</v>
      </c>
      <c r="K501" s="298">
        <v>1614.9</v>
      </c>
      <c r="L501" s="298">
        <v>1547.2</v>
      </c>
      <c r="M501" s="298">
        <v>1.1074600000000001</v>
      </c>
      <c r="N501" s="1"/>
      <c r="O501" s="1"/>
    </row>
    <row r="502" spans="1:15" ht="12.75" customHeight="1">
      <c r="A502" s="30">
        <v>492</v>
      </c>
      <c r="B502" s="269" t="s">
        <v>212</v>
      </c>
      <c r="C502" s="318">
        <v>416.05</v>
      </c>
      <c r="D502" s="318">
        <v>415.91666666666669</v>
      </c>
      <c r="E502" s="299">
        <v>413.23333333333335</v>
      </c>
      <c r="F502" s="299">
        <v>410.41666666666669</v>
      </c>
      <c r="G502" s="299">
        <v>407.73333333333335</v>
      </c>
      <c r="H502" s="299">
        <v>418.73333333333335</v>
      </c>
      <c r="I502" s="299">
        <v>421.41666666666663</v>
      </c>
      <c r="J502" s="299">
        <v>424.23333333333335</v>
      </c>
      <c r="K502" s="298">
        <v>418.6</v>
      </c>
      <c r="L502" s="298">
        <v>413.1</v>
      </c>
      <c r="M502" s="298">
        <v>52.614550000000001</v>
      </c>
      <c r="N502" s="1"/>
      <c r="O502" s="1"/>
    </row>
    <row r="503" spans="1:15" ht="12.75" customHeight="1">
      <c r="A503" s="30">
        <v>493</v>
      </c>
      <c r="B503" s="269" t="s">
        <v>528</v>
      </c>
      <c r="C503" s="318">
        <v>206.15</v>
      </c>
      <c r="D503" s="318">
        <v>205.01666666666665</v>
      </c>
      <c r="E503" s="299">
        <v>202.6333333333333</v>
      </c>
      <c r="F503" s="299">
        <v>199.11666666666665</v>
      </c>
      <c r="G503" s="299">
        <v>196.73333333333329</v>
      </c>
      <c r="H503" s="299">
        <v>208.5333333333333</v>
      </c>
      <c r="I503" s="299">
        <v>210.91666666666663</v>
      </c>
      <c r="J503" s="299">
        <v>214.43333333333331</v>
      </c>
      <c r="K503" s="298">
        <v>207.4</v>
      </c>
      <c r="L503" s="298">
        <v>201.5</v>
      </c>
      <c r="M503" s="298">
        <v>4.1143700000000001</v>
      </c>
      <c r="N503" s="1"/>
      <c r="O503" s="1"/>
    </row>
    <row r="504" spans="1:15" ht="12.75" customHeight="1">
      <c r="A504" s="30">
        <v>494</v>
      </c>
      <c r="B504" s="269" t="s">
        <v>281</v>
      </c>
      <c r="C504" s="318">
        <v>12.65</v>
      </c>
      <c r="D504" s="318">
        <v>12.633333333333335</v>
      </c>
      <c r="E504" s="299">
        <v>12.56666666666667</v>
      </c>
      <c r="F504" s="299">
        <v>12.483333333333336</v>
      </c>
      <c r="G504" s="299">
        <v>12.416666666666671</v>
      </c>
      <c r="H504" s="299">
        <v>12.716666666666669</v>
      </c>
      <c r="I504" s="299">
        <v>12.783333333333335</v>
      </c>
      <c r="J504" s="299">
        <v>12.866666666666667</v>
      </c>
      <c r="K504" s="298">
        <v>12.7</v>
      </c>
      <c r="L504" s="298">
        <v>12.55</v>
      </c>
      <c r="M504" s="298">
        <v>233.04730000000001</v>
      </c>
      <c r="N504" s="1"/>
      <c r="O504" s="1"/>
    </row>
    <row r="505" spans="1:15" ht="12.75" customHeight="1">
      <c r="A505" s="30">
        <v>495</v>
      </c>
      <c r="B505" s="269" t="s">
        <v>889</v>
      </c>
      <c r="C505" s="318">
        <v>7955.4</v>
      </c>
      <c r="D505" s="318">
        <v>7975.1500000000005</v>
      </c>
      <c r="E505" s="299">
        <v>7890.4500000000007</v>
      </c>
      <c r="F505" s="299">
        <v>7825.5</v>
      </c>
      <c r="G505" s="299">
        <v>7740.8</v>
      </c>
      <c r="H505" s="299">
        <v>8040.1000000000013</v>
      </c>
      <c r="I505" s="299">
        <v>8124.8</v>
      </c>
      <c r="J505" s="299">
        <v>8189.7500000000018</v>
      </c>
      <c r="K505" s="298">
        <v>8059.85</v>
      </c>
      <c r="L505" s="298">
        <v>7910.2</v>
      </c>
      <c r="M505" s="298">
        <v>0.12161</v>
      </c>
      <c r="N505" s="1"/>
      <c r="O505" s="1"/>
    </row>
    <row r="506" spans="1:15" ht="12.75" customHeight="1">
      <c r="A506" s="30">
        <v>496</v>
      </c>
      <c r="B506" s="269" t="s">
        <v>213</v>
      </c>
      <c r="C506" s="318">
        <v>223.65</v>
      </c>
      <c r="D506" s="318">
        <v>220.66666666666666</v>
      </c>
      <c r="E506" s="299">
        <v>216.48333333333332</v>
      </c>
      <c r="F506" s="299">
        <v>209.31666666666666</v>
      </c>
      <c r="G506" s="299">
        <v>205.13333333333333</v>
      </c>
      <c r="H506" s="299">
        <v>227.83333333333331</v>
      </c>
      <c r="I506" s="299">
        <v>232.01666666666665</v>
      </c>
      <c r="J506" s="299">
        <v>239.18333333333331</v>
      </c>
      <c r="K506" s="298">
        <v>224.85</v>
      </c>
      <c r="L506" s="298">
        <v>213.5</v>
      </c>
      <c r="M506" s="298">
        <v>71.532179999999997</v>
      </c>
      <c r="N506" s="1"/>
      <c r="O506" s="1"/>
    </row>
    <row r="507" spans="1:15" ht="12.75" customHeight="1">
      <c r="A507" s="348">
        <v>497</v>
      </c>
      <c r="B507" s="269" t="s">
        <v>529</v>
      </c>
      <c r="C507" s="318">
        <v>269.60000000000002</v>
      </c>
      <c r="D507" s="318">
        <v>270.4666666666667</v>
      </c>
      <c r="E507" s="299">
        <v>267.13333333333338</v>
      </c>
      <c r="F507" s="299">
        <v>264.66666666666669</v>
      </c>
      <c r="G507" s="299">
        <v>261.33333333333337</v>
      </c>
      <c r="H507" s="299">
        <v>272.93333333333339</v>
      </c>
      <c r="I507" s="299">
        <v>276.26666666666665</v>
      </c>
      <c r="J507" s="299">
        <v>278.73333333333341</v>
      </c>
      <c r="K507" s="298">
        <v>273.8</v>
      </c>
      <c r="L507" s="298">
        <v>268</v>
      </c>
      <c r="M507" s="298">
        <v>1.92872</v>
      </c>
      <c r="N507" s="1"/>
      <c r="O507" s="1"/>
    </row>
    <row r="508" spans="1:15" ht="12.75" customHeight="1">
      <c r="A508" s="317">
        <v>498</v>
      </c>
      <c r="B508" s="269" t="s">
        <v>861</v>
      </c>
      <c r="C508" s="269">
        <v>54.35</v>
      </c>
      <c r="D508" s="318">
        <v>54.683333333333337</v>
      </c>
      <c r="E508" s="299">
        <v>53.566666666666677</v>
      </c>
      <c r="F508" s="299">
        <v>52.783333333333339</v>
      </c>
      <c r="G508" s="299">
        <v>51.666666666666679</v>
      </c>
      <c r="H508" s="299">
        <v>55.466666666666676</v>
      </c>
      <c r="I508" s="299">
        <v>56.583333333333336</v>
      </c>
      <c r="J508" s="299">
        <v>57.366666666666674</v>
      </c>
      <c r="K508" s="298">
        <v>55.8</v>
      </c>
      <c r="L508" s="298">
        <v>53.9</v>
      </c>
      <c r="M508" s="298">
        <v>324.03447</v>
      </c>
      <c r="N508" s="1"/>
      <c r="O508" s="1"/>
    </row>
    <row r="509" spans="1:15" ht="12.75" customHeight="1">
      <c r="A509" s="317">
        <v>499</v>
      </c>
      <c r="B509" s="269" t="s">
        <v>830</v>
      </c>
      <c r="C509" s="269">
        <v>365.8</v>
      </c>
      <c r="D509" s="318">
        <v>364.86666666666662</v>
      </c>
      <c r="E509" s="299">
        <v>361.73333333333323</v>
      </c>
      <c r="F509" s="299">
        <v>357.66666666666663</v>
      </c>
      <c r="G509" s="299">
        <v>354.53333333333325</v>
      </c>
      <c r="H509" s="299">
        <v>368.93333333333322</v>
      </c>
      <c r="I509" s="299">
        <v>372.06666666666655</v>
      </c>
      <c r="J509" s="299">
        <v>376.13333333333321</v>
      </c>
      <c r="K509" s="298">
        <v>368</v>
      </c>
      <c r="L509" s="298">
        <v>360.8</v>
      </c>
      <c r="M509" s="298">
        <v>6.7076599999999997</v>
      </c>
      <c r="N509" s="1"/>
      <c r="O509" s="1"/>
    </row>
    <row r="510" spans="1:15" ht="12.75" customHeight="1">
      <c r="A510" s="317">
        <v>500</v>
      </c>
      <c r="B510" s="269" t="s">
        <v>530</v>
      </c>
      <c r="C510" s="269">
        <v>1615.9</v>
      </c>
      <c r="D510" s="318">
        <v>1619.3666666666668</v>
      </c>
      <c r="E510" s="299">
        <v>1601.6833333333336</v>
      </c>
      <c r="F510" s="299">
        <v>1587.4666666666669</v>
      </c>
      <c r="G510" s="299">
        <v>1569.7833333333338</v>
      </c>
      <c r="H510" s="299">
        <v>1633.5833333333335</v>
      </c>
      <c r="I510" s="299">
        <v>1651.2666666666669</v>
      </c>
      <c r="J510" s="299">
        <v>1665.4833333333333</v>
      </c>
      <c r="K510" s="298">
        <v>1637.05</v>
      </c>
      <c r="L510" s="298">
        <v>1605.15</v>
      </c>
      <c r="M510" s="298">
        <v>9.2350000000000002E-2</v>
      </c>
      <c r="N510" s="1"/>
      <c r="O510" s="1"/>
    </row>
    <row r="511" spans="1:15" ht="12.75" customHeight="1">
      <c r="A511" s="317">
        <v>501</v>
      </c>
      <c r="B511" s="269" t="s">
        <v>531</v>
      </c>
      <c r="C511" s="269">
        <v>1979.7</v>
      </c>
      <c r="D511" s="318">
        <v>1972.3999999999999</v>
      </c>
      <c r="E511" s="299">
        <v>1957.2999999999997</v>
      </c>
      <c r="F511" s="299">
        <v>1934.8999999999999</v>
      </c>
      <c r="G511" s="299">
        <v>1919.7999999999997</v>
      </c>
      <c r="H511" s="299">
        <v>1994.7999999999997</v>
      </c>
      <c r="I511" s="299">
        <v>2009.8999999999996</v>
      </c>
      <c r="J511" s="299">
        <v>2032.2999999999997</v>
      </c>
      <c r="K511" s="298">
        <v>1987.5</v>
      </c>
      <c r="L511" s="298">
        <v>1950</v>
      </c>
      <c r="M511" s="298">
        <v>0.10551000000000001</v>
      </c>
      <c r="N511" s="1"/>
      <c r="O511" s="1"/>
    </row>
    <row r="512" spans="1:15" ht="12.75" customHeight="1">
      <c r="A512" s="279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2"/>
      <c r="B5" s="453"/>
      <c r="C5" s="452"/>
      <c r="D5" s="453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2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54" t="s">
        <v>533</v>
      </c>
      <c r="C7" s="453"/>
      <c r="D7" s="7">
        <f>Main!B10</f>
        <v>44749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44748</v>
      </c>
      <c r="B10" s="29">
        <v>530881</v>
      </c>
      <c r="C10" s="28" t="s">
        <v>966</v>
      </c>
      <c r="D10" s="28" t="s">
        <v>967</v>
      </c>
      <c r="E10" s="28" t="s">
        <v>543</v>
      </c>
      <c r="F10" s="87">
        <v>24910</v>
      </c>
      <c r="G10" s="29">
        <v>24.3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44748</v>
      </c>
      <c r="B11" s="29">
        <v>530881</v>
      </c>
      <c r="C11" s="28" t="s">
        <v>966</v>
      </c>
      <c r="D11" s="28" t="s">
        <v>968</v>
      </c>
      <c r="E11" s="28" t="s">
        <v>543</v>
      </c>
      <c r="F11" s="87">
        <v>60951</v>
      </c>
      <c r="G11" s="29">
        <v>24.3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44748</v>
      </c>
      <c r="B12" s="29">
        <v>530881</v>
      </c>
      <c r="C12" s="28" t="s">
        <v>966</v>
      </c>
      <c r="D12" s="28" t="s">
        <v>969</v>
      </c>
      <c r="E12" s="28" t="s">
        <v>542</v>
      </c>
      <c r="F12" s="87">
        <v>80100</v>
      </c>
      <c r="G12" s="29">
        <v>24.3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44748</v>
      </c>
      <c r="B13" s="29">
        <v>539621</v>
      </c>
      <c r="C13" s="28" t="s">
        <v>892</v>
      </c>
      <c r="D13" s="28" t="s">
        <v>970</v>
      </c>
      <c r="E13" s="28" t="s">
        <v>542</v>
      </c>
      <c r="F13" s="87">
        <v>100000</v>
      </c>
      <c r="G13" s="29">
        <v>2.2799999999999998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44748</v>
      </c>
      <c r="B14" s="29">
        <v>539621</v>
      </c>
      <c r="C14" s="28" t="s">
        <v>892</v>
      </c>
      <c r="D14" s="28" t="s">
        <v>970</v>
      </c>
      <c r="E14" s="28" t="s">
        <v>543</v>
      </c>
      <c r="F14" s="87">
        <v>700000</v>
      </c>
      <c r="G14" s="29">
        <v>2.14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44748</v>
      </c>
      <c r="B15" s="29">
        <v>539662</v>
      </c>
      <c r="C15" s="28" t="s">
        <v>916</v>
      </c>
      <c r="D15" s="28" t="s">
        <v>934</v>
      </c>
      <c r="E15" s="28" t="s">
        <v>543</v>
      </c>
      <c r="F15" s="87">
        <v>20888</v>
      </c>
      <c r="G15" s="29">
        <v>46.13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44748</v>
      </c>
      <c r="B16" s="29">
        <v>539662</v>
      </c>
      <c r="C16" s="28" t="s">
        <v>916</v>
      </c>
      <c r="D16" s="28" t="s">
        <v>934</v>
      </c>
      <c r="E16" s="28" t="s">
        <v>542</v>
      </c>
      <c r="F16" s="87">
        <v>61401</v>
      </c>
      <c r="G16" s="29">
        <v>46.2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44748</v>
      </c>
      <c r="B17" s="29">
        <v>543462</v>
      </c>
      <c r="C17" s="28" t="s">
        <v>971</v>
      </c>
      <c r="D17" s="28" t="s">
        <v>972</v>
      </c>
      <c r="E17" s="28" t="s">
        <v>542</v>
      </c>
      <c r="F17" s="87">
        <v>90000</v>
      </c>
      <c r="G17" s="29">
        <v>168.5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44748</v>
      </c>
      <c r="B18" s="29">
        <v>543462</v>
      </c>
      <c r="C18" s="28" t="s">
        <v>971</v>
      </c>
      <c r="D18" s="28" t="s">
        <v>973</v>
      </c>
      <c r="E18" s="28" t="s">
        <v>543</v>
      </c>
      <c r="F18" s="87">
        <v>90000</v>
      </c>
      <c r="G18" s="29">
        <v>168.5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44748</v>
      </c>
      <c r="B19" s="29">
        <v>543516</v>
      </c>
      <c r="C19" s="28" t="s">
        <v>974</v>
      </c>
      <c r="D19" s="28" t="s">
        <v>975</v>
      </c>
      <c r="E19" s="28" t="s">
        <v>542</v>
      </c>
      <c r="F19" s="87">
        <v>12000</v>
      </c>
      <c r="G19" s="29">
        <v>91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44748</v>
      </c>
      <c r="B20" s="29">
        <v>542918</v>
      </c>
      <c r="C20" s="28" t="s">
        <v>976</v>
      </c>
      <c r="D20" s="28" t="s">
        <v>977</v>
      </c>
      <c r="E20" s="28" t="s">
        <v>542</v>
      </c>
      <c r="F20" s="87">
        <v>33000</v>
      </c>
      <c r="G20" s="29">
        <v>29.75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44748</v>
      </c>
      <c r="B21" s="29">
        <v>539222</v>
      </c>
      <c r="C21" s="28" t="s">
        <v>978</v>
      </c>
      <c r="D21" s="28" t="s">
        <v>979</v>
      </c>
      <c r="E21" s="28" t="s">
        <v>543</v>
      </c>
      <c r="F21" s="87">
        <v>65000</v>
      </c>
      <c r="G21" s="29">
        <v>48.78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44748</v>
      </c>
      <c r="B22" s="29">
        <v>539222</v>
      </c>
      <c r="C22" s="28" t="s">
        <v>978</v>
      </c>
      <c r="D22" s="28" t="s">
        <v>979</v>
      </c>
      <c r="E22" s="28" t="s">
        <v>542</v>
      </c>
      <c r="F22" s="87">
        <v>40000</v>
      </c>
      <c r="G22" s="29">
        <v>47.81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44748</v>
      </c>
      <c r="B23" s="29">
        <v>514386</v>
      </c>
      <c r="C23" s="28" t="s">
        <v>980</v>
      </c>
      <c r="D23" s="28" t="s">
        <v>981</v>
      </c>
      <c r="E23" s="28" t="s">
        <v>543</v>
      </c>
      <c r="F23" s="87">
        <v>210668</v>
      </c>
      <c r="G23" s="29">
        <v>5.51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44748</v>
      </c>
      <c r="B24" s="29">
        <v>540377</v>
      </c>
      <c r="C24" s="28" t="s">
        <v>982</v>
      </c>
      <c r="D24" s="28" t="s">
        <v>983</v>
      </c>
      <c r="E24" s="28" t="s">
        <v>542</v>
      </c>
      <c r="F24" s="87">
        <v>42000</v>
      </c>
      <c r="G24" s="29">
        <v>78.67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44748</v>
      </c>
      <c r="B25" s="29">
        <v>543286</v>
      </c>
      <c r="C25" s="28" t="s">
        <v>853</v>
      </c>
      <c r="D25" s="28" t="s">
        <v>984</v>
      </c>
      <c r="E25" s="28" t="s">
        <v>542</v>
      </c>
      <c r="F25" s="87">
        <v>30000</v>
      </c>
      <c r="G25" s="29">
        <v>23.4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44748</v>
      </c>
      <c r="B26" s="29">
        <v>543286</v>
      </c>
      <c r="C26" s="28" t="s">
        <v>853</v>
      </c>
      <c r="D26" s="28" t="s">
        <v>984</v>
      </c>
      <c r="E26" s="28" t="s">
        <v>543</v>
      </c>
      <c r="F26" s="87">
        <v>30000</v>
      </c>
      <c r="G26" s="29">
        <v>23.6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44748</v>
      </c>
      <c r="B27" s="29">
        <v>543286</v>
      </c>
      <c r="C27" s="28" t="s">
        <v>853</v>
      </c>
      <c r="D27" s="28" t="s">
        <v>985</v>
      </c>
      <c r="E27" s="28" t="s">
        <v>542</v>
      </c>
      <c r="F27" s="87">
        <v>30000</v>
      </c>
      <c r="G27" s="29">
        <v>23.13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44748</v>
      </c>
      <c r="B28" s="29">
        <v>543286</v>
      </c>
      <c r="C28" s="28" t="s">
        <v>853</v>
      </c>
      <c r="D28" s="28" t="s">
        <v>936</v>
      </c>
      <c r="E28" s="28" t="s">
        <v>543</v>
      </c>
      <c r="F28" s="87">
        <v>48000</v>
      </c>
      <c r="G28" s="29">
        <v>23.36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44748</v>
      </c>
      <c r="B29" s="29">
        <v>503669</v>
      </c>
      <c r="C29" s="28" t="s">
        <v>986</v>
      </c>
      <c r="D29" s="28" t="s">
        <v>987</v>
      </c>
      <c r="E29" s="28" t="s">
        <v>542</v>
      </c>
      <c r="F29" s="87">
        <v>47218</v>
      </c>
      <c r="G29" s="29">
        <v>9.4499999999999993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44748</v>
      </c>
      <c r="B30" s="29">
        <v>531328</v>
      </c>
      <c r="C30" s="28" t="s">
        <v>988</v>
      </c>
      <c r="D30" s="28" t="s">
        <v>989</v>
      </c>
      <c r="E30" s="28" t="s">
        <v>543</v>
      </c>
      <c r="F30" s="87">
        <v>927080</v>
      </c>
      <c r="G30" s="29">
        <v>0.64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44748</v>
      </c>
      <c r="B31" s="29">
        <v>540360</v>
      </c>
      <c r="C31" s="28" t="s">
        <v>937</v>
      </c>
      <c r="D31" s="28" t="s">
        <v>938</v>
      </c>
      <c r="E31" s="28" t="s">
        <v>542</v>
      </c>
      <c r="F31" s="87">
        <v>39137</v>
      </c>
      <c r="G31" s="29">
        <v>48.3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44748</v>
      </c>
      <c r="B32" s="29">
        <v>540360</v>
      </c>
      <c r="C32" s="28" t="s">
        <v>937</v>
      </c>
      <c r="D32" s="28" t="s">
        <v>990</v>
      </c>
      <c r="E32" s="28" t="s">
        <v>542</v>
      </c>
      <c r="F32" s="87">
        <v>36000</v>
      </c>
      <c r="G32" s="29">
        <v>48.3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44748</v>
      </c>
      <c r="B33" s="29">
        <v>543539</v>
      </c>
      <c r="C33" s="28" t="s">
        <v>991</v>
      </c>
      <c r="D33" s="28" t="s">
        <v>992</v>
      </c>
      <c r="E33" s="28" t="s">
        <v>542</v>
      </c>
      <c r="F33" s="87">
        <v>29600</v>
      </c>
      <c r="G33" s="29">
        <v>189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44748</v>
      </c>
      <c r="B34" s="29">
        <v>530557</v>
      </c>
      <c r="C34" s="28" t="s">
        <v>993</v>
      </c>
      <c r="D34" s="28" t="s">
        <v>994</v>
      </c>
      <c r="E34" s="28" t="s">
        <v>543</v>
      </c>
      <c r="F34" s="87">
        <v>11500000</v>
      </c>
      <c r="G34" s="29">
        <v>1.03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44748</v>
      </c>
      <c r="B35" s="29">
        <v>538860</v>
      </c>
      <c r="C35" s="28" t="s">
        <v>995</v>
      </c>
      <c r="D35" s="28" t="s">
        <v>935</v>
      </c>
      <c r="E35" s="28" t="s">
        <v>542</v>
      </c>
      <c r="F35" s="87">
        <v>500000</v>
      </c>
      <c r="G35" s="29">
        <v>2.4700000000000002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44748</v>
      </c>
      <c r="B36" s="29">
        <v>539143</v>
      </c>
      <c r="C36" s="28" t="s">
        <v>891</v>
      </c>
      <c r="D36" s="28" t="s">
        <v>905</v>
      </c>
      <c r="E36" s="28" t="s">
        <v>542</v>
      </c>
      <c r="F36" s="87">
        <v>85094</v>
      </c>
      <c r="G36" s="29">
        <v>51.8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44748</v>
      </c>
      <c r="B37" s="29">
        <v>539143</v>
      </c>
      <c r="C37" s="28" t="s">
        <v>891</v>
      </c>
      <c r="D37" s="28" t="s">
        <v>905</v>
      </c>
      <c r="E37" s="28" t="s">
        <v>543</v>
      </c>
      <c r="F37" s="87">
        <v>90000</v>
      </c>
      <c r="G37" s="29">
        <v>51.9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44748</v>
      </c>
      <c r="B38" s="29">
        <v>539143</v>
      </c>
      <c r="C38" s="28" t="s">
        <v>891</v>
      </c>
      <c r="D38" s="28" t="s">
        <v>939</v>
      </c>
      <c r="E38" s="28" t="s">
        <v>543</v>
      </c>
      <c r="F38" s="87">
        <v>100000</v>
      </c>
      <c r="G38" s="29">
        <v>51.9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44748</v>
      </c>
      <c r="B39" s="29">
        <v>539143</v>
      </c>
      <c r="C39" s="28" t="s">
        <v>891</v>
      </c>
      <c r="D39" s="28" t="s">
        <v>890</v>
      </c>
      <c r="E39" s="28" t="s">
        <v>542</v>
      </c>
      <c r="F39" s="87">
        <v>69346</v>
      </c>
      <c r="G39" s="29">
        <v>51.8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44748</v>
      </c>
      <c r="B40" s="29">
        <v>539143</v>
      </c>
      <c r="C40" s="28" t="s">
        <v>891</v>
      </c>
      <c r="D40" s="28" t="s">
        <v>890</v>
      </c>
      <c r="E40" s="28" t="s">
        <v>543</v>
      </c>
      <c r="F40" s="87">
        <v>181719</v>
      </c>
      <c r="G40" s="29">
        <v>51.9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44748</v>
      </c>
      <c r="B41" s="29">
        <v>538452</v>
      </c>
      <c r="C41" s="28" t="s">
        <v>996</v>
      </c>
      <c r="D41" s="28" t="s">
        <v>997</v>
      </c>
      <c r="E41" s="28" t="s">
        <v>543</v>
      </c>
      <c r="F41" s="87">
        <v>100000</v>
      </c>
      <c r="G41" s="29">
        <v>6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44748</v>
      </c>
      <c r="B42" s="29">
        <v>543285</v>
      </c>
      <c r="C42" s="28" t="s">
        <v>998</v>
      </c>
      <c r="D42" s="28" t="s">
        <v>999</v>
      </c>
      <c r="E42" s="28" t="s">
        <v>542</v>
      </c>
      <c r="F42" s="87">
        <v>36000</v>
      </c>
      <c r="G42" s="29">
        <v>23.17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44748</v>
      </c>
      <c r="B43" s="29">
        <v>543285</v>
      </c>
      <c r="C43" s="28" t="s">
        <v>998</v>
      </c>
      <c r="D43" s="28" t="s">
        <v>1000</v>
      </c>
      <c r="E43" s="28" t="s">
        <v>543</v>
      </c>
      <c r="F43" s="87">
        <v>30000</v>
      </c>
      <c r="G43" s="29">
        <v>23.3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44748</v>
      </c>
      <c r="B44" s="29">
        <v>540175</v>
      </c>
      <c r="C44" s="28" t="s">
        <v>1001</v>
      </c>
      <c r="D44" s="28" t="s">
        <v>1002</v>
      </c>
      <c r="E44" s="28" t="s">
        <v>542</v>
      </c>
      <c r="F44" s="87">
        <v>1000</v>
      </c>
      <c r="G44" s="29">
        <v>7.4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44748</v>
      </c>
      <c r="B45" s="29">
        <v>540175</v>
      </c>
      <c r="C45" s="28" t="s">
        <v>1001</v>
      </c>
      <c r="D45" s="28" t="s">
        <v>1002</v>
      </c>
      <c r="E45" s="28" t="s">
        <v>543</v>
      </c>
      <c r="F45" s="87">
        <v>28873</v>
      </c>
      <c r="G45" s="29">
        <v>7.29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44748</v>
      </c>
      <c r="B46" s="29">
        <v>540175</v>
      </c>
      <c r="C46" s="28" t="s">
        <v>1001</v>
      </c>
      <c r="D46" s="28" t="s">
        <v>1003</v>
      </c>
      <c r="E46" s="28" t="s">
        <v>542</v>
      </c>
      <c r="F46" s="87">
        <v>30446</v>
      </c>
      <c r="G46" s="29">
        <v>7.3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44748</v>
      </c>
      <c r="B47" s="29">
        <v>512115</v>
      </c>
      <c r="C47" s="28" t="s">
        <v>917</v>
      </c>
      <c r="D47" s="28" t="s">
        <v>1004</v>
      </c>
      <c r="E47" s="28" t="s">
        <v>542</v>
      </c>
      <c r="F47" s="87">
        <v>8641</v>
      </c>
      <c r="G47" s="29">
        <v>34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44748</v>
      </c>
      <c r="B48" s="29">
        <v>512115</v>
      </c>
      <c r="C48" s="28" t="s">
        <v>917</v>
      </c>
      <c r="D48" s="28" t="s">
        <v>1005</v>
      </c>
      <c r="E48" s="28" t="s">
        <v>542</v>
      </c>
      <c r="F48" s="87">
        <v>15010</v>
      </c>
      <c r="G48" s="29">
        <v>37.5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44748</v>
      </c>
      <c r="B49" s="29">
        <v>532972</v>
      </c>
      <c r="C49" s="28" t="s">
        <v>1006</v>
      </c>
      <c r="D49" s="28" t="s">
        <v>1007</v>
      </c>
      <c r="E49" s="28" t="s">
        <v>542</v>
      </c>
      <c r="F49" s="87">
        <v>100810</v>
      </c>
      <c r="G49" s="29">
        <v>6.43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44748</v>
      </c>
      <c r="B50" s="29">
        <v>532972</v>
      </c>
      <c r="C50" s="28" t="s">
        <v>1006</v>
      </c>
      <c r="D50" s="28" t="s">
        <v>1007</v>
      </c>
      <c r="E50" s="28" t="s">
        <v>543</v>
      </c>
      <c r="F50" s="87">
        <v>117966</v>
      </c>
      <c r="G50" s="29">
        <v>6.31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44748</v>
      </c>
      <c r="B51" s="29">
        <v>532972</v>
      </c>
      <c r="C51" s="28" t="s">
        <v>1006</v>
      </c>
      <c r="D51" s="28" t="s">
        <v>1008</v>
      </c>
      <c r="E51" s="28" t="s">
        <v>543</v>
      </c>
      <c r="F51" s="87">
        <v>462584</v>
      </c>
      <c r="G51" s="29">
        <v>6.28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44748</v>
      </c>
      <c r="B52" s="29">
        <v>532972</v>
      </c>
      <c r="C52" s="28" t="s">
        <v>1006</v>
      </c>
      <c r="D52" s="28" t="s">
        <v>1009</v>
      </c>
      <c r="E52" s="28" t="s">
        <v>542</v>
      </c>
      <c r="F52" s="87">
        <v>1</v>
      </c>
      <c r="G52" s="29">
        <v>6.4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44748</v>
      </c>
      <c r="B53" s="29">
        <v>532972</v>
      </c>
      <c r="C53" s="28" t="s">
        <v>1006</v>
      </c>
      <c r="D53" s="28" t="s">
        <v>933</v>
      </c>
      <c r="E53" s="28" t="s">
        <v>542</v>
      </c>
      <c r="F53" s="87">
        <v>164683</v>
      </c>
      <c r="G53" s="29">
        <v>6.01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44748</v>
      </c>
      <c r="B54" s="29">
        <v>532972</v>
      </c>
      <c r="C54" s="28" t="s">
        <v>1006</v>
      </c>
      <c r="D54" s="28" t="s">
        <v>1009</v>
      </c>
      <c r="E54" s="28" t="s">
        <v>543</v>
      </c>
      <c r="F54" s="87">
        <v>77457</v>
      </c>
      <c r="G54" s="29">
        <v>6.17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44748</v>
      </c>
      <c r="B55" s="29">
        <v>532972</v>
      </c>
      <c r="C55" s="28" t="s">
        <v>1006</v>
      </c>
      <c r="D55" s="28" t="s">
        <v>933</v>
      </c>
      <c r="E55" s="28" t="s">
        <v>543</v>
      </c>
      <c r="F55" s="87">
        <v>218875</v>
      </c>
      <c r="G55" s="29">
        <v>6.22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44748</v>
      </c>
      <c r="B56" s="29">
        <v>532972</v>
      </c>
      <c r="C56" s="28" t="s">
        <v>1006</v>
      </c>
      <c r="D56" s="28" t="s">
        <v>1010</v>
      </c>
      <c r="E56" s="28" t="s">
        <v>542</v>
      </c>
      <c r="F56" s="87">
        <v>210434</v>
      </c>
      <c r="G56" s="29">
        <v>6.42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44748</v>
      </c>
      <c r="B57" s="29">
        <v>532972</v>
      </c>
      <c r="C57" s="28" t="s">
        <v>1006</v>
      </c>
      <c r="D57" s="28" t="s">
        <v>1010</v>
      </c>
      <c r="E57" s="28" t="s">
        <v>543</v>
      </c>
      <c r="F57" s="87">
        <v>51913</v>
      </c>
      <c r="G57" s="29">
        <v>6.43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44748</v>
      </c>
      <c r="B58" s="29">
        <v>532972</v>
      </c>
      <c r="C58" s="28" t="s">
        <v>1006</v>
      </c>
      <c r="D58" s="28" t="s">
        <v>1011</v>
      </c>
      <c r="E58" s="28" t="s">
        <v>542</v>
      </c>
      <c r="F58" s="87">
        <v>79020</v>
      </c>
      <c r="G58" s="29">
        <v>6.3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44748</v>
      </c>
      <c r="B59" s="29">
        <v>531893</v>
      </c>
      <c r="C59" s="28" t="s">
        <v>1012</v>
      </c>
      <c r="D59" s="28" t="s">
        <v>1013</v>
      </c>
      <c r="E59" s="28" t="s">
        <v>542</v>
      </c>
      <c r="F59" s="87">
        <v>572818</v>
      </c>
      <c r="G59" s="29">
        <v>1.52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44748</v>
      </c>
      <c r="B60" s="29">
        <v>537392</v>
      </c>
      <c r="C60" s="28" t="s">
        <v>854</v>
      </c>
      <c r="D60" s="28" t="s">
        <v>940</v>
      </c>
      <c r="E60" s="28" t="s">
        <v>543</v>
      </c>
      <c r="F60" s="87">
        <v>181398</v>
      </c>
      <c r="G60" s="29">
        <v>29.63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44748</v>
      </c>
      <c r="B61" s="29">
        <v>521005</v>
      </c>
      <c r="C61" s="28" t="s">
        <v>1014</v>
      </c>
      <c r="D61" s="28" t="s">
        <v>1015</v>
      </c>
      <c r="E61" s="28" t="s">
        <v>542</v>
      </c>
      <c r="F61" s="87">
        <v>13207</v>
      </c>
      <c r="G61" s="29">
        <v>17.73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44748</v>
      </c>
      <c r="B62" s="29">
        <v>531203</v>
      </c>
      <c r="C62" s="28" t="s">
        <v>1016</v>
      </c>
      <c r="D62" s="28" t="s">
        <v>1017</v>
      </c>
      <c r="E62" s="28" t="s">
        <v>543</v>
      </c>
      <c r="F62" s="87">
        <v>21019</v>
      </c>
      <c r="G62" s="29">
        <v>34.65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44748</v>
      </c>
      <c r="B63" s="29">
        <v>531203</v>
      </c>
      <c r="C63" s="28" t="s">
        <v>1016</v>
      </c>
      <c r="D63" s="28" t="s">
        <v>1018</v>
      </c>
      <c r="E63" s="28" t="s">
        <v>542</v>
      </c>
      <c r="F63" s="87">
        <v>21078</v>
      </c>
      <c r="G63" s="29">
        <v>34.65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44748</v>
      </c>
      <c r="B64" s="29">
        <v>541228</v>
      </c>
      <c r="C64" s="28" t="s">
        <v>1019</v>
      </c>
      <c r="D64" s="28" t="s">
        <v>1020</v>
      </c>
      <c r="E64" s="28" t="s">
        <v>542</v>
      </c>
      <c r="F64" s="87">
        <v>152000</v>
      </c>
      <c r="G64" s="29">
        <v>9.18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44748</v>
      </c>
      <c r="B65" s="29">
        <v>541228</v>
      </c>
      <c r="C65" s="28" t="s">
        <v>1019</v>
      </c>
      <c r="D65" s="28" t="s">
        <v>1021</v>
      </c>
      <c r="E65" s="28" t="s">
        <v>543</v>
      </c>
      <c r="F65" s="87">
        <v>152000</v>
      </c>
      <c r="G65" s="29">
        <v>9.18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44748</v>
      </c>
      <c r="B66" s="29">
        <v>540726</v>
      </c>
      <c r="C66" s="28" t="s">
        <v>1022</v>
      </c>
      <c r="D66" s="28" t="s">
        <v>1023</v>
      </c>
      <c r="E66" s="28" t="s">
        <v>543</v>
      </c>
      <c r="F66" s="87">
        <v>52500</v>
      </c>
      <c r="G66" s="29">
        <v>126.74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44748</v>
      </c>
      <c r="B67" s="29">
        <v>540726</v>
      </c>
      <c r="C67" s="28" t="s">
        <v>1022</v>
      </c>
      <c r="D67" s="28" t="s">
        <v>1023</v>
      </c>
      <c r="E67" s="28" t="s">
        <v>542</v>
      </c>
      <c r="F67" s="87">
        <v>2500</v>
      </c>
      <c r="G67" s="29">
        <v>126.74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44748</v>
      </c>
      <c r="B68" s="29">
        <v>540726</v>
      </c>
      <c r="C68" s="28" t="s">
        <v>1022</v>
      </c>
      <c r="D68" s="28" t="s">
        <v>1024</v>
      </c>
      <c r="E68" s="28" t="s">
        <v>542</v>
      </c>
      <c r="F68" s="87">
        <v>90000</v>
      </c>
      <c r="G68" s="29">
        <v>127.06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44748</v>
      </c>
      <c r="B69" s="29">
        <v>539040</v>
      </c>
      <c r="C69" s="28" t="s">
        <v>1025</v>
      </c>
      <c r="D69" s="28" t="s">
        <v>1026</v>
      </c>
      <c r="E69" s="28" t="s">
        <v>543</v>
      </c>
      <c r="F69" s="87">
        <v>20000</v>
      </c>
      <c r="G69" s="29">
        <v>10</v>
      </c>
      <c r="H69" s="29" t="s">
        <v>307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44748</v>
      </c>
      <c r="B70" s="29">
        <v>536672</v>
      </c>
      <c r="C70" s="28" t="s">
        <v>918</v>
      </c>
      <c r="D70" s="28" t="s">
        <v>1027</v>
      </c>
      <c r="E70" s="28" t="s">
        <v>543</v>
      </c>
      <c r="F70" s="87">
        <v>100000</v>
      </c>
      <c r="G70" s="29">
        <v>36.549999999999997</v>
      </c>
      <c r="H70" s="29" t="s">
        <v>307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44748</v>
      </c>
      <c r="B71" s="29">
        <v>536672</v>
      </c>
      <c r="C71" s="28" t="s">
        <v>918</v>
      </c>
      <c r="D71" s="28" t="s">
        <v>1028</v>
      </c>
      <c r="E71" s="28" t="s">
        <v>543</v>
      </c>
      <c r="F71" s="87">
        <v>144000</v>
      </c>
      <c r="G71" s="29">
        <v>36.549999999999997</v>
      </c>
      <c r="H71" s="29" t="s">
        <v>307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44748</v>
      </c>
      <c r="B72" s="29">
        <v>536672</v>
      </c>
      <c r="C72" s="28" t="s">
        <v>918</v>
      </c>
      <c r="D72" s="28" t="s">
        <v>1029</v>
      </c>
      <c r="E72" s="28" t="s">
        <v>543</v>
      </c>
      <c r="F72" s="87">
        <v>99000</v>
      </c>
      <c r="G72" s="29">
        <v>36.549999999999997</v>
      </c>
      <c r="H72" s="29" t="s">
        <v>307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44748</v>
      </c>
      <c r="B73" s="29">
        <v>536672</v>
      </c>
      <c r="C73" s="28" t="s">
        <v>918</v>
      </c>
      <c r="D73" s="28" t="s">
        <v>941</v>
      </c>
      <c r="E73" s="28" t="s">
        <v>542</v>
      </c>
      <c r="F73" s="87">
        <v>36530</v>
      </c>
      <c r="G73" s="29">
        <v>36.54</v>
      </c>
      <c r="H73" s="29" t="s">
        <v>307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44748</v>
      </c>
      <c r="B74" s="29">
        <v>536672</v>
      </c>
      <c r="C74" s="28" t="s">
        <v>918</v>
      </c>
      <c r="D74" s="28" t="s">
        <v>942</v>
      </c>
      <c r="E74" s="28" t="s">
        <v>542</v>
      </c>
      <c r="F74" s="87">
        <v>100000</v>
      </c>
      <c r="G74" s="29">
        <v>36.549999999999997</v>
      </c>
      <c r="H74" s="29" t="s">
        <v>307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44748</v>
      </c>
      <c r="B75" s="29">
        <v>536672</v>
      </c>
      <c r="C75" s="28" t="s">
        <v>918</v>
      </c>
      <c r="D75" s="28" t="s">
        <v>941</v>
      </c>
      <c r="E75" s="28" t="s">
        <v>543</v>
      </c>
      <c r="F75" s="87">
        <v>110000</v>
      </c>
      <c r="G75" s="29">
        <v>36.549999999999997</v>
      </c>
      <c r="H75" s="29" t="s">
        <v>307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44748</v>
      </c>
      <c r="B76" s="29">
        <v>536672</v>
      </c>
      <c r="C76" s="28" t="s">
        <v>918</v>
      </c>
      <c r="D76" s="28" t="s">
        <v>942</v>
      </c>
      <c r="E76" s="28" t="s">
        <v>543</v>
      </c>
      <c r="F76" s="87">
        <v>110000</v>
      </c>
      <c r="G76" s="29">
        <v>36.549999999999997</v>
      </c>
      <c r="H76" s="29" t="s">
        <v>307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44748</v>
      </c>
      <c r="B77" s="29" t="s">
        <v>1030</v>
      </c>
      <c r="C77" s="28" t="s">
        <v>1031</v>
      </c>
      <c r="D77" s="28" t="s">
        <v>1032</v>
      </c>
      <c r="E77" s="28" t="s">
        <v>542</v>
      </c>
      <c r="F77" s="87">
        <v>46000</v>
      </c>
      <c r="G77" s="29">
        <v>99.89</v>
      </c>
      <c r="H77" s="29" t="s">
        <v>821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44748</v>
      </c>
      <c r="B78" s="29" t="s">
        <v>945</v>
      </c>
      <c r="C78" s="28" t="s">
        <v>946</v>
      </c>
      <c r="D78" s="28" t="s">
        <v>1033</v>
      </c>
      <c r="E78" s="28" t="s">
        <v>542</v>
      </c>
      <c r="F78" s="87">
        <v>24000</v>
      </c>
      <c r="G78" s="29">
        <v>106.93</v>
      </c>
      <c r="H78" s="29" t="s">
        <v>821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44748</v>
      </c>
      <c r="B79" s="29" t="s">
        <v>945</v>
      </c>
      <c r="C79" s="28" t="s">
        <v>946</v>
      </c>
      <c r="D79" s="28" t="s">
        <v>1034</v>
      </c>
      <c r="E79" s="28" t="s">
        <v>542</v>
      </c>
      <c r="F79" s="87">
        <v>46800</v>
      </c>
      <c r="G79" s="29">
        <v>106.9</v>
      </c>
      <c r="H79" s="29" t="s">
        <v>821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44748</v>
      </c>
      <c r="B80" s="29" t="s">
        <v>947</v>
      </c>
      <c r="C80" s="28" t="s">
        <v>948</v>
      </c>
      <c r="D80" s="28" t="s">
        <v>949</v>
      </c>
      <c r="E80" s="28" t="s">
        <v>542</v>
      </c>
      <c r="F80" s="87">
        <v>1955868</v>
      </c>
      <c r="G80" s="29">
        <v>8.7799999999999994</v>
      </c>
      <c r="H80" s="29" t="s">
        <v>821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44748</v>
      </c>
      <c r="B81" s="29" t="s">
        <v>1035</v>
      </c>
      <c r="C81" s="28" t="s">
        <v>1036</v>
      </c>
      <c r="D81" s="28" t="s">
        <v>1037</v>
      </c>
      <c r="E81" s="28" t="s">
        <v>542</v>
      </c>
      <c r="F81" s="87">
        <v>596000</v>
      </c>
      <c r="G81" s="29">
        <v>132.35</v>
      </c>
      <c r="H81" s="29" t="s">
        <v>821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44748</v>
      </c>
      <c r="B82" s="29" t="s">
        <v>1038</v>
      </c>
      <c r="C82" s="28" t="s">
        <v>1039</v>
      </c>
      <c r="D82" s="28" t="s">
        <v>1040</v>
      </c>
      <c r="E82" s="28" t="s">
        <v>542</v>
      </c>
      <c r="F82" s="87">
        <v>2005112</v>
      </c>
      <c r="G82" s="29">
        <v>69.819999999999993</v>
      </c>
      <c r="H82" s="29" t="s">
        <v>821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44748</v>
      </c>
      <c r="B83" s="29" t="s">
        <v>1038</v>
      </c>
      <c r="C83" s="28" t="s">
        <v>1039</v>
      </c>
      <c r="D83" s="28" t="s">
        <v>1041</v>
      </c>
      <c r="E83" s="28" t="s">
        <v>542</v>
      </c>
      <c r="F83" s="87">
        <v>2790459</v>
      </c>
      <c r="G83" s="29">
        <v>70.75</v>
      </c>
      <c r="H83" s="29" t="s">
        <v>821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44748</v>
      </c>
      <c r="B84" s="29" t="s">
        <v>1042</v>
      </c>
      <c r="C84" s="28" t="s">
        <v>1043</v>
      </c>
      <c r="D84" s="28" t="s">
        <v>1044</v>
      </c>
      <c r="E84" s="28" t="s">
        <v>542</v>
      </c>
      <c r="F84" s="87">
        <v>173080</v>
      </c>
      <c r="G84" s="29">
        <v>23.33</v>
      </c>
      <c r="H84" s="29" t="s">
        <v>821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44748</v>
      </c>
      <c r="B85" s="29" t="s">
        <v>1045</v>
      </c>
      <c r="C85" s="28" t="s">
        <v>1046</v>
      </c>
      <c r="D85" s="28" t="s">
        <v>1041</v>
      </c>
      <c r="E85" s="28" t="s">
        <v>542</v>
      </c>
      <c r="F85" s="87">
        <v>279127</v>
      </c>
      <c r="G85" s="29">
        <v>531.97</v>
      </c>
      <c r="H85" s="29" t="s">
        <v>821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44748</v>
      </c>
      <c r="B86" s="29" t="s">
        <v>1047</v>
      </c>
      <c r="C86" s="28" t="s">
        <v>1048</v>
      </c>
      <c r="D86" s="28" t="s">
        <v>1041</v>
      </c>
      <c r="E86" s="28" t="s">
        <v>542</v>
      </c>
      <c r="F86" s="87">
        <v>115129</v>
      </c>
      <c r="G86" s="29">
        <v>740.38</v>
      </c>
      <c r="H86" s="29" t="s">
        <v>821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44748</v>
      </c>
      <c r="B87" s="29" t="s">
        <v>943</v>
      </c>
      <c r="C87" s="28" t="s">
        <v>944</v>
      </c>
      <c r="D87" s="28" t="s">
        <v>1049</v>
      </c>
      <c r="E87" s="28" t="s">
        <v>543</v>
      </c>
      <c r="F87" s="87">
        <v>54000</v>
      </c>
      <c r="G87" s="29">
        <v>87.13</v>
      </c>
      <c r="H87" s="29" t="s">
        <v>821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44748</v>
      </c>
      <c r="B88" s="29" t="s">
        <v>943</v>
      </c>
      <c r="C88" s="28" t="s">
        <v>944</v>
      </c>
      <c r="D88" s="28" t="s">
        <v>950</v>
      </c>
      <c r="E88" s="28" t="s">
        <v>543</v>
      </c>
      <c r="F88" s="87">
        <v>102000</v>
      </c>
      <c r="G88" s="29">
        <v>91.28</v>
      </c>
      <c r="H88" s="29" t="s">
        <v>821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44748</v>
      </c>
      <c r="B89" s="29" t="s">
        <v>1030</v>
      </c>
      <c r="C89" s="28" t="s">
        <v>1031</v>
      </c>
      <c r="D89" s="28" t="s">
        <v>1050</v>
      </c>
      <c r="E89" s="28" t="s">
        <v>543</v>
      </c>
      <c r="F89" s="87">
        <v>50000</v>
      </c>
      <c r="G89" s="29">
        <v>100</v>
      </c>
      <c r="H89" s="29" t="s">
        <v>821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44748</v>
      </c>
      <c r="B90" s="29" t="s">
        <v>945</v>
      </c>
      <c r="C90" s="28" t="s">
        <v>946</v>
      </c>
      <c r="D90" s="28" t="s">
        <v>951</v>
      </c>
      <c r="E90" s="28" t="s">
        <v>543</v>
      </c>
      <c r="F90" s="87">
        <v>103200</v>
      </c>
      <c r="G90" s="29">
        <v>106.85</v>
      </c>
      <c r="H90" s="29" t="s">
        <v>821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44748</v>
      </c>
      <c r="B91" s="29" t="s">
        <v>1051</v>
      </c>
      <c r="C91" s="28" t="s">
        <v>1052</v>
      </c>
      <c r="D91" s="28" t="s">
        <v>1053</v>
      </c>
      <c r="E91" s="28" t="s">
        <v>543</v>
      </c>
      <c r="F91" s="87">
        <v>100000</v>
      </c>
      <c r="G91" s="29">
        <v>82.64</v>
      </c>
      <c r="H91" s="29" t="s">
        <v>821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44748</v>
      </c>
      <c r="B92" s="29" t="s">
        <v>947</v>
      </c>
      <c r="C92" s="28" t="s">
        <v>948</v>
      </c>
      <c r="D92" s="28" t="s">
        <v>949</v>
      </c>
      <c r="E92" s="28" t="s">
        <v>543</v>
      </c>
      <c r="F92" s="87">
        <v>1043709</v>
      </c>
      <c r="G92" s="29">
        <v>8.4499999999999993</v>
      </c>
      <c r="H92" s="29" t="s">
        <v>821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44748</v>
      </c>
      <c r="B93" s="29" t="s">
        <v>1035</v>
      </c>
      <c r="C93" s="28" t="s">
        <v>1036</v>
      </c>
      <c r="D93" s="28" t="s">
        <v>1054</v>
      </c>
      <c r="E93" s="28" t="s">
        <v>543</v>
      </c>
      <c r="F93" s="87">
        <v>584000</v>
      </c>
      <c r="G93" s="29">
        <v>132.35</v>
      </c>
      <c r="H93" s="29" t="s">
        <v>821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44748</v>
      </c>
      <c r="B94" s="29" t="s">
        <v>1035</v>
      </c>
      <c r="C94" s="28" t="s">
        <v>1036</v>
      </c>
      <c r="D94" s="28" t="s">
        <v>1024</v>
      </c>
      <c r="E94" s="28" t="s">
        <v>543</v>
      </c>
      <c r="F94" s="87">
        <v>52000</v>
      </c>
      <c r="G94" s="29">
        <v>134.30000000000001</v>
      </c>
      <c r="H94" s="29" t="s">
        <v>821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44748</v>
      </c>
      <c r="B95" s="29" t="s">
        <v>1038</v>
      </c>
      <c r="C95" s="28" t="s">
        <v>1039</v>
      </c>
      <c r="D95" s="28" t="s">
        <v>1040</v>
      </c>
      <c r="E95" s="28" t="s">
        <v>543</v>
      </c>
      <c r="F95" s="87">
        <v>2160377</v>
      </c>
      <c r="G95" s="29">
        <v>70.459999999999994</v>
      </c>
      <c r="H95" s="29" t="s">
        <v>821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44748</v>
      </c>
      <c r="B96" s="29" t="s">
        <v>1038</v>
      </c>
      <c r="C96" s="28" t="s">
        <v>1039</v>
      </c>
      <c r="D96" s="28" t="s">
        <v>1041</v>
      </c>
      <c r="E96" s="28" t="s">
        <v>543</v>
      </c>
      <c r="F96" s="87">
        <v>2805262</v>
      </c>
      <c r="G96" s="29">
        <v>70.75</v>
      </c>
      <c r="H96" s="29" t="s">
        <v>821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44748</v>
      </c>
      <c r="B97" s="29" t="s">
        <v>1042</v>
      </c>
      <c r="C97" s="28" t="s">
        <v>1043</v>
      </c>
      <c r="D97" s="28" t="s">
        <v>1044</v>
      </c>
      <c r="E97" s="28" t="s">
        <v>543</v>
      </c>
      <c r="F97" s="87">
        <v>633000</v>
      </c>
      <c r="G97" s="29">
        <v>23.45</v>
      </c>
      <c r="H97" s="29" t="s">
        <v>821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44748</v>
      </c>
      <c r="B98" s="29" t="s">
        <v>1045</v>
      </c>
      <c r="C98" s="28" t="s">
        <v>1046</v>
      </c>
      <c r="D98" s="28" t="s">
        <v>1041</v>
      </c>
      <c r="E98" s="28" t="s">
        <v>543</v>
      </c>
      <c r="F98" s="87">
        <v>273513</v>
      </c>
      <c r="G98" s="29">
        <v>532.22</v>
      </c>
      <c r="H98" s="29" t="s">
        <v>821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44748</v>
      </c>
      <c r="B99" s="29" t="s">
        <v>1047</v>
      </c>
      <c r="C99" s="28" t="s">
        <v>1048</v>
      </c>
      <c r="D99" s="28" t="s">
        <v>1041</v>
      </c>
      <c r="E99" s="28" t="s">
        <v>543</v>
      </c>
      <c r="F99" s="87">
        <v>114381</v>
      </c>
      <c r="G99" s="29">
        <v>740.91</v>
      </c>
      <c r="H99" s="29" t="s">
        <v>821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0"/>
  <sheetViews>
    <sheetView topLeftCell="A4" zoomScale="85" zoomScaleNormal="85" workbookViewId="0">
      <selection activeCell="D18" sqref="D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904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44749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6"/>
      <c r="D10" s="313" t="s">
        <v>75</v>
      </c>
      <c r="E10" s="314" t="s">
        <v>559</v>
      </c>
      <c r="F10" s="251" t="s">
        <v>836</v>
      </c>
      <c r="G10" s="251">
        <v>635</v>
      </c>
      <c r="H10" s="251"/>
      <c r="I10" s="315" t="s">
        <v>835</v>
      </c>
      <c r="J10" s="327" t="s">
        <v>560</v>
      </c>
      <c r="K10" s="282"/>
      <c r="L10" s="283"/>
      <c r="M10" s="284"/>
      <c r="N10" s="282"/>
      <c r="O10" s="305"/>
      <c r="P10" s="282">
        <f>VLOOKUP(D10,'MidCap Intra'!B37:C588,2,0)</f>
        <v>693.95</v>
      </c>
      <c r="Q10" s="246"/>
      <c r="R10" s="246" t="s">
        <v>558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41">
        <v>2</v>
      </c>
      <c r="B11" s="340">
        <v>44719</v>
      </c>
      <c r="C11" s="388"/>
      <c r="D11" s="389" t="s">
        <v>122</v>
      </c>
      <c r="E11" s="390" t="s">
        <v>559</v>
      </c>
      <c r="F11" s="341">
        <v>2201</v>
      </c>
      <c r="G11" s="341">
        <v>2069</v>
      </c>
      <c r="H11" s="341">
        <v>2332</v>
      </c>
      <c r="I11" s="391" t="s">
        <v>839</v>
      </c>
      <c r="J11" s="392" t="s">
        <v>907</v>
      </c>
      <c r="K11" s="392">
        <f t="shared" ref="K11" si="0">H11-F11</f>
        <v>131</v>
      </c>
      <c r="L11" s="393">
        <f t="shared" ref="L11" si="1">(F11*-0.7)/100</f>
        <v>-15.406999999999998</v>
      </c>
      <c r="M11" s="394">
        <f t="shared" ref="M11" si="2">(K11+L11)/F11</f>
        <v>5.2518400726942298E-2</v>
      </c>
      <c r="N11" s="345" t="s">
        <v>557</v>
      </c>
      <c r="O11" s="370">
        <v>44746</v>
      </c>
      <c r="P11" s="345"/>
      <c r="Q11" s="246"/>
      <c r="R11" s="246" t="s">
        <v>558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251">
        <v>3</v>
      </c>
      <c r="B12" s="365">
        <v>44722</v>
      </c>
      <c r="C12" s="316"/>
      <c r="D12" s="313" t="s">
        <v>39</v>
      </c>
      <c r="E12" s="314" t="s">
        <v>559</v>
      </c>
      <c r="F12" s="251" t="s">
        <v>842</v>
      </c>
      <c r="G12" s="251">
        <v>670</v>
      </c>
      <c r="H12" s="251"/>
      <c r="I12" s="315" t="s">
        <v>835</v>
      </c>
      <c r="J12" s="282" t="s">
        <v>560</v>
      </c>
      <c r="K12" s="282"/>
      <c r="L12" s="283"/>
      <c r="M12" s="284"/>
      <c r="N12" s="282"/>
      <c r="O12" s="305"/>
      <c r="P12" s="282"/>
      <c r="Q12" s="246"/>
      <c r="R12" s="246" t="s">
        <v>558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77">
        <v>4</v>
      </c>
      <c r="B13" s="378">
        <v>44733</v>
      </c>
      <c r="C13" s="379"/>
      <c r="D13" s="380" t="s">
        <v>201</v>
      </c>
      <c r="E13" s="381" t="s">
        <v>559</v>
      </c>
      <c r="F13" s="377">
        <v>980</v>
      </c>
      <c r="G13" s="377">
        <v>898</v>
      </c>
      <c r="H13" s="377">
        <v>1020</v>
      </c>
      <c r="I13" s="382" t="s">
        <v>844</v>
      </c>
      <c r="J13" s="319" t="s">
        <v>852</v>
      </c>
      <c r="K13" s="319">
        <f t="shared" ref="K13" si="3">H13-F13</f>
        <v>40</v>
      </c>
      <c r="L13" s="320">
        <f t="shared" ref="L13" si="4">(F13*-0.7)/100</f>
        <v>-6.86</v>
      </c>
      <c r="M13" s="384">
        <f t="shared" ref="M13" si="5">(K13+L13)/F13</f>
        <v>3.3816326530612242E-2</v>
      </c>
      <c r="N13" s="383" t="s">
        <v>557</v>
      </c>
      <c r="O13" s="385">
        <v>44739</v>
      </c>
      <c r="P13" s="383"/>
      <c r="Q13" s="246"/>
      <c r="R13" s="246" t="s">
        <v>558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41">
        <v>5</v>
      </c>
      <c r="B14" s="340">
        <v>44735</v>
      </c>
      <c r="C14" s="388"/>
      <c r="D14" s="389" t="s">
        <v>66</v>
      </c>
      <c r="E14" s="390" t="s">
        <v>559</v>
      </c>
      <c r="F14" s="341">
        <v>2070</v>
      </c>
      <c r="G14" s="341">
        <v>1940</v>
      </c>
      <c r="H14" s="341">
        <v>2195</v>
      </c>
      <c r="I14" s="391" t="s">
        <v>846</v>
      </c>
      <c r="J14" s="392" t="s">
        <v>906</v>
      </c>
      <c r="K14" s="392">
        <f t="shared" ref="K14" si="6">H14-F14</f>
        <v>125</v>
      </c>
      <c r="L14" s="393">
        <f t="shared" ref="L14" si="7">(F14*-0.7)/100</f>
        <v>-14.49</v>
      </c>
      <c r="M14" s="394">
        <f t="shared" ref="M14" si="8">(K14+L14)/F14</f>
        <v>5.3386473429951696E-2</v>
      </c>
      <c r="N14" s="345" t="s">
        <v>557</v>
      </c>
      <c r="O14" s="370">
        <v>44746</v>
      </c>
      <c r="P14" s="345"/>
      <c r="Q14" s="246"/>
      <c r="R14" s="246" t="s">
        <v>558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353">
        <v>6</v>
      </c>
      <c r="B15" s="350">
        <v>44740</v>
      </c>
      <c r="C15" s="361"/>
      <c r="D15" s="362" t="s">
        <v>113</v>
      </c>
      <c r="E15" s="363" t="s">
        <v>559</v>
      </c>
      <c r="F15" s="353" t="s">
        <v>855</v>
      </c>
      <c r="G15" s="353">
        <v>920</v>
      </c>
      <c r="H15" s="353"/>
      <c r="I15" s="364" t="s">
        <v>856</v>
      </c>
      <c r="J15" s="282" t="s">
        <v>560</v>
      </c>
      <c r="K15" s="354"/>
      <c r="L15" s="355"/>
      <c r="M15" s="356"/>
      <c r="N15" s="354"/>
      <c r="O15" s="357"/>
      <c r="P15" s="282">
        <f>VLOOKUP(D15,'MidCap Intra'!B47:C598,2,0)</f>
        <v>986.6</v>
      </c>
      <c r="Q15" s="246"/>
      <c r="R15" s="246" t="s">
        <v>558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406">
        <v>7</v>
      </c>
      <c r="B16" s="407">
        <v>44743</v>
      </c>
      <c r="C16" s="408"/>
      <c r="D16" s="409" t="s">
        <v>154</v>
      </c>
      <c r="E16" s="410" t="s">
        <v>559</v>
      </c>
      <c r="F16" s="406">
        <v>775</v>
      </c>
      <c r="G16" s="406">
        <v>730</v>
      </c>
      <c r="H16" s="406">
        <v>808</v>
      </c>
      <c r="I16" s="411" t="s">
        <v>898</v>
      </c>
      <c r="J16" s="319" t="s">
        <v>953</v>
      </c>
      <c r="K16" s="319">
        <f t="shared" ref="K16" si="9">H16-F16</f>
        <v>33</v>
      </c>
      <c r="L16" s="320">
        <f t="shared" ref="L16" si="10">(F16*-0.7)/100</f>
        <v>-5.4249999999999998</v>
      </c>
      <c r="M16" s="384">
        <f t="shared" ref="M16" si="11">(K16+L16)/F16</f>
        <v>3.5580645161290322E-2</v>
      </c>
      <c r="N16" s="383" t="s">
        <v>557</v>
      </c>
      <c r="O16" s="385">
        <v>44748</v>
      </c>
      <c r="P16" s="383"/>
      <c r="Q16" s="246"/>
      <c r="R16" s="246" t="s">
        <v>558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341">
        <v>8</v>
      </c>
      <c r="B17" s="340">
        <v>44743</v>
      </c>
      <c r="C17" s="388"/>
      <c r="D17" s="389" t="s">
        <v>64</v>
      </c>
      <c r="E17" s="390" t="s">
        <v>559</v>
      </c>
      <c r="F17" s="341">
        <v>11250</v>
      </c>
      <c r="G17" s="341">
        <v>10500</v>
      </c>
      <c r="H17" s="341">
        <v>11900</v>
      </c>
      <c r="I17" s="391" t="s">
        <v>899</v>
      </c>
      <c r="J17" s="392" t="s">
        <v>952</v>
      </c>
      <c r="K17" s="392">
        <f t="shared" ref="K17" si="12">H17-F17</f>
        <v>650</v>
      </c>
      <c r="L17" s="393">
        <f t="shared" ref="L17" si="13">(F17*-0.7)/100</f>
        <v>-78.749999999999986</v>
      </c>
      <c r="M17" s="394">
        <f t="shared" ref="M17" si="14">(K17+L17)/F17</f>
        <v>5.0777777777777776E-2</v>
      </c>
      <c r="N17" s="345" t="s">
        <v>557</v>
      </c>
      <c r="O17" s="370">
        <v>44748</v>
      </c>
      <c r="P17" s="345"/>
      <c r="Q17" s="246"/>
      <c r="R17" s="246" t="s">
        <v>558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353">
        <v>9</v>
      </c>
      <c r="B18" s="350">
        <v>44747</v>
      </c>
      <c r="C18" s="361"/>
      <c r="D18" s="362" t="s">
        <v>114</v>
      </c>
      <c r="E18" s="363" t="s">
        <v>559</v>
      </c>
      <c r="F18" s="353" t="s">
        <v>932</v>
      </c>
      <c r="G18" s="353">
        <v>2120</v>
      </c>
      <c r="H18" s="353"/>
      <c r="I18" s="364" t="s">
        <v>839</v>
      </c>
      <c r="J18" s="282" t="s">
        <v>560</v>
      </c>
      <c r="K18" s="354"/>
      <c r="L18" s="355"/>
      <c r="M18" s="356"/>
      <c r="N18" s="354"/>
      <c r="O18" s="357"/>
      <c r="P18" s="282">
        <f>VLOOKUP(D18,'MidCap Intra'!B50:C601,2,0)</f>
        <v>2229.5</v>
      </c>
      <c r="Q18" s="246"/>
      <c r="R18" s="246" t="s">
        <v>558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353">
        <v>10</v>
      </c>
      <c r="B19" s="350">
        <v>44748</v>
      </c>
      <c r="C19" s="361"/>
      <c r="D19" s="362" t="s">
        <v>466</v>
      </c>
      <c r="E19" s="363" t="s">
        <v>559</v>
      </c>
      <c r="F19" s="353" t="s">
        <v>955</v>
      </c>
      <c r="G19" s="353">
        <v>120</v>
      </c>
      <c r="H19" s="353"/>
      <c r="I19" s="364" t="s">
        <v>956</v>
      </c>
      <c r="J19" s="282" t="s">
        <v>560</v>
      </c>
      <c r="K19" s="354"/>
      <c r="L19" s="355"/>
      <c r="M19" s="356"/>
      <c r="N19" s="354"/>
      <c r="O19" s="357"/>
      <c r="P19" s="282">
        <f>VLOOKUP(D19,'MidCap Intra'!B51:C602,2,0)</f>
        <v>129.15</v>
      </c>
      <c r="Q19" s="246"/>
      <c r="R19" s="246" t="s">
        <v>558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353">
        <v>11</v>
      </c>
      <c r="B20" s="350">
        <v>44748</v>
      </c>
      <c r="C20" s="361"/>
      <c r="D20" s="362" t="s">
        <v>404</v>
      </c>
      <c r="E20" s="363" t="s">
        <v>559</v>
      </c>
      <c r="F20" s="353" t="s">
        <v>957</v>
      </c>
      <c r="G20" s="353">
        <v>384</v>
      </c>
      <c r="H20" s="353"/>
      <c r="I20" s="364" t="s">
        <v>958</v>
      </c>
      <c r="J20" s="282" t="s">
        <v>560</v>
      </c>
      <c r="K20" s="354"/>
      <c r="L20" s="355"/>
      <c r="M20" s="356"/>
      <c r="N20" s="354"/>
      <c r="O20" s="357"/>
      <c r="P20" s="282">
        <f>VLOOKUP(D20,'MidCap Intra'!B52:C603,2,0)</f>
        <v>427.1</v>
      </c>
      <c r="Q20" s="246"/>
      <c r="R20" s="246" t="s">
        <v>558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ht="13.9" customHeight="1">
      <c r="A21" s="353"/>
      <c r="B21" s="350"/>
      <c r="C21" s="361"/>
      <c r="D21" s="362"/>
      <c r="E21" s="363"/>
      <c r="F21" s="353"/>
      <c r="G21" s="353"/>
      <c r="H21" s="353"/>
      <c r="I21" s="364"/>
      <c r="J21" s="282"/>
      <c r="K21" s="354"/>
      <c r="L21" s="355"/>
      <c r="M21" s="356"/>
      <c r="N21" s="354"/>
      <c r="O21" s="357"/>
      <c r="P21" s="35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07"/>
      <c r="B22" s="108"/>
      <c r="C22" s="109"/>
      <c r="D22" s="110"/>
      <c r="E22" s="111"/>
      <c r="F22" s="111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107"/>
      <c r="B23" s="108"/>
      <c r="C23" s="109"/>
      <c r="D23" s="110"/>
      <c r="E23" s="111"/>
      <c r="F23" s="111"/>
      <c r="G23" s="107"/>
      <c r="H23" s="111"/>
      <c r="I23" s="112"/>
      <c r="J23" s="113"/>
      <c r="K23" s="113"/>
      <c r="L23" s="114"/>
      <c r="M23" s="115"/>
      <c r="N23" s="116"/>
      <c r="O23" s="117"/>
      <c r="P23" s="11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561</v>
      </c>
      <c r="B24" s="120"/>
      <c r="C24" s="121"/>
      <c r="D24" s="122"/>
      <c r="E24" s="123"/>
      <c r="F24" s="123"/>
      <c r="G24" s="123"/>
      <c r="H24" s="123"/>
      <c r="I24" s="123"/>
      <c r="J24" s="124"/>
      <c r="K24" s="123"/>
      <c r="L24" s="125"/>
      <c r="M24" s="56"/>
      <c r="N24" s="124"/>
      <c r="O24" s="12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6" t="s">
        <v>562</v>
      </c>
      <c r="B25" s="119"/>
      <c r="C25" s="119"/>
      <c r="D25" s="119"/>
      <c r="E25" s="41"/>
      <c r="F25" s="127" t="s">
        <v>563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564</v>
      </c>
      <c r="B26" s="119"/>
      <c r="C26" s="119"/>
      <c r="D26" s="119" t="s">
        <v>820</v>
      </c>
      <c r="E26" s="6"/>
      <c r="F26" s="127" t="s">
        <v>565</v>
      </c>
      <c r="G26" s="6"/>
      <c r="H26" s="6"/>
      <c r="I26" s="6"/>
      <c r="J26" s="128"/>
      <c r="K26" s="129"/>
      <c r="L26" s="129"/>
      <c r="M26" s="130"/>
      <c r="N26" s="1"/>
      <c r="O26" s="13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/>
      <c r="B27" s="119"/>
      <c r="C27" s="119"/>
      <c r="D27" s="119"/>
      <c r="E27" s="6"/>
      <c r="F27" s="6"/>
      <c r="G27" s="6"/>
      <c r="H27" s="6"/>
      <c r="I27" s="6"/>
      <c r="J27" s="132"/>
      <c r="K27" s="129"/>
      <c r="L27" s="129"/>
      <c r="M27" s="6"/>
      <c r="N27" s="133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.75" customHeight="1">
      <c r="A28" s="1"/>
      <c r="B28" s="134" t="s">
        <v>566</v>
      </c>
      <c r="C28" s="134"/>
      <c r="D28" s="134"/>
      <c r="E28" s="134"/>
      <c r="F28" s="135"/>
      <c r="G28" s="6"/>
      <c r="H28" s="6"/>
      <c r="I28" s="136"/>
      <c r="J28" s="137"/>
      <c r="K28" s="138"/>
      <c r="L28" s="137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5" t="s">
        <v>16</v>
      </c>
      <c r="B29" s="96" t="s">
        <v>534</v>
      </c>
      <c r="C29" s="98"/>
      <c r="D29" s="97" t="s">
        <v>545</v>
      </c>
      <c r="E29" s="96" t="s">
        <v>546</v>
      </c>
      <c r="F29" s="96" t="s">
        <v>547</v>
      </c>
      <c r="G29" s="96" t="s">
        <v>567</v>
      </c>
      <c r="H29" s="96" t="s">
        <v>549</v>
      </c>
      <c r="I29" s="96" t="s">
        <v>550</v>
      </c>
      <c r="J29" s="96" t="s">
        <v>551</v>
      </c>
      <c r="K29" s="96" t="s">
        <v>568</v>
      </c>
      <c r="L29" s="140" t="s">
        <v>553</v>
      </c>
      <c r="M29" s="98" t="s">
        <v>554</v>
      </c>
      <c r="N29" s="95" t="s">
        <v>555</v>
      </c>
      <c r="O29" s="288" t="s">
        <v>556</v>
      </c>
      <c r="P29" s="270"/>
      <c r="Q29" s="1"/>
      <c r="R29" s="285"/>
      <c r="S29" s="285"/>
      <c r="T29" s="285"/>
      <c r="U29" s="279"/>
      <c r="V29" s="279"/>
      <c r="W29" s="279"/>
      <c r="X29" s="279"/>
      <c r="Y29" s="279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s="375" customFormat="1" ht="15" customHeight="1">
      <c r="A30" s="366">
        <v>1</v>
      </c>
      <c r="B30" s="403">
        <v>44732</v>
      </c>
      <c r="C30" s="404"/>
      <c r="D30" s="405" t="s">
        <v>61</v>
      </c>
      <c r="E30" s="341" t="s">
        <v>559</v>
      </c>
      <c r="F30" s="341">
        <v>633.5</v>
      </c>
      <c r="G30" s="341">
        <v>615</v>
      </c>
      <c r="H30" s="341">
        <v>650.5</v>
      </c>
      <c r="I30" s="341" t="s">
        <v>843</v>
      </c>
      <c r="J30" s="345" t="s">
        <v>915</v>
      </c>
      <c r="K30" s="345">
        <f t="shared" ref="K30" si="15">H30-F30</f>
        <v>17</v>
      </c>
      <c r="L30" s="386">
        <f>(F30*-0.7)/100</f>
        <v>-4.4344999999999999</v>
      </c>
      <c r="M30" s="387">
        <f t="shared" ref="M30" si="16">(K30+L30)/F30</f>
        <v>1.9835043409629046E-2</v>
      </c>
      <c r="N30" s="345" t="s">
        <v>557</v>
      </c>
      <c r="O30" s="370">
        <v>44746</v>
      </c>
      <c r="P30" s="286"/>
      <c r="Q30" s="286"/>
      <c r="R30" s="287" t="s">
        <v>558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372"/>
      <c r="AI30" s="373"/>
      <c r="AJ30" s="374"/>
      <c r="AK30" s="374"/>
      <c r="AL30" s="374"/>
    </row>
    <row r="31" spans="1:38" s="375" customFormat="1" ht="15" customHeight="1">
      <c r="A31" s="366">
        <v>2</v>
      </c>
      <c r="B31" s="376">
        <v>44741</v>
      </c>
      <c r="C31" s="367"/>
      <c r="D31" s="368" t="s">
        <v>125</v>
      </c>
      <c r="E31" s="369" t="s">
        <v>559</v>
      </c>
      <c r="F31" s="369">
        <v>1118</v>
      </c>
      <c r="G31" s="369">
        <v>1085</v>
      </c>
      <c r="H31" s="369">
        <v>1155</v>
      </c>
      <c r="I31" s="369" t="s">
        <v>838</v>
      </c>
      <c r="J31" s="345" t="s">
        <v>908</v>
      </c>
      <c r="K31" s="345">
        <f t="shared" ref="K31" si="17">H31-F31</f>
        <v>37</v>
      </c>
      <c r="L31" s="386">
        <f>(F31*-0.7)/100</f>
        <v>-7.8259999999999987</v>
      </c>
      <c r="M31" s="387">
        <f t="shared" ref="M31" si="18">(K31+L31)/F31</f>
        <v>2.6094812164579605E-2</v>
      </c>
      <c r="N31" s="345" t="s">
        <v>557</v>
      </c>
      <c r="O31" s="370">
        <v>44746</v>
      </c>
      <c r="P31" s="286"/>
      <c r="Q31" s="286"/>
      <c r="R31" s="287" t="s">
        <v>558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372"/>
      <c r="AI31" s="373"/>
      <c r="AJ31" s="374"/>
      <c r="AK31" s="374"/>
      <c r="AL31" s="374"/>
    </row>
    <row r="32" spans="1:38" s="375" customFormat="1" ht="15" customHeight="1">
      <c r="A32" s="366">
        <v>3</v>
      </c>
      <c r="B32" s="376">
        <v>44743</v>
      </c>
      <c r="C32" s="367"/>
      <c r="D32" s="368" t="s">
        <v>896</v>
      </c>
      <c r="E32" s="369" t="s">
        <v>559</v>
      </c>
      <c r="F32" s="369">
        <v>700</v>
      </c>
      <c r="G32" s="369">
        <v>679</v>
      </c>
      <c r="H32" s="369">
        <v>720</v>
      </c>
      <c r="I32" s="369" t="s">
        <v>897</v>
      </c>
      <c r="J32" s="345" t="s">
        <v>840</v>
      </c>
      <c r="K32" s="345">
        <f t="shared" ref="K32" si="19">H32-F32</f>
        <v>20</v>
      </c>
      <c r="L32" s="386">
        <f>(F32*-0.07)/100</f>
        <v>-0.49000000000000005</v>
      </c>
      <c r="M32" s="387">
        <f t="shared" ref="M32" si="20">(K32+L32)/F32</f>
        <v>2.7871428571428575E-2</v>
      </c>
      <c r="N32" s="345" t="s">
        <v>557</v>
      </c>
      <c r="O32" s="370">
        <v>44743</v>
      </c>
      <c r="P32" s="286"/>
      <c r="Q32" s="286"/>
      <c r="R32" s="287" t="s">
        <v>558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372"/>
      <c r="AI32" s="373"/>
      <c r="AJ32" s="374"/>
      <c r="AK32" s="374"/>
      <c r="AL32" s="374"/>
    </row>
    <row r="33" spans="1:38" s="360" customFormat="1" ht="15" customHeight="1">
      <c r="A33" s="349">
        <v>4</v>
      </c>
      <c r="B33" s="371">
        <v>44746</v>
      </c>
      <c r="C33" s="351"/>
      <c r="D33" s="352" t="s">
        <v>71</v>
      </c>
      <c r="E33" s="353" t="s">
        <v>559</v>
      </c>
      <c r="F33" s="353" t="s">
        <v>909</v>
      </c>
      <c r="G33" s="353">
        <v>224</v>
      </c>
      <c r="H33" s="353"/>
      <c r="I33" s="353" t="s">
        <v>910</v>
      </c>
      <c r="J33" s="282" t="s">
        <v>560</v>
      </c>
      <c r="K33" s="282"/>
      <c r="L33" s="283"/>
      <c r="M33" s="284"/>
      <c r="N33" s="282"/>
      <c r="O33" s="305"/>
      <c r="P33" s="286"/>
      <c r="Q33" s="286"/>
      <c r="R33" s="287" t="s">
        <v>558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58"/>
      <c r="AJ33" s="359"/>
      <c r="AK33" s="359"/>
      <c r="AL33" s="359"/>
    </row>
    <row r="34" spans="1:38" s="360" customFormat="1" ht="15" customHeight="1">
      <c r="A34" s="349">
        <v>5</v>
      </c>
      <c r="B34" s="371">
        <v>44746</v>
      </c>
      <c r="C34" s="351"/>
      <c r="D34" s="352" t="s">
        <v>463</v>
      </c>
      <c r="E34" s="353" t="s">
        <v>559</v>
      </c>
      <c r="F34" s="353" t="s">
        <v>911</v>
      </c>
      <c r="G34" s="353">
        <v>187</v>
      </c>
      <c r="H34" s="353"/>
      <c r="I34" s="353" t="s">
        <v>912</v>
      </c>
      <c r="J34" s="282" t="s">
        <v>560</v>
      </c>
      <c r="K34" s="282"/>
      <c r="L34" s="283"/>
      <c r="M34" s="284"/>
      <c r="N34" s="282"/>
      <c r="O34" s="305"/>
      <c r="P34" s="286"/>
      <c r="Q34" s="286"/>
      <c r="R34" s="287" t="s">
        <v>558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58"/>
      <c r="AJ34" s="359"/>
      <c r="AK34" s="359"/>
      <c r="AL34" s="359"/>
    </row>
    <row r="35" spans="1:38" s="360" customFormat="1" ht="15" customHeight="1">
      <c r="A35" s="412">
        <v>6</v>
      </c>
      <c r="B35" s="413">
        <v>44747</v>
      </c>
      <c r="C35" s="414"/>
      <c r="D35" s="415" t="s">
        <v>191</v>
      </c>
      <c r="E35" s="416" t="s">
        <v>559</v>
      </c>
      <c r="F35" s="416">
        <v>2160</v>
      </c>
      <c r="G35" s="416">
        <v>2085</v>
      </c>
      <c r="H35" s="416">
        <v>2085</v>
      </c>
      <c r="I35" s="416" t="s">
        <v>920</v>
      </c>
      <c r="J35" s="417" t="s">
        <v>921</v>
      </c>
      <c r="K35" s="417">
        <f t="shared" ref="K35:K36" si="21">H35-F35</f>
        <v>-75</v>
      </c>
      <c r="L35" s="418">
        <f>(F35*-0.07)/100</f>
        <v>-1.5120000000000002</v>
      </c>
      <c r="M35" s="419">
        <f t="shared" ref="M35:M36" si="22">(K35+L35)/F35</f>
        <v>-3.5422222222222223E-2</v>
      </c>
      <c r="N35" s="417" t="s">
        <v>569</v>
      </c>
      <c r="O35" s="420">
        <v>44747</v>
      </c>
      <c r="P35" s="286"/>
      <c r="Q35" s="286"/>
      <c r="R35" s="287" t="s">
        <v>558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58"/>
      <c r="AJ35" s="359"/>
      <c r="AK35" s="359"/>
      <c r="AL35" s="359"/>
    </row>
    <row r="36" spans="1:38" s="360" customFormat="1" ht="15" customHeight="1">
      <c r="A36" s="366">
        <v>7</v>
      </c>
      <c r="B36" s="376">
        <v>44747</v>
      </c>
      <c r="C36" s="367"/>
      <c r="D36" s="368" t="s">
        <v>325</v>
      </c>
      <c r="E36" s="369" t="s">
        <v>559</v>
      </c>
      <c r="F36" s="369">
        <v>734.5</v>
      </c>
      <c r="G36" s="369">
        <v>714</v>
      </c>
      <c r="H36" s="369">
        <v>751</v>
      </c>
      <c r="I36" s="369" t="s">
        <v>922</v>
      </c>
      <c r="J36" s="345" t="s">
        <v>597</v>
      </c>
      <c r="K36" s="345">
        <f t="shared" si="21"/>
        <v>16.5</v>
      </c>
      <c r="L36" s="386">
        <f>(F36*-0.07)/100</f>
        <v>-0.51415000000000011</v>
      </c>
      <c r="M36" s="387">
        <f t="shared" si="22"/>
        <v>2.1764261402314498E-2</v>
      </c>
      <c r="N36" s="345" t="s">
        <v>557</v>
      </c>
      <c r="O36" s="370">
        <v>44747</v>
      </c>
      <c r="P36" s="286"/>
      <c r="Q36" s="286"/>
      <c r="R36" s="287" t="s">
        <v>833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58"/>
      <c r="AJ36" s="359"/>
      <c r="AK36" s="359"/>
      <c r="AL36" s="359"/>
    </row>
    <row r="37" spans="1:38" s="375" customFormat="1" ht="15" customHeight="1">
      <c r="A37" s="366">
        <v>8</v>
      </c>
      <c r="B37" s="376">
        <v>44748</v>
      </c>
      <c r="C37" s="367"/>
      <c r="D37" s="368" t="s">
        <v>325</v>
      </c>
      <c r="E37" s="369" t="s">
        <v>559</v>
      </c>
      <c r="F37" s="369">
        <v>741</v>
      </c>
      <c r="G37" s="369">
        <v>720</v>
      </c>
      <c r="H37" s="369">
        <v>757</v>
      </c>
      <c r="I37" s="369" t="s">
        <v>954</v>
      </c>
      <c r="J37" s="345" t="s">
        <v>923</v>
      </c>
      <c r="K37" s="345">
        <f t="shared" ref="K37" si="23">H37-F37</f>
        <v>16</v>
      </c>
      <c r="L37" s="386">
        <f>(F37*-0.07)/100</f>
        <v>-0.51870000000000005</v>
      </c>
      <c r="M37" s="387">
        <f t="shared" ref="M37" si="24">(K37+L37)/F37</f>
        <v>2.0892442645074224E-2</v>
      </c>
      <c r="N37" s="345" t="s">
        <v>557</v>
      </c>
      <c r="O37" s="370">
        <v>44747</v>
      </c>
      <c r="P37" s="440"/>
      <c r="Q37" s="440"/>
      <c r="R37" s="441" t="s">
        <v>833</v>
      </c>
      <c r="S37" s="372"/>
      <c r="T37" s="372"/>
      <c r="U37" s="372"/>
      <c r="V37" s="372"/>
      <c r="W37" s="372"/>
      <c r="X37" s="372"/>
      <c r="Y37" s="372"/>
      <c r="Z37" s="372"/>
      <c r="AA37" s="372"/>
      <c r="AB37" s="372"/>
      <c r="AC37" s="372"/>
      <c r="AD37" s="372"/>
      <c r="AE37" s="372"/>
      <c r="AF37" s="372"/>
      <c r="AG37" s="372"/>
      <c r="AH37" s="372"/>
      <c r="AI37" s="373"/>
      <c r="AJ37" s="374"/>
      <c r="AK37" s="374"/>
      <c r="AL37" s="374"/>
    </row>
    <row r="38" spans="1:38" s="375" customFormat="1" ht="15" customHeight="1">
      <c r="A38" s="431"/>
      <c r="B38" s="432"/>
      <c r="C38" s="433"/>
      <c r="D38" s="434"/>
      <c r="E38" s="435"/>
      <c r="F38" s="435"/>
      <c r="G38" s="435"/>
      <c r="H38" s="435"/>
      <c r="I38" s="435"/>
      <c r="J38" s="436"/>
      <c r="K38" s="436"/>
      <c r="L38" s="437"/>
      <c r="M38" s="438"/>
      <c r="N38" s="436"/>
      <c r="O38" s="439"/>
      <c r="P38" s="440"/>
      <c r="Q38" s="440"/>
      <c r="R38" s="441"/>
      <c r="S38" s="372"/>
      <c r="T38" s="372"/>
      <c r="U38" s="372"/>
      <c r="V38" s="372"/>
      <c r="W38" s="372"/>
      <c r="X38" s="372"/>
      <c r="Y38" s="372"/>
      <c r="Z38" s="372"/>
      <c r="AA38" s="372"/>
      <c r="AB38" s="372"/>
      <c r="AC38" s="372"/>
      <c r="AD38" s="372"/>
      <c r="AE38" s="372"/>
      <c r="AF38" s="372"/>
      <c r="AG38" s="372"/>
      <c r="AH38" s="372"/>
      <c r="AI38" s="373"/>
      <c r="AJ38" s="374"/>
      <c r="AK38" s="374"/>
      <c r="AL38" s="374"/>
    </row>
    <row r="39" spans="1:38" s="360" customFormat="1" ht="15" customHeight="1">
      <c r="A39" s="349"/>
      <c r="B39" s="350"/>
      <c r="C39" s="351"/>
      <c r="D39" s="352"/>
      <c r="E39" s="353"/>
      <c r="F39" s="353"/>
      <c r="G39" s="353"/>
      <c r="H39" s="353"/>
      <c r="I39" s="353"/>
      <c r="J39" s="282"/>
      <c r="K39" s="282"/>
      <c r="L39" s="283"/>
      <c r="M39" s="284"/>
      <c r="N39" s="282"/>
      <c r="O39" s="305"/>
      <c r="P39" s="286"/>
      <c r="Q39" s="286"/>
      <c r="R39" s="287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58"/>
      <c r="AJ39" s="359"/>
      <c r="AK39" s="359"/>
      <c r="AL39" s="359"/>
    </row>
    <row r="40" spans="1:38" ht="15" customHeight="1">
      <c r="A40" s="289"/>
      <c r="B40" s="290"/>
      <c r="C40" s="291"/>
      <c r="D40" s="292"/>
      <c r="E40" s="293"/>
      <c r="F40" s="293"/>
      <c r="G40" s="293"/>
      <c r="H40" s="293"/>
      <c r="I40" s="293"/>
      <c r="J40" s="294"/>
      <c r="K40" s="294"/>
      <c r="L40" s="295"/>
      <c r="M40" s="296"/>
      <c r="N40" s="294"/>
      <c r="O40" s="297"/>
      <c r="P40" s="286"/>
      <c r="Q40" s="286"/>
      <c r="R40" s="287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1"/>
      <c r="AI40" s="1"/>
      <c r="AJ40" s="1"/>
      <c r="AK40" s="1"/>
      <c r="AL40" s="1"/>
    </row>
    <row r="41" spans="1:38" ht="44.25" customHeight="1">
      <c r="A41" s="119" t="s">
        <v>561</v>
      </c>
      <c r="B41" s="142"/>
      <c r="C41" s="142"/>
      <c r="D41" s="1"/>
      <c r="E41" s="6"/>
      <c r="F41" s="6"/>
      <c r="G41" s="6"/>
      <c r="H41" s="6" t="s">
        <v>573</v>
      </c>
      <c r="I41" s="6"/>
      <c r="J41" s="6"/>
      <c r="K41" s="115"/>
      <c r="L41" s="144"/>
      <c r="M41" s="115"/>
      <c r="N41" s="116"/>
      <c r="O41" s="115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281"/>
      <c r="AD41" s="281"/>
      <c r="AE41" s="281"/>
      <c r="AF41" s="281"/>
      <c r="AG41" s="281"/>
      <c r="AH41" s="281"/>
    </row>
    <row r="42" spans="1:38" ht="12.75" customHeight="1">
      <c r="A42" s="126" t="s">
        <v>562</v>
      </c>
      <c r="B42" s="119"/>
      <c r="C42" s="119"/>
      <c r="D42" s="119"/>
      <c r="E42" s="41"/>
      <c r="F42" s="127" t="s">
        <v>563</v>
      </c>
      <c r="G42" s="56"/>
      <c r="H42" s="41"/>
      <c r="I42" s="56"/>
      <c r="J42" s="6"/>
      <c r="K42" s="145"/>
      <c r="L42" s="146"/>
      <c r="M42" s="6"/>
      <c r="N42" s="109"/>
      <c r="O42" s="147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26"/>
      <c r="B43" s="119"/>
      <c r="C43" s="119"/>
      <c r="D43" s="119"/>
      <c r="E43" s="6"/>
      <c r="F43" s="127" t="s">
        <v>565</v>
      </c>
      <c r="G43" s="56"/>
      <c r="H43" s="41"/>
      <c r="I43" s="56"/>
      <c r="J43" s="6"/>
      <c r="K43" s="145"/>
      <c r="L43" s="146"/>
      <c r="M43" s="6"/>
      <c r="N43" s="109"/>
      <c r="O43" s="147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19"/>
      <c r="B44" s="119"/>
      <c r="C44" s="119"/>
      <c r="D44" s="119"/>
      <c r="E44" s="6"/>
      <c r="F44" s="6"/>
      <c r="G44" s="6"/>
      <c r="H44" s="6"/>
      <c r="I44" s="6"/>
      <c r="J44" s="132"/>
      <c r="K44" s="129"/>
      <c r="L44" s="130"/>
      <c r="M44" s="6"/>
      <c r="N44" s="133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48" t="s">
        <v>574</v>
      </c>
      <c r="B45" s="148"/>
      <c r="C45" s="148"/>
      <c r="D45" s="148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96" t="s">
        <v>16</v>
      </c>
      <c r="B46" s="96" t="s">
        <v>534</v>
      </c>
      <c r="C46" s="96"/>
      <c r="D46" s="97" t="s">
        <v>545</v>
      </c>
      <c r="E46" s="96" t="s">
        <v>546</v>
      </c>
      <c r="F46" s="96" t="s">
        <v>547</v>
      </c>
      <c r="G46" s="96" t="s">
        <v>567</v>
      </c>
      <c r="H46" s="96" t="s">
        <v>549</v>
      </c>
      <c r="I46" s="96" t="s">
        <v>550</v>
      </c>
      <c r="J46" s="95" t="s">
        <v>551</v>
      </c>
      <c r="K46" s="149" t="s">
        <v>575</v>
      </c>
      <c r="L46" s="98" t="s">
        <v>553</v>
      </c>
      <c r="M46" s="149" t="s">
        <v>576</v>
      </c>
      <c r="N46" s="96" t="s">
        <v>577</v>
      </c>
      <c r="O46" s="95" t="s">
        <v>555</v>
      </c>
      <c r="P46" s="97" t="s">
        <v>556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s="247" customFormat="1" ht="13.15" customHeight="1">
      <c r="A47" s="341">
        <v>1</v>
      </c>
      <c r="B47" s="340">
        <v>44739</v>
      </c>
      <c r="C47" s="342"/>
      <c r="D47" s="343" t="s">
        <v>850</v>
      </c>
      <c r="E47" s="341" t="s">
        <v>559</v>
      </c>
      <c r="F47" s="341">
        <v>2140</v>
      </c>
      <c r="G47" s="341">
        <v>2090</v>
      </c>
      <c r="H47" s="344">
        <v>2170</v>
      </c>
      <c r="I47" s="344" t="s">
        <v>851</v>
      </c>
      <c r="J47" s="345" t="s">
        <v>572</v>
      </c>
      <c r="K47" s="344">
        <f t="shared" ref="K47" si="25">H47-F47</f>
        <v>30</v>
      </c>
      <c r="L47" s="346">
        <f t="shared" ref="L47" si="26">(H47*N47)*0.07%</f>
        <v>379.75000000000006</v>
      </c>
      <c r="M47" s="347">
        <f t="shared" ref="M47" si="27">(K47*N47)-L47</f>
        <v>7120.25</v>
      </c>
      <c r="N47" s="344">
        <v>250</v>
      </c>
      <c r="O47" s="345" t="s">
        <v>557</v>
      </c>
      <c r="P47" s="340">
        <v>44743</v>
      </c>
      <c r="Q47" s="249"/>
      <c r="R47" s="253" t="s">
        <v>558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93"/>
      <c r="AG47" s="290"/>
      <c r="AH47" s="249"/>
      <c r="AI47" s="249"/>
      <c r="AJ47" s="293"/>
      <c r="AK47" s="293"/>
      <c r="AL47" s="293"/>
    </row>
    <row r="48" spans="1:38" s="247" customFormat="1" ht="13.15" customHeight="1">
      <c r="A48" s="341">
        <v>2</v>
      </c>
      <c r="B48" s="340">
        <v>44742</v>
      </c>
      <c r="C48" s="343"/>
      <c r="D48" s="343" t="s">
        <v>893</v>
      </c>
      <c r="E48" s="341" t="s">
        <v>559</v>
      </c>
      <c r="F48" s="341">
        <v>3720</v>
      </c>
      <c r="G48" s="341">
        <v>3620</v>
      </c>
      <c r="H48" s="344">
        <v>3780</v>
      </c>
      <c r="I48" s="344" t="s">
        <v>894</v>
      </c>
      <c r="J48" s="345" t="s">
        <v>766</v>
      </c>
      <c r="K48" s="344">
        <f t="shared" ref="K48" si="28">H48-F48</f>
        <v>60</v>
      </c>
      <c r="L48" s="346">
        <f t="shared" ref="L48" si="29">(H48*N48)*0.07%</f>
        <v>463.05000000000007</v>
      </c>
      <c r="M48" s="347">
        <f t="shared" ref="M48" si="30">(K48*N48)-L48</f>
        <v>10036.950000000001</v>
      </c>
      <c r="N48" s="344">
        <v>175</v>
      </c>
      <c r="O48" s="345" t="s">
        <v>557</v>
      </c>
      <c r="P48" s="340">
        <v>44746</v>
      </c>
      <c r="Q48" s="249"/>
      <c r="R48" s="253" t="s">
        <v>833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93"/>
      <c r="AG48" s="290"/>
      <c r="AH48" s="249"/>
      <c r="AI48" s="249"/>
      <c r="AJ48" s="293"/>
      <c r="AK48" s="293"/>
      <c r="AL48" s="293"/>
    </row>
    <row r="49" spans="1:38" s="247" customFormat="1" ht="13.15" customHeight="1">
      <c r="A49" s="341">
        <v>3</v>
      </c>
      <c r="B49" s="340">
        <v>44742</v>
      </c>
      <c r="C49" s="343"/>
      <c r="D49" s="343" t="s">
        <v>845</v>
      </c>
      <c r="E49" s="341" t="s">
        <v>559</v>
      </c>
      <c r="F49" s="341">
        <v>1488</v>
      </c>
      <c r="G49" s="341">
        <v>1450</v>
      </c>
      <c r="H49" s="344">
        <v>1512</v>
      </c>
      <c r="I49" s="344" t="s">
        <v>895</v>
      </c>
      <c r="J49" s="345" t="s">
        <v>903</v>
      </c>
      <c r="K49" s="344">
        <f t="shared" ref="K49:K50" si="31">H49-F49</f>
        <v>24</v>
      </c>
      <c r="L49" s="346">
        <f t="shared" ref="L49:L50" si="32">(H49*N49)*0.07%</f>
        <v>370.44000000000005</v>
      </c>
      <c r="M49" s="347">
        <f t="shared" ref="M49:M50" si="33">(K49*N49)-L49</f>
        <v>8029.5599999999995</v>
      </c>
      <c r="N49" s="344">
        <v>350</v>
      </c>
      <c r="O49" s="345" t="s">
        <v>557</v>
      </c>
      <c r="P49" s="340">
        <v>44743</v>
      </c>
      <c r="Q49" s="249"/>
      <c r="R49" s="253" t="s">
        <v>558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93"/>
      <c r="AG49" s="290"/>
      <c r="AH49" s="249"/>
      <c r="AI49" s="249"/>
      <c r="AJ49" s="293"/>
      <c r="AK49" s="293"/>
      <c r="AL49" s="293"/>
    </row>
    <row r="50" spans="1:38" s="247" customFormat="1" ht="13.15" customHeight="1">
      <c r="A50" s="341">
        <v>4</v>
      </c>
      <c r="B50" s="340">
        <v>44743</v>
      </c>
      <c r="C50" s="343"/>
      <c r="D50" s="343" t="s">
        <v>919</v>
      </c>
      <c r="E50" s="341" t="s">
        <v>559</v>
      </c>
      <c r="F50" s="341">
        <v>2397.5</v>
      </c>
      <c r="G50" s="341">
        <v>2355</v>
      </c>
      <c r="H50" s="344">
        <v>2437.5</v>
      </c>
      <c r="I50" s="344" t="s">
        <v>900</v>
      </c>
      <c r="J50" s="345" t="s">
        <v>601</v>
      </c>
      <c r="K50" s="344">
        <f t="shared" si="31"/>
        <v>40</v>
      </c>
      <c r="L50" s="346">
        <f t="shared" si="32"/>
        <v>469.21875000000006</v>
      </c>
      <c r="M50" s="347">
        <f t="shared" si="33"/>
        <v>10530.78125</v>
      </c>
      <c r="N50" s="344">
        <v>275</v>
      </c>
      <c r="O50" s="345" t="s">
        <v>557</v>
      </c>
      <c r="P50" s="340">
        <v>44746</v>
      </c>
      <c r="Q50" s="249"/>
      <c r="R50" s="253" t="s">
        <v>833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93"/>
      <c r="AG50" s="290"/>
      <c r="AH50" s="249"/>
      <c r="AI50" s="249"/>
      <c r="AJ50" s="293"/>
      <c r="AK50" s="293"/>
      <c r="AL50" s="293"/>
    </row>
    <row r="51" spans="1:38" s="247" customFormat="1" ht="13.15" customHeight="1">
      <c r="A51" s="251">
        <v>5</v>
      </c>
      <c r="B51" s="248">
        <v>44747</v>
      </c>
      <c r="C51" s="306"/>
      <c r="D51" s="306" t="s">
        <v>929</v>
      </c>
      <c r="E51" s="251" t="s">
        <v>559</v>
      </c>
      <c r="F51" s="251" t="s">
        <v>930</v>
      </c>
      <c r="G51" s="251">
        <v>642</v>
      </c>
      <c r="H51" s="252"/>
      <c r="I51" s="252" t="s">
        <v>931</v>
      </c>
      <c r="J51" s="282" t="s">
        <v>560</v>
      </c>
      <c r="K51" s="306"/>
      <c r="L51" s="251"/>
      <c r="M51" s="251"/>
      <c r="N51" s="251"/>
      <c r="O51" s="252"/>
      <c r="P51" s="252"/>
      <c r="Q51" s="249"/>
      <c r="R51" s="253" t="s">
        <v>558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93"/>
      <c r="AG51" s="290"/>
      <c r="AH51" s="249"/>
      <c r="AI51" s="249"/>
      <c r="AJ51" s="293"/>
      <c r="AK51" s="293"/>
      <c r="AL51" s="293"/>
    </row>
    <row r="52" spans="1:38" s="247" customFormat="1" ht="13.15" customHeight="1">
      <c r="A52" s="251">
        <v>6</v>
      </c>
      <c r="B52" s="248">
        <v>44748</v>
      </c>
      <c r="C52" s="306"/>
      <c r="D52" s="306" t="s">
        <v>959</v>
      </c>
      <c r="E52" s="251" t="s">
        <v>559</v>
      </c>
      <c r="F52" s="251" t="s">
        <v>961</v>
      </c>
      <c r="G52" s="251">
        <v>1335</v>
      </c>
      <c r="H52" s="252"/>
      <c r="I52" s="252" t="s">
        <v>962</v>
      </c>
      <c r="J52" s="282" t="s">
        <v>560</v>
      </c>
      <c r="K52" s="306"/>
      <c r="L52" s="251"/>
      <c r="M52" s="251"/>
      <c r="N52" s="251"/>
      <c r="O52" s="252"/>
      <c r="P52" s="252"/>
      <c r="Q52" s="249"/>
      <c r="R52" s="253" t="s">
        <v>833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93"/>
      <c r="AG52" s="290"/>
      <c r="AH52" s="249"/>
      <c r="AI52" s="249"/>
      <c r="AJ52" s="293"/>
      <c r="AK52" s="293"/>
      <c r="AL52" s="293"/>
    </row>
    <row r="53" spans="1:38" s="247" customFormat="1" ht="13.15" customHeight="1">
      <c r="A53" s="251">
        <v>7</v>
      </c>
      <c r="B53" s="248">
        <v>44748</v>
      </c>
      <c r="C53" s="306"/>
      <c r="D53" s="306" t="s">
        <v>963</v>
      </c>
      <c r="E53" s="251" t="s">
        <v>559</v>
      </c>
      <c r="F53" s="251" t="s">
        <v>964</v>
      </c>
      <c r="G53" s="251">
        <v>562</v>
      </c>
      <c r="H53" s="252"/>
      <c r="I53" s="252" t="s">
        <v>965</v>
      </c>
      <c r="J53" s="282" t="s">
        <v>560</v>
      </c>
      <c r="K53" s="306"/>
      <c r="L53" s="251"/>
      <c r="M53" s="251"/>
      <c r="N53" s="251"/>
      <c r="O53" s="252"/>
      <c r="P53" s="252"/>
      <c r="Q53" s="249"/>
      <c r="R53" s="253" t="s">
        <v>558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93"/>
      <c r="AG53" s="290"/>
      <c r="AH53" s="249"/>
      <c r="AI53" s="249"/>
      <c r="AJ53" s="293"/>
      <c r="AK53" s="293"/>
      <c r="AL53" s="293"/>
    </row>
    <row r="54" spans="1:38" s="247" customFormat="1" ht="13.15" customHeight="1">
      <c r="A54" s="251"/>
      <c r="B54" s="248"/>
      <c r="C54" s="306"/>
      <c r="D54" s="306"/>
      <c r="E54" s="251"/>
      <c r="F54" s="251"/>
      <c r="G54" s="251"/>
      <c r="H54" s="252"/>
      <c r="I54" s="252"/>
      <c r="J54" s="282"/>
      <c r="K54" s="306"/>
      <c r="L54" s="251"/>
      <c r="M54" s="251"/>
      <c r="N54" s="251"/>
      <c r="O54" s="252"/>
      <c r="P54" s="252"/>
      <c r="Q54" s="249"/>
      <c r="R54" s="253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93"/>
      <c r="AG54" s="290"/>
      <c r="AH54" s="249"/>
      <c r="AI54" s="249"/>
      <c r="AJ54" s="293"/>
      <c r="AK54" s="293"/>
      <c r="AL54" s="293"/>
    </row>
    <row r="55" spans="1:38" ht="13.5" customHeight="1">
      <c r="A55" s="293"/>
      <c r="B55" s="290"/>
      <c r="C55" s="249"/>
      <c r="D55" s="249"/>
      <c r="E55" s="293"/>
      <c r="F55" s="293"/>
      <c r="G55" s="293"/>
      <c r="H55" s="294"/>
      <c r="I55" s="294"/>
      <c r="J55" s="333"/>
      <c r="K55" s="294"/>
      <c r="L55" s="295"/>
      <c r="M55" s="334"/>
      <c r="N55" s="294"/>
      <c r="O55" s="335"/>
      <c r="P55" s="297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>
      <c r="A56" s="107"/>
      <c r="B56" s="108"/>
      <c r="C56" s="142"/>
      <c r="D56" s="150"/>
      <c r="E56" s="151"/>
      <c r="F56" s="107"/>
      <c r="G56" s="107"/>
      <c r="H56" s="107"/>
      <c r="I56" s="143"/>
      <c r="J56" s="143"/>
      <c r="K56" s="143"/>
      <c r="L56" s="143"/>
      <c r="M56" s="143"/>
      <c r="N56" s="143"/>
      <c r="O56" s="143"/>
      <c r="P56" s="143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152"/>
      <c r="B57" s="108"/>
      <c r="C57" s="109"/>
      <c r="D57" s="153"/>
      <c r="E57" s="112"/>
      <c r="F57" s="112"/>
      <c r="G57" s="112"/>
      <c r="H57" s="112"/>
      <c r="I57" s="112"/>
      <c r="J57" s="6"/>
      <c r="K57" s="112"/>
      <c r="L57" s="112"/>
      <c r="M57" s="6"/>
      <c r="N57" s="1"/>
      <c r="O57" s="109"/>
      <c r="P57" s="41"/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38.25" customHeight="1">
      <c r="A58" s="154" t="s">
        <v>579</v>
      </c>
      <c r="B58" s="154"/>
      <c r="C58" s="154"/>
      <c r="D58" s="154"/>
      <c r="E58" s="155"/>
      <c r="F58" s="112"/>
      <c r="G58" s="112"/>
      <c r="H58" s="112"/>
      <c r="I58" s="112"/>
      <c r="J58" s="1"/>
      <c r="K58" s="6"/>
      <c r="L58" s="6"/>
      <c r="M58" s="6"/>
      <c r="N58" s="1"/>
      <c r="O58" s="1"/>
      <c r="P58" s="41"/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96" t="s">
        <v>16</v>
      </c>
      <c r="B59" s="96" t="s">
        <v>534</v>
      </c>
      <c r="C59" s="96"/>
      <c r="D59" s="97" t="s">
        <v>545</v>
      </c>
      <c r="E59" s="96" t="s">
        <v>546</v>
      </c>
      <c r="F59" s="96" t="s">
        <v>547</v>
      </c>
      <c r="G59" s="96" t="s">
        <v>567</v>
      </c>
      <c r="H59" s="96" t="s">
        <v>549</v>
      </c>
      <c r="I59" s="96" t="s">
        <v>550</v>
      </c>
      <c r="J59" s="95" t="s">
        <v>551</v>
      </c>
      <c r="K59" s="95" t="s">
        <v>580</v>
      </c>
      <c r="L59" s="98" t="s">
        <v>553</v>
      </c>
      <c r="M59" s="149" t="s">
        <v>576</v>
      </c>
      <c r="N59" s="96" t="s">
        <v>577</v>
      </c>
      <c r="O59" s="96" t="s">
        <v>555</v>
      </c>
      <c r="P59" s="97" t="s">
        <v>556</v>
      </c>
      <c r="Q59" s="4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41"/>
      <c r="AH59" s="41"/>
      <c r="AI59" s="41"/>
      <c r="AJ59" s="41"/>
      <c r="AK59" s="41"/>
      <c r="AL59" s="41"/>
    </row>
    <row r="60" spans="1:38" s="247" customFormat="1" ht="12.75" customHeight="1">
      <c r="A60" s="421">
        <v>1</v>
      </c>
      <c r="B60" s="403">
        <v>44743</v>
      </c>
      <c r="C60" s="422"/>
      <c r="D60" s="422" t="s">
        <v>901</v>
      </c>
      <c r="E60" s="421" t="s">
        <v>559</v>
      </c>
      <c r="F60" s="421">
        <v>43</v>
      </c>
      <c r="G60" s="421">
        <v>30</v>
      </c>
      <c r="H60" s="421">
        <v>49.5</v>
      </c>
      <c r="I60" s="421" t="s">
        <v>902</v>
      </c>
      <c r="J60" s="345" t="s">
        <v>960</v>
      </c>
      <c r="K60" s="344">
        <f t="shared" ref="K60" si="34">H60-F60</f>
        <v>6.5</v>
      </c>
      <c r="L60" s="346">
        <v>100</v>
      </c>
      <c r="M60" s="347">
        <f t="shared" ref="M60" si="35">(K60*N60)-L60</f>
        <v>1850</v>
      </c>
      <c r="N60" s="344">
        <v>300</v>
      </c>
      <c r="O60" s="345" t="s">
        <v>557</v>
      </c>
      <c r="P60" s="340">
        <v>44747</v>
      </c>
      <c r="Q60" s="249"/>
      <c r="R60" s="250" t="s">
        <v>558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</row>
    <row r="61" spans="1:38" s="247" customFormat="1" ht="12.75" customHeight="1">
      <c r="A61" s="421">
        <v>2</v>
      </c>
      <c r="B61" s="403">
        <v>44747</v>
      </c>
      <c r="C61" s="422"/>
      <c r="D61" s="422" t="s">
        <v>924</v>
      </c>
      <c r="E61" s="421" t="s">
        <v>559</v>
      </c>
      <c r="F61" s="421">
        <v>108</v>
      </c>
      <c r="G61" s="421">
        <v>68</v>
      </c>
      <c r="H61" s="421">
        <v>129</v>
      </c>
      <c r="I61" s="421" t="s">
        <v>925</v>
      </c>
      <c r="J61" s="345" t="s">
        <v>570</v>
      </c>
      <c r="K61" s="344">
        <f t="shared" ref="K61:K62" si="36">H61-F61</f>
        <v>21</v>
      </c>
      <c r="L61" s="346">
        <v>100</v>
      </c>
      <c r="M61" s="347">
        <f t="shared" ref="M61:M62" si="37">(K61*N61)-L61</f>
        <v>950</v>
      </c>
      <c r="N61" s="344">
        <v>50</v>
      </c>
      <c r="O61" s="345" t="s">
        <v>557</v>
      </c>
      <c r="P61" s="340">
        <v>44747</v>
      </c>
      <c r="Q61" s="249"/>
      <c r="R61" s="250" t="s">
        <v>833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  <c r="AJ61" s="246"/>
      <c r="AK61" s="246"/>
      <c r="AL61" s="246"/>
    </row>
    <row r="62" spans="1:38" s="247" customFormat="1" ht="12.75" customHeight="1">
      <c r="A62" s="423">
        <v>3</v>
      </c>
      <c r="B62" s="424">
        <v>44747</v>
      </c>
      <c r="C62" s="425"/>
      <c r="D62" s="425" t="s">
        <v>926</v>
      </c>
      <c r="E62" s="423" t="s">
        <v>559</v>
      </c>
      <c r="F62" s="423">
        <v>88</v>
      </c>
      <c r="G62" s="423">
        <v>50</v>
      </c>
      <c r="H62" s="423">
        <v>58</v>
      </c>
      <c r="I62" s="423" t="s">
        <v>927</v>
      </c>
      <c r="J62" s="426" t="s">
        <v>928</v>
      </c>
      <c r="K62" s="427">
        <f t="shared" si="36"/>
        <v>-30</v>
      </c>
      <c r="L62" s="428">
        <v>100</v>
      </c>
      <c r="M62" s="429">
        <f t="shared" si="37"/>
        <v>-1600</v>
      </c>
      <c r="N62" s="427">
        <v>50</v>
      </c>
      <c r="O62" s="426" t="s">
        <v>569</v>
      </c>
      <c r="P62" s="430">
        <v>44747</v>
      </c>
      <c r="Q62" s="249"/>
      <c r="R62" s="250" t="s">
        <v>833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</row>
    <row r="63" spans="1:38" ht="14.25" customHeight="1">
      <c r="A63" s="328"/>
      <c r="B63" s="269"/>
      <c r="C63" s="329"/>
      <c r="D63" s="330"/>
      <c r="E63" s="328"/>
      <c r="F63" s="328"/>
      <c r="G63" s="328"/>
      <c r="H63" s="331"/>
      <c r="I63" s="332"/>
      <c r="J63" s="282"/>
      <c r="K63" s="252"/>
      <c r="L63" s="271"/>
      <c r="M63" s="272"/>
      <c r="N63" s="252"/>
      <c r="O63" s="282"/>
      <c r="P63" s="248"/>
      <c r="Q63" s="1"/>
      <c r="R63" s="250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>
      <c r="A64" s="151"/>
      <c r="B64" s="156"/>
      <c r="C64" s="156"/>
      <c r="D64" s="157"/>
      <c r="E64" s="151"/>
      <c r="F64" s="158"/>
      <c r="G64" s="151"/>
      <c r="H64" s="151"/>
      <c r="I64" s="151"/>
      <c r="J64" s="156"/>
      <c r="K64" s="159"/>
      <c r="L64" s="151"/>
      <c r="M64" s="151"/>
      <c r="N64" s="151"/>
      <c r="O64" s="160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38" ht="38.25" customHeight="1">
      <c r="A65" s="94" t="s">
        <v>581</v>
      </c>
      <c r="B65" s="161"/>
      <c r="C65" s="161"/>
      <c r="D65" s="162"/>
      <c r="E65" s="135"/>
      <c r="F65" s="6"/>
      <c r="G65" s="6"/>
      <c r="H65" s="136"/>
      <c r="I65" s="163"/>
      <c r="J65" s="1"/>
      <c r="K65" s="6"/>
      <c r="L65" s="6"/>
      <c r="M65" s="6"/>
      <c r="N65" s="1"/>
      <c r="O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38" s="247" customFormat="1" ht="14.25" customHeight="1">
      <c r="A66" s="95" t="s">
        <v>16</v>
      </c>
      <c r="B66" s="96" t="s">
        <v>534</v>
      </c>
      <c r="C66" s="96"/>
      <c r="D66" s="97" t="s">
        <v>545</v>
      </c>
      <c r="E66" s="96" t="s">
        <v>546</v>
      </c>
      <c r="F66" s="96" t="s">
        <v>547</v>
      </c>
      <c r="G66" s="96" t="s">
        <v>548</v>
      </c>
      <c r="H66" s="96" t="s">
        <v>549</v>
      </c>
      <c r="I66" s="96" t="s">
        <v>550</v>
      </c>
      <c r="J66" s="95" t="s">
        <v>551</v>
      </c>
      <c r="K66" s="139" t="s">
        <v>568</v>
      </c>
      <c r="L66" s="140" t="s">
        <v>553</v>
      </c>
      <c r="M66" s="98" t="s">
        <v>554</v>
      </c>
      <c r="N66" s="96" t="s">
        <v>555</v>
      </c>
      <c r="O66" s="97" t="s">
        <v>556</v>
      </c>
      <c r="P66" s="96" t="s">
        <v>788</v>
      </c>
      <c r="Q66" s="246"/>
      <c r="R66" s="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  <c r="AK66" s="246"/>
      <c r="AL66" s="246"/>
    </row>
    <row r="67" spans="1:38" s="247" customFormat="1" ht="12.75" customHeight="1">
      <c r="A67" s="395">
        <v>1</v>
      </c>
      <c r="B67" s="396">
        <v>44488</v>
      </c>
      <c r="C67" s="396"/>
      <c r="D67" s="397" t="s">
        <v>837</v>
      </c>
      <c r="E67" s="398" t="s">
        <v>831</v>
      </c>
      <c r="F67" s="398">
        <v>235.25</v>
      </c>
      <c r="G67" s="398">
        <v>198</v>
      </c>
      <c r="H67" s="398">
        <v>287.5</v>
      </c>
      <c r="I67" s="398" t="s">
        <v>793</v>
      </c>
      <c r="J67" s="392" t="s">
        <v>913</v>
      </c>
      <c r="K67" s="392">
        <f t="shared" ref="K67" si="38">H67-F67</f>
        <v>52.25</v>
      </c>
      <c r="L67" s="393">
        <f t="shared" ref="L67" si="39">(F67*-0.7)/100</f>
        <v>-1.6467499999999999</v>
      </c>
      <c r="M67" s="399">
        <f t="shared" ref="M67" si="40">(K67+L67)/F67</f>
        <v>0.21510414452709883</v>
      </c>
      <c r="N67" s="392" t="s">
        <v>557</v>
      </c>
      <c r="O67" s="400">
        <v>44746</v>
      </c>
      <c r="P67" s="392"/>
      <c r="Q67" s="246"/>
      <c r="R67" s="1" t="s">
        <v>558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</row>
    <row r="68" spans="1:38" ht="14.25" customHeight="1">
      <c r="A68" s="336">
        <v>4</v>
      </c>
      <c r="B68" s="323">
        <v>44736</v>
      </c>
      <c r="C68" s="323"/>
      <c r="D68" s="324" t="s">
        <v>847</v>
      </c>
      <c r="E68" s="325" t="s">
        <v>559</v>
      </c>
      <c r="F68" s="325">
        <v>1450</v>
      </c>
      <c r="G68" s="325">
        <v>1300</v>
      </c>
      <c r="H68" s="325">
        <v>1625</v>
      </c>
      <c r="I68" s="325" t="s">
        <v>848</v>
      </c>
      <c r="J68" s="319" t="s">
        <v>849</v>
      </c>
      <c r="K68" s="319">
        <f t="shared" ref="K68" si="41">H68-F68</f>
        <v>175</v>
      </c>
      <c r="L68" s="320">
        <f>(F68*-0.07)/100</f>
        <v>-1.0150000000000001</v>
      </c>
      <c r="M68" s="321">
        <f t="shared" ref="M68" si="42">(K68+L68)/F68</f>
        <v>0.11998965517241381</v>
      </c>
      <c r="N68" s="319" t="s">
        <v>557</v>
      </c>
      <c r="O68" s="322">
        <v>44736</v>
      </c>
      <c r="P68" s="319"/>
      <c r="R68" s="246" t="s">
        <v>558</v>
      </c>
      <c r="S68" s="41"/>
      <c r="T68" s="1"/>
      <c r="U68" s="1"/>
      <c r="V68" s="1"/>
      <c r="W68" s="1"/>
      <c r="X68" s="1"/>
      <c r="Y68" s="1"/>
      <c r="Z68" s="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2.75" customHeight="1">
      <c r="A69" s="164"/>
      <c r="B69" s="141"/>
      <c r="C69" s="165"/>
      <c r="D69" s="100"/>
      <c r="E69" s="166"/>
      <c r="F69" s="166"/>
      <c r="G69" s="166"/>
      <c r="H69" s="166"/>
      <c r="I69" s="166"/>
      <c r="J69" s="166"/>
      <c r="K69" s="167"/>
      <c r="L69" s="168"/>
      <c r="M69" s="166"/>
      <c r="N69" s="169"/>
      <c r="O69" s="170"/>
      <c r="P69" s="170"/>
      <c r="R69" s="6"/>
      <c r="S69" s="1"/>
      <c r="T69" s="1"/>
      <c r="U69" s="1"/>
      <c r="V69" s="1"/>
      <c r="W69" s="1"/>
      <c r="X69" s="1"/>
      <c r="Y69" s="1"/>
    </row>
    <row r="70" spans="1:38" ht="12.75" customHeight="1">
      <c r="A70" s="119" t="s">
        <v>561</v>
      </c>
      <c r="B70" s="119"/>
      <c r="C70" s="119"/>
      <c r="D70" s="119"/>
      <c r="E70" s="41"/>
      <c r="F70" s="127" t="s">
        <v>563</v>
      </c>
      <c r="G70" s="56"/>
      <c r="H70" s="56"/>
      <c r="I70" s="56"/>
      <c r="J70" s="6"/>
      <c r="K70" s="145"/>
      <c r="L70" s="146"/>
      <c r="M70" s="6"/>
      <c r="N70" s="109"/>
      <c r="O70" s="17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38" ht="12.75" customHeight="1">
      <c r="A71" s="126" t="s">
        <v>562</v>
      </c>
      <c r="B71" s="119"/>
      <c r="C71" s="119"/>
      <c r="D71" s="119"/>
      <c r="E71" s="6"/>
      <c r="F71" s="127" t="s">
        <v>565</v>
      </c>
      <c r="G71" s="6"/>
      <c r="H71" s="6" t="s">
        <v>784</v>
      </c>
      <c r="I71" s="6"/>
      <c r="J71" s="1"/>
      <c r="K71" s="6"/>
      <c r="L71" s="6"/>
      <c r="M71" s="6"/>
      <c r="N71" s="1"/>
      <c r="O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26"/>
      <c r="B72" s="119"/>
      <c r="C72" s="119"/>
      <c r="D72" s="119"/>
      <c r="E72" s="6"/>
      <c r="F72" s="127"/>
      <c r="G72" s="6"/>
      <c r="H72" s="6"/>
      <c r="I72" s="6"/>
      <c r="J72" s="1"/>
      <c r="K72" s="6"/>
      <c r="L72" s="6"/>
      <c r="M72" s="6"/>
      <c r="N72" s="1"/>
      <c r="O72" s="1"/>
      <c r="Q72" s="1"/>
      <c r="R72" s="56"/>
      <c r="S72" s="1"/>
      <c r="T72" s="1"/>
      <c r="U72" s="1"/>
      <c r="V72" s="1"/>
      <c r="W72" s="1"/>
      <c r="X72" s="1"/>
      <c r="Y72" s="1"/>
      <c r="Z72" s="1"/>
    </row>
    <row r="73" spans="1:38" ht="38.25" customHeight="1">
      <c r="A73" s="1"/>
      <c r="B73" s="134" t="s">
        <v>582</v>
      </c>
      <c r="C73" s="134"/>
      <c r="D73" s="134"/>
      <c r="E73" s="134"/>
      <c r="F73" s="135"/>
      <c r="G73" s="6"/>
      <c r="H73" s="6"/>
      <c r="I73" s="136"/>
      <c r="J73" s="137"/>
      <c r="K73" s="138"/>
      <c r="L73" s="137"/>
      <c r="M73" s="6"/>
      <c r="N73" s="1"/>
      <c r="O73" s="1"/>
      <c r="Q73" s="1"/>
      <c r="R73" s="56"/>
      <c r="S73" s="1"/>
      <c r="T73" s="1"/>
      <c r="U73" s="1"/>
      <c r="V73" s="1"/>
      <c r="W73" s="1"/>
      <c r="X73" s="1"/>
      <c r="Y73" s="1"/>
      <c r="Z73" s="1"/>
    </row>
    <row r="74" spans="1:38" ht="14.25" customHeight="1">
      <c r="A74" s="95" t="s">
        <v>16</v>
      </c>
      <c r="B74" s="96" t="s">
        <v>534</v>
      </c>
      <c r="C74" s="96"/>
      <c r="D74" s="97" t="s">
        <v>545</v>
      </c>
      <c r="E74" s="96" t="s">
        <v>546</v>
      </c>
      <c r="F74" s="96" t="s">
        <v>547</v>
      </c>
      <c r="G74" s="96" t="s">
        <v>567</v>
      </c>
      <c r="H74" s="96" t="s">
        <v>549</v>
      </c>
      <c r="I74" s="96" t="s">
        <v>550</v>
      </c>
      <c r="J74" s="172" t="s">
        <v>551</v>
      </c>
      <c r="K74" s="139" t="s">
        <v>568</v>
      </c>
      <c r="L74" s="149" t="s">
        <v>576</v>
      </c>
      <c r="M74" s="96" t="s">
        <v>577</v>
      </c>
      <c r="N74" s="140" t="s">
        <v>553</v>
      </c>
      <c r="O74" s="98" t="s">
        <v>554</v>
      </c>
      <c r="P74" s="96" t="s">
        <v>555</v>
      </c>
      <c r="Q74" s="97" t="s">
        <v>556</v>
      </c>
      <c r="R74" s="56"/>
      <c r="S74" s="113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38" ht="14.25" customHeight="1">
      <c r="A75" s="101"/>
      <c r="B75" s="102"/>
      <c r="C75" s="173"/>
      <c r="D75" s="103"/>
      <c r="E75" s="104"/>
      <c r="F75" s="174"/>
      <c r="G75" s="101"/>
      <c r="H75" s="104"/>
      <c r="I75" s="105"/>
      <c r="J75" s="175"/>
      <c r="K75" s="175"/>
      <c r="L75" s="176"/>
      <c r="M75" s="99"/>
      <c r="N75" s="176"/>
      <c r="O75" s="177"/>
      <c r="P75" s="178"/>
      <c r="Q75" s="179"/>
      <c r="R75" s="144"/>
      <c r="S75" s="113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38" ht="14.25" customHeight="1">
      <c r="A76" s="101"/>
      <c r="B76" s="102"/>
      <c r="C76" s="173"/>
      <c r="D76" s="103"/>
      <c r="E76" s="104"/>
      <c r="F76" s="174"/>
      <c r="G76" s="101"/>
      <c r="H76" s="104"/>
      <c r="I76" s="105"/>
      <c r="J76" s="175"/>
      <c r="K76" s="175"/>
      <c r="L76" s="176"/>
      <c r="M76" s="99"/>
      <c r="N76" s="176"/>
      <c r="O76" s="177"/>
      <c r="P76" s="178"/>
      <c r="Q76" s="179"/>
      <c r="R76" s="144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4.25" customHeight="1">
      <c r="A77" s="101"/>
      <c r="B77" s="102"/>
      <c r="C77" s="173"/>
      <c r="D77" s="103"/>
      <c r="E77" s="104"/>
      <c r="F77" s="174"/>
      <c r="G77" s="101"/>
      <c r="H77" s="104"/>
      <c r="I77" s="105"/>
      <c r="J77" s="175"/>
      <c r="K77" s="175"/>
      <c r="L77" s="176"/>
      <c r="M77" s="99"/>
      <c r="N77" s="176"/>
      <c r="O77" s="177"/>
      <c r="P77" s="178"/>
      <c r="Q77" s="179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4.25" customHeight="1">
      <c r="A78" s="101"/>
      <c r="B78" s="102"/>
      <c r="C78" s="173"/>
      <c r="D78" s="103"/>
      <c r="E78" s="104"/>
      <c r="F78" s="175"/>
      <c r="G78" s="101"/>
      <c r="H78" s="104"/>
      <c r="I78" s="105"/>
      <c r="J78" s="175"/>
      <c r="K78" s="175"/>
      <c r="L78" s="176"/>
      <c r="M78" s="99"/>
      <c r="N78" s="176"/>
      <c r="O78" s="177"/>
      <c r="P78" s="178"/>
      <c r="Q78" s="179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4.25" customHeight="1">
      <c r="A79" s="101"/>
      <c r="B79" s="102"/>
      <c r="C79" s="173"/>
      <c r="D79" s="103"/>
      <c r="E79" s="104"/>
      <c r="F79" s="175"/>
      <c r="G79" s="101"/>
      <c r="H79" s="104"/>
      <c r="I79" s="105"/>
      <c r="J79" s="175"/>
      <c r="K79" s="175"/>
      <c r="L79" s="176"/>
      <c r="M79" s="99"/>
      <c r="N79" s="176"/>
      <c r="O79" s="177"/>
      <c r="P79" s="178"/>
      <c r="Q79" s="179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4.25" customHeight="1">
      <c r="A80" s="101"/>
      <c r="B80" s="102"/>
      <c r="C80" s="173"/>
      <c r="D80" s="103"/>
      <c r="E80" s="104"/>
      <c r="F80" s="174"/>
      <c r="G80" s="101"/>
      <c r="H80" s="104"/>
      <c r="I80" s="105"/>
      <c r="J80" s="175"/>
      <c r="K80" s="175"/>
      <c r="L80" s="176"/>
      <c r="M80" s="99"/>
      <c r="N80" s="176"/>
      <c r="O80" s="177"/>
      <c r="P80" s="178"/>
      <c r="Q80" s="179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4.25" customHeight="1">
      <c r="A81" s="101"/>
      <c r="B81" s="102"/>
      <c r="C81" s="173"/>
      <c r="D81" s="103"/>
      <c r="E81" s="104"/>
      <c r="F81" s="174"/>
      <c r="G81" s="101"/>
      <c r="H81" s="104"/>
      <c r="I81" s="105"/>
      <c r="J81" s="175"/>
      <c r="K81" s="175"/>
      <c r="L81" s="175"/>
      <c r="M81" s="175"/>
      <c r="N81" s="176"/>
      <c r="O81" s="180"/>
      <c r="P81" s="178"/>
      <c r="Q81" s="179"/>
      <c r="R81" s="6"/>
      <c r="S81" s="113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01"/>
      <c r="B82" s="102"/>
      <c r="C82" s="173"/>
      <c r="D82" s="103"/>
      <c r="E82" s="104"/>
      <c r="F82" s="175"/>
      <c r="G82" s="101"/>
      <c r="H82" s="104"/>
      <c r="I82" s="105"/>
      <c r="J82" s="175"/>
      <c r="K82" s="175"/>
      <c r="L82" s="176"/>
      <c r="M82" s="99"/>
      <c r="N82" s="176"/>
      <c r="O82" s="177"/>
      <c r="P82" s="178"/>
      <c r="Q82" s="179"/>
      <c r="R82" s="144"/>
      <c r="S82" s="113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>
      <c r="A83" s="101"/>
      <c r="B83" s="102"/>
      <c r="C83" s="173"/>
      <c r="D83" s="103"/>
      <c r="E83" s="104"/>
      <c r="F83" s="174"/>
      <c r="G83" s="101"/>
      <c r="H83" s="104"/>
      <c r="I83" s="105"/>
      <c r="J83" s="181"/>
      <c r="K83" s="181"/>
      <c r="L83" s="181"/>
      <c r="M83" s="181"/>
      <c r="N83" s="182"/>
      <c r="O83" s="177"/>
      <c r="P83" s="106"/>
      <c r="Q83" s="179"/>
      <c r="R83" s="144"/>
      <c r="S83" s="1"/>
      <c r="T83" s="1"/>
      <c r="U83" s="1"/>
      <c r="V83" s="1"/>
      <c r="W83" s="1"/>
      <c r="X83" s="1"/>
      <c r="Y83" s="1"/>
      <c r="Z83" s="1"/>
    </row>
    <row r="84" spans="1:38" ht="12.75" customHeight="1">
      <c r="A84" s="126"/>
      <c r="B84" s="119"/>
      <c r="C84" s="119"/>
      <c r="D84" s="119"/>
      <c r="E84" s="6"/>
      <c r="F84" s="127"/>
      <c r="G84" s="6"/>
      <c r="H84" s="6"/>
      <c r="I84" s="6"/>
      <c r="J84" s="1"/>
      <c r="K84" s="6"/>
      <c r="L84" s="6"/>
      <c r="M84" s="6"/>
      <c r="N84" s="1"/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38" ht="12.75" customHeight="1">
      <c r="A85" s="126"/>
      <c r="B85" s="119"/>
      <c r="C85" s="119"/>
      <c r="D85" s="119"/>
      <c r="E85" s="6"/>
      <c r="F85" s="127"/>
      <c r="G85" s="56"/>
      <c r="H85" s="41"/>
      <c r="I85" s="56"/>
      <c r="J85" s="6"/>
      <c r="K85" s="145"/>
      <c r="L85" s="146"/>
      <c r="M85" s="6"/>
      <c r="N85" s="109"/>
      <c r="O85" s="147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56"/>
      <c r="B86" s="108"/>
      <c r="C86" s="108"/>
      <c r="D86" s="41"/>
      <c r="E86" s="56"/>
      <c r="F86" s="56"/>
      <c r="G86" s="56"/>
      <c r="H86" s="41"/>
      <c r="I86" s="56"/>
      <c r="J86" s="6"/>
      <c r="K86" s="145"/>
      <c r="L86" s="146"/>
      <c r="M86" s="6"/>
      <c r="N86" s="109"/>
      <c r="O86" s="147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38.25" customHeight="1">
      <c r="A87" s="41"/>
      <c r="B87" s="183" t="s">
        <v>583</v>
      </c>
      <c r="C87" s="183"/>
      <c r="D87" s="183"/>
      <c r="E87" s="183"/>
      <c r="F87" s="6"/>
      <c r="G87" s="6"/>
      <c r="H87" s="137"/>
      <c r="I87" s="6"/>
      <c r="J87" s="137"/>
      <c r="K87" s="138"/>
      <c r="L87" s="6"/>
      <c r="M87" s="6"/>
      <c r="N87" s="1"/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95" t="s">
        <v>16</v>
      </c>
      <c r="B88" s="96" t="s">
        <v>534</v>
      </c>
      <c r="C88" s="96"/>
      <c r="D88" s="97" t="s">
        <v>545</v>
      </c>
      <c r="E88" s="96" t="s">
        <v>546</v>
      </c>
      <c r="F88" s="96" t="s">
        <v>547</v>
      </c>
      <c r="G88" s="96" t="s">
        <v>584</v>
      </c>
      <c r="H88" s="96" t="s">
        <v>585</v>
      </c>
      <c r="I88" s="96" t="s">
        <v>550</v>
      </c>
      <c r="J88" s="184" t="s">
        <v>551</v>
      </c>
      <c r="K88" s="96" t="s">
        <v>552</v>
      </c>
      <c r="L88" s="96" t="s">
        <v>586</v>
      </c>
      <c r="M88" s="96" t="s">
        <v>555</v>
      </c>
      <c r="N88" s="97" t="s">
        <v>556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85">
        <v>1</v>
      </c>
      <c r="B89" s="186">
        <v>41579</v>
      </c>
      <c r="C89" s="186"/>
      <c r="D89" s="187" t="s">
        <v>587</v>
      </c>
      <c r="E89" s="188" t="s">
        <v>588</v>
      </c>
      <c r="F89" s="189">
        <v>82</v>
      </c>
      <c r="G89" s="188" t="s">
        <v>589</v>
      </c>
      <c r="H89" s="188">
        <v>100</v>
      </c>
      <c r="I89" s="190">
        <v>100</v>
      </c>
      <c r="J89" s="191" t="s">
        <v>590</v>
      </c>
      <c r="K89" s="192">
        <f t="shared" ref="K89:K141" si="43">H89-F89</f>
        <v>18</v>
      </c>
      <c r="L89" s="193">
        <f t="shared" ref="L89:L141" si="44">K89/F89</f>
        <v>0.21951219512195122</v>
      </c>
      <c r="M89" s="188" t="s">
        <v>557</v>
      </c>
      <c r="N89" s="194">
        <v>42657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85">
        <v>2</v>
      </c>
      <c r="B90" s="186">
        <v>41794</v>
      </c>
      <c r="C90" s="186"/>
      <c r="D90" s="187" t="s">
        <v>591</v>
      </c>
      <c r="E90" s="188" t="s">
        <v>559</v>
      </c>
      <c r="F90" s="189">
        <v>257</v>
      </c>
      <c r="G90" s="188" t="s">
        <v>589</v>
      </c>
      <c r="H90" s="188">
        <v>300</v>
      </c>
      <c r="I90" s="190">
        <v>300</v>
      </c>
      <c r="J90" s="191" t="s">
        <v>590</v>
      </c>
      <c r="K90" s="192">
        <f t="shared" si="43"/>
        <v>43</v>
      </c>
      <c r="L90" s="193">
        <f t="shared" si="44"/>
        <v>0.16731517509727625</v>
      </c>
      <c r="M90" s="188" t="s">
        <v>557</v>
      </c>
      <c r="N90" s="194">
        <v>41822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85">
        <v>3</v>
      </c>
      <c r="B91" s="186">
        <v>41828</v>
      </c>
      <c r="C91" s="186"/>
      <c r="D91" s="187" t="s">
        <v>592</v>
      </c>
      <c r="E91" s="188" t="s">
        <v>559</v>
      </c>
      <c r="F91" s="189">
        <v>393</v>
      </c>
      <c r="G91" s="188" t="s">
        <v>589</v>
      </c>
      <c r="H91" s="188">
        <v>468</v>
      </c>
      <c r="I91" s="190">
        <v>468</v>
      </c>
      <c r="J91" s="191" t="s">
        <v>590</v>
      </c>
      <c r="K91" s="192">
        <f t="shared" si="43"/>
        <v>75</v>
      </c>
      <c r="L91" s="193">
        <f t="shared" si="44"/>
        <v>0.19083969465648856</v>
      </c>
      <c r="M91" s="188" t="s">
        <v>557</v>
      </c>
      <c r="N91" s="194">
        <v>41863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85">
        <v>4</v>
      </c>
      <c r="B92" s="186">
        <v>41857</v>
      </c>
      <c r="C92" s="186"/>
      <c r="D92" s="187" t="s">
        <v>593</v>
      </c>
      <c r="E92" s="188" t="s">
        <v>559</v>
      </c>
      <c r="F92" s="189">
        <v>205</v>
      </c>
      <c r="G92" s="188" t="s">
        <v>589</v>
      </c>
      <c r="H92" s="188">
        <v>275</v>
      </c>
      <c r="I92" s="190">
        <v>250</v>
      </c>
      <c r="J92" s="191" t="s">
        <v>590</v>
      </c>
      <c r="K92" s="192">
        <f t="shared" si="43"/>
        <v>70</v>
      </c>
      <c r="L92" s="193">
        <f t="shared" si="44"/>
        <v>0.34146341463414637</v>
      </c>
      <c r="M92" s="188" t="s">
        <v>557</v>
      </c>
      <c r="N92" s="194">
        <v>41962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85">
        <v>5</v>
      </c>
      <c r="B93" s="186">
        <v>41886</v>
      </c>
      <c r="C93" s="186"/>
      <c r="D93" s="187" t="s">
        <v>594</v>
      </c>
      <c r="E93" s="188" t="s">
        <v>559</v>
      </c>
      <c r="F93" s="189">
        <v>162</v>
      </c>
      <c r="G93" s="188" t="s">
        <v>589</v>
      </c>
      <c r="H93" s="188">
        <v>190</v>
      </c>
      <c r="I93" s="190">
        <v>190</v>
      </c>
      <c r="J93" s="191" t="s">
        <v>590</v>
      </c>
      <c r="K93" s="192">
        <f t="shared" si="43"/>
        <v>28</v>
      </c>
      <c r="L93" s="193">
        <f t="shared" si="44"/>
        <v>0.1728395061728395</v>
      </c>
      <c r="M93" s="188" t="s">
        <v>557</v>
      </c>
      <c r="N93" s="194">
        <v>42006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85">
        <v>6</v>
      </c>
      <c r="B94" s="186">
        <v>41886</v>
      </c>
      <c r="C94" s="186"/>
      <c r="D94" s="187" t="s">
        <v>595</v>
      </c>
      <c r="E94" s="188" t="s">
        <v>559</v>
      </c>
      <c r="F94" s="189">
        <v>75</v>
      </c>
      <c r="G94" s="188" t="s">
        <v>589</v>
      </c>
      <c r="H94" s="188">
        <v>91.5</v>
      </c>
      <c r="I94" s="190" t="s">
        <v>596</v>
      </c>
      <c r="J94" s="191" t="s">
        <v>597</v>
      </c>
      <c r="K94" s="192">
        <f t="shared" si="43"/>
        <v>16.5</v>
      </c>
      <c r="L94" s="193">
        <f t="shared" si="44"/>
        <v>0.22</v>
      </c>
      <c r="M94" s="188" t="s">
        <v>557</v>
      </c>
      <c r="N94" s="194">
        <v>41954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85">
        <v>7</v>
      </c>
      <c r="B95" s="186">
        <v>41913</v>
      </c>
      <c r="C95" s="186"/>
      <c r="D95" s="187" t="s">
        <v>598</v>
      </c>
      <c r="E95" s="188" t="s">
        <v>559</v>
      </c>
      <c r="F95" s="189">
        <v>850</v>
      </c>
      <c r="G95" s="188" t="s">
        <v>589</v>
      </c>
      <c r="H95" s="188">
        <v>982.5</v>
      </c>
      <c r="I95" s="190">
        <v>1050</v>
      </c>
      <c r="J95" s="191" t="s">
        <v>599</v>
      </c>
      <c r="K95" s="192">
        <f t="shared" si="43"/>
        <v>132.5</v>
      </c>
      <c r="L95" s="193">
        <f t="shared" si="44"/>
        <v>0.15588235294117647</v>
      </c>
      <c r="M95" s="188" t="s">
        <v>557</v>
      </c>
      <c r="N95" s="194">
        <v>42039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85">
        <v>8</v>
      </c>
      <c r="B96" s="186">
        <v>41913</v>
      </c>
      <c r="C96" s="186"/>
      <c r="D96" s="187" t="s">
        <v>600</v>
      </c>
      <c r="E96" s="188" t="s">
        <v>559</v>
      </c>
      <c r="F96" s="189">
        <v>475</v>
      </c>
      <c r="G96" s="188" t="s">
        <v>589</v>
      </c>
      <c r="H96" s="188">
        <v>515</v>
      </c>
      <c r="I96" s="190">
        <v>600</v>
      </c>
      <c r="J96" s="191" t="s">
        <v>601</v>
      </c>
      <c r="K96" s="192">
        <f t="shared" si="43"/>
        <v>40</v>
      </c>
      <c r="L96" s="193">
        <f t="shared" si="44"/>
        <v>8.4210526315789472E-2</v>
      </c>
      <c r="M96" s="188" t="s">
        <v>557</v>
      </c>
      <c r="N96" s="194">
        <v>41939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9</v>
      </c>
      <c r="B97" s="186">
        <v>41913</v>
      </c>
      <c r="C97" s="186"/>
      <c r="D97" s="187" t="s">
        <v>602</v>
      </c>
      <c r="E97" s="188" t="s">
        <v>559</v>
      </c>
      <c r="F97" s="189">
        <v>86</v>
      </c>
      <c r="G97" s="188" t="s">
        <v>589</v>
      </c>
      <c r="H97" s="188">
        <v>99</v>
      </c>
      <c r="I97" s="190">
        <v>140</v>
      </c>
      <c r="J97" s="191" t="s">
        <v>603</v>
      </c>
      <c r="K97" s="192">
        <f t="shared" si="43"/>
        <v>13</v>
      </c>
      <c r="L97" s="193">
        <f t="shared" si="44"/>
        <v>0.15116279069767441</v>
      </c>
      <c r="M97" s="188" t="s">
        <v>557</v>
      </c>
      <c r="N97" s="194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10</v>
      </c>
      <c r="B98" s="186">
        <v>41926</v>
      </c>
      <c r="C98" s="186"/>
      <c r="D98" s="187" t="s">
        <v>604</v>
      </c>
      <c r="E98" s="188" t="s">
        <v>559</v>
      </c>
      <c r="F98" s="189">
        <v>496.6</v>
      </c>
      <c r="G98" s="188" t="s">
        <v>589</v>
      </c>
      <c r="H98" s="188">
        <v>621</v>
      </c>
      <c r="I98" s="190">
        <v>580</v>
      </c>
      <c r="J98" s="191" t="s">
        <v>590</v>
      </c>
      <c r="K98" s="192">
        <f t="shared" si="43"/>
        <v>124.39999999999998</v>
      </c>
      <c r="L98" s="193">
        <f t="shared" si="44"/>
        <v>0.25050342327829234</v>
      </c>
      <c r="M98" s="188" t="s">
        <v>557</v>
      </c>
      <c r="N98" s="194">
        <v>42605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11</v>
      </c>
      <c r="B99" s="186">
        <v>41926</v>
      </c>
      <c r="C99" s="186"/>
      <c r="D99" s="187" t="s">
        <v>605</v>
      </c>
      <c r="E99" s="188" t="s">
        <v>559</v>
      </c>
      <c r="F99" s="189">
        <v>2481.9</v>
      </c>
      <c r="G99" s="188" t="s">
        <v>589</v>
      </c>
      <c r="H99" s="188">
        <v>2840</v>
      </c>
      <c r="I99" s="190">
        <v>2870</v>
      </c>
      <c r="J99" s="191" t="s">
        <v>606</v>
      </c>
      <c r="K99" s="192">
        <f t="shared" si="43"/>
        <v>358.09999999999991</v>
      </c>
      <c r="L99" s="193">
        <f t="shared" si="44"/>
        <v>0.14428462065353154</v>
      </c>
      <c r="M99" s="188" t="s">
        <v>557</v>
      </c>
      <c r="N99" s="194">
        <v>42017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12</v>
      </c>
      <c r="B100" s="186">
        <v>41928</v>
      </c>
      <c r="C100" s="186"/>
      <c r="D100" s="187" t="s">
        <v>607</v>
      </c>
      <c r="E100" s="188" t="s">
        <v>559</v>
      </c>
      <c r="F100" s="189">
        <v>84.5</v>
      </c>
      <c r="G100" s="188" t="s">
        <v>589</v>
      </c>
      <c r="H100" s="188">
        <v>93</v>
      </c>
      <c r="I100" s="190">
        <v>110</v>
      </c>
      <c r="J100" s="191" t="s">
        <v>608</v>
      </c>
      <c r="K100" s="192">
        <f t="shared" si="43"/>
        <v>8.5</v>
      </c>
      <c r="L100" s="193">
        <f t="shared" si="44"/>
        <v>0.10059171597633136</v>
      </c>
      <c r="M100" s="188" t="s">
        <v>557</v>
      </c>
      <c r="N100" s="194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13</v>
      </c>
      <c r="B101" s="186">
        <v>41928</v>
      </c>
      <c r="C101" s="186"/>
      <c r="D101" s="187" t="s">
        <v>609</v>
      </c>
      <c r="E101" s="188" t="s">
        <v>559</v>
      </c>
      <c r="F101" s="189">
        <v>401</v>
      </c>
      <c r="G101" s="188" t="s">
        <v>589</v>
      </c>
      <c r="H101" s="188">
        <v>428</v>
      </c>
      <c r="I101" s="190">
        <v>450</v>
      </c>
      <c r="J101" s="191" t="s">
        <v>610</v>
      </c>
      <c r="K101" s="192">
        <f t="shared" si="43"/>
        <v>27</v>
      </c>
      <c r="L101" s="193">
        <f t="shared" si="44"/>
        <v>6.7331670822942641E-2</v>
      </c>
      <c r="M101" s="188" t="s">
        <v>557</v>
      </c>
      <c r="N101" s="194">
        <v>42020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14</v>
      </c>
      <c r="B102" s="186">
        <v>41928</v>
      </c>
      <c r="C102" s="186"/>
      <c r="D102" s="187" t="s">
        <v>611</v>
      </c>
      <c r="E102" s="188" t="s">
        <v>559</v>
      </c>
      <c r="F102" s="189">
        <v>101</v>
      </c>
      <c r="G102" s="188" t="s">
        <v>589</v>
      </c>
      <c r="H102" s="188">
        <v>112</v>
      </c>
      <c r="I102" s="190">
        <v>120</v>
      </c>
      <c r="J102" s="191" t="s">
        <v>612</v>
      </c>
      <c r="K102" s="192">
        <f t="shared" si="43"/>
        <v>11</v>
      </c>
      <c r="L102" s="193">
        <f t="shared" si="44"/>
        <v>0.10891089108910891</v>
      </c>
      <c r="M102" s="188" t="s">
        <v>557</v>
      </c>
      <c r="N102" s="194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15</v>
      </c>
      <c r="B103" s="186">
        <v>41954</v>
      </c>
      <c r="C103" s="186"/>
      <c r="D103" s="187" t="s">
        <v>613</v>
      </c>
      <c r="E103" s="188" t="s">
        <v>559</v>
      </c>
      <c r="F103" s="189">
        <v>59</v>
      </c>
      <c r="G103" s="188" t="s">
        <v>589</v>
      </c>
      <c r="H103" s="188">
        <v>76</v>
      </c>
      <c r="I103" s="190">
        <v>76</v>
      </c>
      <c r="J103" s="191" t="s">
        <v>590</v>
      </c>
      <c r="K103" s="192">
        <f t="shared" si="43"/>
        <v>17</v>
      </c>
      <c r="L103" s="193">
        <f t="shared" si="44"/>
        <v>0.28813559322033899</v>
      </c>
      <c r="M103" s="188" t="s">
        <v>557</v>
      </c>
      <c r="N103" s="194">
        <v>43032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16</v>
      </c>
      <c r="B104" s="186">
        <v>41954</v>
      </c>
      <c r="C104" s="186"/>
      <c r="D104" s="187" t="s">
        <v>602</v>
      </c>
      <c r="E104" s="188" t="s">
        <v>559</v>
      </c>
      <c r="F104" s="189">
        <v>99</v>
      </c>
      <c r="G104" s="188" t="s">
        <v>589</v>
      </c>
      <c r="H104" s="188">
        <v>120</v>
      </c>
      <c r="I104" s="190">
        <v>120</v>
      </c>
      <c r="J104" s="191" t="s">
        <v>570</v>
      </c>
      <c r="K104" s="192">
        <f t="shared" si="43"/>
        <v>21</v>
      </c>
      <c r="L104" s="193">
        <f t="shared" si="44"/>
        <v>0.21212121212121213</v>
      </c>
      <c r="M104" s="188" t="s">
        <v>557</v>
      </c>
      <c r="N104" s="194">
        <v>41960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17</v>
      </c>
      <c r="B105" s="186">
        <v>41956</v>
      </c>
      <c r="C105" s="186"/>
      <c r="D105" s="187" t="s">
        <v>614</v>
      </c>
      <c r="E105" s="188" t="s">
        <v>559</v>
      </c>
      <c r="F105" s="189">
        <v>22</v>
      </c>
      <c r="G105" s="188" t="s">
        <v>589</v>
      </c>
      <c r="H105" s="188">
        <v>33.549999999999997</v>
      </c>
      <c r="I105" s="190">
        <v>32</v>
      </c>
      <c r="J105" s="191" t="s">
        <v>615</v>
      </c>
      <c r="K105" s="192">
        <f t="shared" si="43"/>
        <v>11.549999999999997</v>
      </c>
      <c r="L105" s="193">
        <f t="shared" si="44"/>
        <v>0.52499999999999991</v>
      </c>
      <c r="M105" s="188" t="s">
        <v>557</v>
      </c>
      <c r="N105" s="194">
        <v>42188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18</v>
      </c>
      <c r="B106" s="186">
        <v>41976</v>
      </c>
      <c r="C106" s="186"/>
      <c r="D106" s="187" t="s">
        <v>616</v>
      </c>
      <c r="E106" s="188" t="s">
        <v>559</v>
      </c>
      <c r="F106" s="189">
        <v>440</v>
      </c>
      <c r="G106" s="188" t="s">
        <v>589</v>
      </c>
      <c r="H106" s="188">
        <v>520</v>
      </c>
      <c r="I106" s="190">
        <v>520</v>
      </c>
      <c r="J106" s="191" t="s">
        <v>617</v>
      </c>
      <c r="K106" s="192">
        <f t="shared" si="43"/>
        <v>80</v>
      </c>
      <c r="L106" s="193">
        <f t="shared" si="44"/>
        <v>0.18181818181818182</v>
      </c>
      <c r="M106" s="188" t="s">
        <v>557</v>
      </c>
      <c r="N106" s="194">
        <v>42208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19</v>
      </c>
      <c r="B107" s="186">
        <v>41976</v>
      </c>
      <c r="C107" s="186"/>
      <c r="D107" s="187" t="s">
        <v>618</v>
      </c>
      <c r="E107" s="188" t="s">
        <v>559</v>
      </c>
      <c r="F107" s="189">
        <v>360</v>
      </c>
      <c r="G107" s="188" t="s">
        <v>589</v>
      </c>
      <c r="H107" s="188">
        <v>427</v>
      </c>
      <c r="I107" s="190">
        <v>425</v>
      </c>
      <c r="J107" s="191" t="s">
        <v>619</v>
      </c>
      <c r="K107" s="192">
        <f t="shared" si="43"/>
        <v>67</v>
      </c>
      <c r="L107" s="193">
        <f t="shared" si="44"/>
        <v>0.18611111111111112</v>
      </c>
      <c r="M107" s="188" t="s">
        <v>557</v>
      </c>
      <c r="N107" s="194">
        <v>42058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20</v>
      </c>
      <c r="B108" s="186">
        <v>42012</v>
      </c>
      <c r="C108" s="186"/>
      <c r="D108" s="187" t="s">
        <v>620</v>
      </c>
      <c r="E108" s="188" t="s">
        <v>559</v>
      </c>
      <c r="F108" s="189">
        <v>360</v>
      </c>
      <c r="G108" s="188" t="s">
        <v>589</v>
      </c>
      <c r="H108" s="188">
        <v>455</v>
      </c>
      <c r="I108" s="190">
        <v>420</v>
      </c>
      <c r="J108" s="191" t="s">
        <v>621</v>
      </c>
      <c r="K108" s="192">
        <f t="shared" si="43"/>
        <v>95</v>
      </c>
      <c r="L108" s="193">
        <f t="shared" si="44"/>
        <v>0.2638888888888889</v>
      </c>
      <c r="M108" s="188" t="s">
        <v>557</v>
      </c>
      <c r="N108" s="194">
        <v>42024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21</v>
      </c>
      <c r="B109" s="186">
        <v>42012</v>
      </c>
      <c r="C109" s="186"/>
      <c r="D109" s="187" t="s">
        <v>622</v>
      </c>
      <c r="E109" s="188" t="s">
        <v>559</v>
      </c>
      <c r="F109" s="189">
        <v>130</v>
      </c>
      <c r="G109" s="188"/>
      <c r="H109" s="188">
        <v>175.5</v>
      </c>
      <c r="I109" s="190">
        <v>165</v>
      </c>
      <c r="J109" s="191" t="s">
        <v>623</v>
      </c>
      <c r="K109" s="192">
        <f t="shared" si="43"/>
        <v>45.5</v>
      </c>
      <c r="L109" s="193">
        <f t="shared" si="44"/>
        <v>0.35</v>
      </c>
      <c r="M109" s="188" t="s">
        <v>557</v>
      </c>
      <c r="N109" s="194">
        <v>43088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22</v>
      </c>
      <c r="B110" s="186">
        <v>42040</v>
      </c>
      <c r="C110" s="186"/>
      <c r="D110" s="187" t="s">
        <v>372</v>
      </c>
      <c r="E110" s="188" t="s">
        <v>588</v>
      </c>
      <c r="F110" s="189">
        <v>98</v>
      </c>
      <c r="G110" s="188"/>
      <c r="H110" s="188">
        <v>120</v>
      </c>
      <c r="I110" s="190">
        <v>120</v>
      </c>
      <c r="J110" s="191" t="s">
        <v>590</v>
      </c>
      <c r="K110" s="192">
        <f t="shared" si="43"/>
        <v>22</v>
      </c>
      <c r="L110" s="193">
        <f t="shared" si="44"/>
        <v>0.22448979591836735</v>
      </c>
      <c r="M110" s="188" t="s">
        <v>557</v>
      </c>
      <c r="N110" s="194">
        <v>42753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23</v>
      </c>
      <c r="B111" s="186">
        <v>42040</v>
      </c>
      <c r="C111" s="186"/>
      <c r="D111" s="187" t="s">
        <v>624</v>
      </c>
      <c r="E111" s="188" t="s">
        <v>588</v>
      </c>
      <c r="F111" s="189">
        <v>196</v>
      </c>
      <c r="G111" s="188"/>
      <c r="H111" s="188">
        <v>262</v>
      </c>
      <c r="I111" s="190">
        <v>255</v>
      </c>
      <c r="J111" s="191" t="s">
        <v>590</v>
      </c>
      <c r="K111" s="192">
        <f t="shared" si="43"/>
        <v>66</v>
      </c>
      <c r="L111" s="193">
        <f t="shared" si="44"/>
        <v>0.33673469387755101</v>
      </c>
      <c r="M111" s="188" t="s">
        <v>557</v>
      </c>
      <c r="N111" s="194">
        <v>42599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95">
        <v>24</v>
      </c>
      <c r="B112" s="196">
        <v>42067</v>
      </c>
      <c r="C112" s="196"/>
      <c r="D112" s="197" t="s">
        <v>371</v>
      </c>
      <c r="E112" s="198" t="s">
        <v>588</v>
      </c>
      <c r="F112" s="199">
        <v>235</v>
      </c>
      <c r="G112" s="199"/>
      <c r="H112" s="200">
        <v>77</v>
      </c>
      <c r="I112" s="200" t="s">
        <v>625</v>
      </c>
      <c r="J112" s="201" t="s">
        <v>626</v>
      </c>
      <c r="K112" s="202">
        <f t="shared" si="43"/>
        <v>-158</v>
      </c>
      <c r="L112" s="203">
        <f t="shared" si="44"/>
        <v>-0.67234042553191486</v>
      </c>
      <c r="M112" s="199" t="s">
        <v>569</v>
      </c>
      <c r="N112" s="196">
        <v>43522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25</v>
      </c>
      <c r="B113" s="186">
        <v>42067</v>
      </c>
      <c r="C113" s="186"/>
      <c r="D113" s="187" t="s">
        <v>627</v>
      </c>
      <c r="E113" s="188" t="s">
        <v>588</v>
      </c>
      <c r="F113" s="189">
        <v>185</v>
      </c>
      <c r="G113" s="188"/>
      <c r="H113" s="188">
        <v>224</v>
      </c>
      <c r="I113" s="190" t="s">
        <v>628</v>
      </c>
      <c r="J113" s="191" t="s">
        <v>590</v>
      </c>
      <c r="K113" s="192">
        <f t="shared" si="43"/>
        <v>39</v>
      </c>
      <c r="L113" s="193">
        <f t="shared" si="44"/>
        <v>0.21081081081081082</v>
      </c>
      <c r="M113" s="188" t="s">
        <v>557</v>
      </c>
      <c r="N113" s="194">
        <v>42647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95">
        <v>26</v>
      </c>
      <c r="B114" s="196">
        <v>42090</v>
      </c>
      <c r="C114" s="196"/>
      <c r="D114" s="204" t="s">
        <v>629</v>
      </c>
      <c r="E114" s="199" t="s">
        <v>588</v>
      </c>
      <c r="F114" s="199">
        <v>49.5</v>
      </c>
      <c r="G114" s="200"/>
      <c r="H114" s="200">
        <v>15.85</v>
      </c>
      <c r="I114" s="200">
        <v>67</v>
      </c>
      <c r="J114" s="201" t="s">
        <v>630</v>
      </c>
      <c r="K114" s="200">
        <f t="shared" si="43"/>
        <v>-33.65</v>
      </c>
      <c r="L114" s="205">
        <f t="shared" si="44"/>
        <v>-0.67979797979797973</v>
      </c>
      <c r="M114" s="199" t="s">
        <v>569</v>
      </c>
      <c r="N114" s="206">
        <v>43627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27</v>
      </c>
      <c r="B115" s="186">
        <v>42093</v>
      </c>
      <c r="C115" s="186"/>
      <c r="D115" s="187" t="s">
        <v>631</v>
      </c>
      <c r="E115" s="188" t="s">
        <v>588</v>
      </c>
      <c r="F115" s="189">
        <v>183.5</v>
      </c>
      <c r="G115" s="188"/>
      <c r="H115" s="188">
        <v>219</v>
      </c>
      <c r="I115" s="190">
        <v>218</v>
      </c>
      <c r="J115" s="191" t="s">
        <v>632</v>
      </c>
      <c r="K115" s="192">
        <f t="shared" si="43"/>
        <v>35.5</v>
      </c>
      <c r="L115" s="193">
        <f t="shared" si="44"/>
        <v>0.19346049046321526</v>
      </c>
      <c r="M115" s="188" t="s">
        <v>557</v>
      </c>
      <c r="N115" s="194">
        <v>42103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28</v>
      </c>
      <c r="B116" s="186">
        <v>42114</v>
      </c>
      <c r="C116" s="186"/>
      <c r="D116" s="187" t="s">
        <v>633</v>
      </c>
      <c r="E116" s="188" t="s">
        <v>588</v>
      </c>
      <c r="F116" s="189">
        <f>(227+237)/2</f>
        <v>232</v>
      </c>
      <c r="G116" s="188"/>
      <c r="H116" s="188">
        <v>298</v>
      </c>
      <c r="I116" s="190">
        <v>298</v>
      </c>
      <c r="J116" s="191" t="s">
        <v>590</v>
      </c>
      <c r="K116" s="192">
        <f t="shared" si="43"/>
        <v>66</v>
      </c>
      <c r="L116" s="193">
        <f t="shared" si="44"/>
        <v>0.28448275862068967</v>
      </c>
      <c r="M116" s="188" t="s">
        <v>557</v>
      </c>
      <c r="N116" s="194">
        <v>42823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29</v>
      </c>
      <c r="B117" s="186">
        <v>42128</v>
      </c>
      <c r="C117" s="186"/>
      <c r="D117" s="187" t="s">
        <v>634</v>
      </c>
      <c r="E117" s="188" t="s">
        <v>559</v>
      </c>
      <c r="F117" s="189">
        <v>385</v>
      </c>
      <c r="G117" s="188"/>
      <c r="H117" s="188">
        <f>212.5+331</f>
        <v>543.5</v>
      </c>
      <c r="I117" s="190">
        <v>510</v>
      </c>
      <c r="J117" s="191" t="s">
        <v>635</v>
      </c>
      <c r="K117" s="192">
        <f t="shared" si="43"/>
        <v>158.5</v>
      </c>
      <c r="L117" s="193">
        <f t="shared" si="44"/>
        <v>0.41168831168831171</v>
      </c>
      <c r="M117" s="188" t="s">
        <v>557</v>
      </c>
      <c r="N117" s="194">
        <v>42235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30</v>
      </c>
      <c r="B118" s="186">
        <v>42128</v>
      </c>
      <c r="C118" s="186"/>
      <c r="D118" s="187" t="s">
        <v>636</v>
      </c>
      <c r="E118" s="188" t="s">
        <v>559</v>
      </c>
      <c r="F118" s="189">
        <v>115.5</v>
      </c>
      <c r="G118" s="188"/>
      <c r="H118" s="188">
        <v>146</v>
      </c>
      <c r="I118" s="190">
        <v>142</v>
      </c>
      <c r="J118" s="191" t="s">
        <v>637</v>
      </c>
      <c r="K118" s="192">
        <f t="shared" si="43"/>
        <v>30.5</v>
      </c>
      <c r="L118" s="193">
        <f t="shared" si="44"/>
        <v>0.26406926406926406</v>
      </c>
      <c r="M118" s="188" t="s">
        <v>557</v>
      </c>
      <c r="N118" s="194">
        <v>42202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31</v>
      </c>
      <c r="B119" s="186">
        <v>42151</v>
      </c>
      <c r="C119" s="186"/>
      <c r="D119" s="187" t="s">
        <v>638</v>
      </c>
      <c r="E119" s="188" t="s">
        <v>559</v>
      </c>
      <c r="F119" s="189">
        <v>237.5</v>
      </c>
      <c r="G119" s="188"/>
      <c r="H119" s="188">
        <v>279.5</v>
      </c>
      <c r="I119" s="190">
        <v>278</v>
      </c>
      <c r="J119" s="191" t="s">
        <v>590</v>
      </c>
      <c r="K119" s="192">
        <f t="shared" si="43"/>
        <v>42</v>
      </c>
      <c r="L119" s="193">
        <f t="shared" si="44"/>
        <v>0.17684210526315788</v>
      </c>
      <c r="M119" s="188" t="s">
        <v>557</v>
      </c>
      <c r="N119" s="194">
        <v>42222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32</v>
      </c>
      <c r="B120" s="186">
        <v>42174</v>
      </c>
      <c r="C120" s="186"/>
      <c r="D120" s="187" t="s">
        <v>609</v>
      </c>
      <c r="E120" s="188" t="s">
        <v>588</v>
      </c>
      <c r="F120" s="189">
        <v>340</v>
      </c>
      <c r="G120" s="188"/>
      <c r="H120" s="188">
        <v>448</v>
      </c>
      <c r="I120" s="190">
        <v>448</v>
      </c>
      <c r="J120" s="191" t="s">
        <v>590</v>
      </c>
      <c r="K120" s="192">
        <f t="shared" si="43"/>
        <v>108</v>
      </c>
      <c r="L120" s="193">
        <f t="shared" si="44"/>
        <v>0.31764705882352939</v>
      </c>
      <c r="M120" s="188" t="s">
        <v>557</v>
      </c>
      <c r="N120" s="194">
        <v>43018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33</v>
      </c>
      <c r="B121" s="186">
        <v>42191</v>
      </c>
      <c r="C121" s="186"/>
      <c r="D121" s="187" t="s">
        <v>639</v>
      </c>
      <c r="E121" s="188" t="s">
        <v>588</v>
      </c>
      <c r="F121" s="189">
        <v>390</v>
      </c>
      <c r="G121" s="188"/>
      <c r="H121" s="188">
        <v>460</v>
      </c>
      <c r="I121" s="190">
        <v>460</v>
      </c>
      <c r="J121" s="191" t="s">
        <v>590</v>
      </c>
      <c r="K121" s="192">
        <f t="shared" si="43"/>
        <v>70</v>
      </c>
      <c r="L121" s="193">
        <f t="shared" si="44"/>
        <v>0.17948717948717949</v>
      </c>
      <c r="M121" s="188" t="s">
        <v>557</v>
      </c>
      <c r="N121" s="194">
        <v>42478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5">
        <v>34</v>
      </c>
      <c r="B122" s="196">
        <v>42195</v>
      </c>
      <c r="C122" s="196"/>
      <c r="D122" s="197" t="s">
        <v>640</v>
      </c>
      <c r="E122" s="198" t="s">
        <v>588</v>
      </c>
      <c r="F122" s="199">
        <v>122.5</v>
      </c>
      <c r="G122" s="199"/>
      <c r="H122" s="200">
        <v>61</v>
      </c>
      <c r="I122" s="200">
        <v>172</v>
      </c>
      <c r="J122" s="201" t="s">
        <v>641</v>
      </c>
      <c r="K122" s="202">
        <f t="shared" si="43"/>
        <v>-61.5</v>
      </c>
      <c r="L122" s="203">
        <f t="shared" si="44"/>
        <v>-0.50204081632653064</v>
      </c>
      <c r="M122" s="199" t="s">
        <v>569</v>
      </c>
      <c r="N122" s="196">
        <v>43333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35</v>
      </c>
      <c r="B123" s="186">
        <v>42219</v>
      </c>
      <c r="C123" s="186"/>
      <c r="D123" s="187" t="s">
        <v>642</v>
      </c>
      <c r="E123" s="188" t="s">
        <v>588</v>
      </c>
      <c r="F123" s="189">
        <v>297.5</v>
      </c>
      <c r="G123" s="188"/>
      <c r="H123" s="188">
        <v>350</v>
      </c>
      <c r="I123" s="190">
        <v>360</v>
      </c>
      <c r="J123" s="191" t="s">
        <v>643</v>
      </c>
      <c r="K123" s="192">
        <f t="shared" si="43"/>
        <v>52.5</v>
      </c>
      <c r="L123" s="193">
        <f t="shared" si="44"/>
        <v>0.17647058823529413</v>
      </c>
      <c r="M123" s="188" t="s">
        <v>557</v>
      </c>
      <c r="N123" s="194">
        <v>42232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36</v>
      </c>
      <c r="B124" s="186">
        <v>42219</v>
      </c>
      <c r="C124" s="186"/>
      <c r="D124" s="187" t="s">
        <v>644</v>
      </c>
      <c r="E124" s="188" t="s">
        <v>588</v>
      </c>
      <c r="F124" s="189">
        <v>115.5</v>
      </c>
      <c r="G124" s="188"/>
      <c r="H124" s="188">
        <v>149</v>
      </c>
      <c r="I124" s="190">
        <v>140</v>
      </c>
      <c r="J124" s="191" t="s">
        <v>645</v>
      </c>
      <c r="K124" s="192">
        <f t="shared" si="43"/>
        <v>33.5</v>
      </c>
      <c r="L124" s="193">
        <f t="shared" si="44"/>
        <v>0.29004329004329005</v>
      </c>
      <c r="M124" s="188" t="s">
        <v>557</v>
      </c>
      <c r="N124" s="194">
        <v>42740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37</v>
      </c>
      <c r="B125" s="186">
        <v>42251</v>
      </c>
      <c r="C125" s="186"/>
      <c r="D125" s="187" t="s">
        <v>638</v>
      </c>
      <c r="E125" s="188" t="s">
        <v>588</v>
      </c>
      <c r="F125" s="189">
        <v>226</v>
      </c>
      <c r="G125" s="188"/>
      <c r="H125" s="188">
        <v>292</v>
      </c>
      <c r="I125" s="190">
        <v>292</v>
      </c>
      <c r="J125" s="191" t="s">
        <v>646</v>
      </c>
      <c r="K125" s="192">
        <f t="shared" si="43"/>
        <v>66</v>
      </c>
      <c r="L125" s="193">
        <f t="shared" si="44"/>
        <v>0.29203539823008851</v>
      </c>
      <c r="M125" s="188" t="s">
        <v>557</v>
      </c>
      <c r="N125" s="194">
        <v>42286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38</v>
      </c>
      <c r="B126" s="186">
        <v>42254</v>
      </c>
      <c r="C126" s="186"/>
      <c r="D126" s="187" t="s">
        <v>633</v>
      </c>
      <c r="E126" s="188" t="s">
        <v>588</v>
      </c>
      <c r="F126" s="189">
        <v>232.5</v>
      </c>
      <c r="G126" s="188"/>
      <c r="H126" s="188">
        <v>312.5</v>
      </c>
      <c r="I126" s="190">
        <v>310</v>
      </c>
      <c r="J126" s="191" t="s">
        <v>590</v>
      </c>
      <c r="K126" s="192">
        <f t="shared" si="43"/>
        <v>80</v>
      </c>
      <c r="L126" s="193">
        <f t="shared" si="44"/>
        <v>0.34408602150537637</v>
      </c>
      <c r="M126" s="188" t="s">
        <v>557</v>
      </c>
      <c r="N126" s="194">
        <v>42823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39</v>
      </c>
      <c r="B127" s="186">
        <v>42268</v>
      </c>
      <c r="C127" s="186"/>
      <c r="D127" s="187" t="s">
        <v>647</v>
      </c>
      <c r="E127" s="188" t="s">
        <v>588</v>
      </c>
      <c r="F127" s="189">
        <v>196.5</v>
      </c>
      <c r="G127" s="188"/>
      <c r="H127" s="188">
        <v>238</v>
      </c>
      <c r="I127" s="190">
        <v>238</v>
      </c>
      <c r="J127" s="191" t="s">
        <v>646</v>
      </c>
      <c r="K127" s="192">
        <f t="shared" si="43"/>
        <v>41.5</v>
      </c>
      <c r="L127" s="193">
        <f t="shared" si="44"/>
        <v>0.21119592875318066</v>
      </c>
      <c r="M127" s="188" t="s">
        <v>557</v>
      </c>
      <c r="N127" s="194">
        <v>42291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40</v>
      </c>
      <c r="B128" s="186">
        <v>42271</v>
      </c>
      <c r="C128" s="186"/>
      <c r="D128" s="187" t="s">
        <v>587</v>
      </c>
      <c r="E128" s="188" t="s">
        <v>588</v>
      </c>
      <c r="F128" s="189">
        <v>65</v>
      </c>
      <c r="G128" s="188"/>
      <c r="H128" s="188">
        <v>82</v>
      </c>
      <c r="I128" s="190">
        <v>82</v>
      </c>
      <c r="J128" s="191" t="s">
        <v>646</v>
      </c>
      <c r="K128" s="192">
        <f t="shared" si="43"/>
        <v>17</v>
      </c>
      <c r="L128" s="193">
        <f t="shared" si="44"/>
        <v>0.26153846153846155</v>
      </c>
      <c r="M128" s="188" t="s">
        <v>557</v>
      </c>
      <c r="N128" s="194">
        <v>42578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41</v>
      </c>
      <c r="B129" s="186">
        <v>42291</v>
      </c>
      <c r="C129" s="186"/>
      <c r="D129" s="187" t="s">
        <v>648</v>
      </c>
      <c r="E129" s="188" t="s">
        <v>588</v>
      </c>
      <c r="F129" s="189">
        <v>144</v>
      </c>
      <c r="G129" s="188"/>
      <c r="H129" s="188">
        <v>182.5</v>
      </c>
      <c r="I129" s="190">
        <v>181</v>
      </c>
      <c r="J129" s="191" t="s">
        <v>646</v>
      </c>
      <c r="K129" s="192">
        <f t="shared" si="43"/>
        <v>38.5</v>
      </c>
      <c r="L129" s="193">
        <f t="shared" si="44"/>
        <v>0.2673611111111111</v>
      </c>
      <c r="M129" s="188" t="s">
        <v>557</v>
      </c>
      <c r="N129" s="194">
        <v>42817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42</v>
      </c>
      <c r="B130" s="186">
        <v>42291</v>
      </c>
      <c r="C130" s="186"/>
      <c r="D130" s="187" t="s">
        <v>649</v>
      </c>
      <c r="E130" s="188" t="s">
        <v>588</v>
      </c>
      <c r="F130" s="189">
        <v>264</v>
      </c>
      <c r="G130" s="188"/>
      <c r="H130" s="188">
        <v>311</v>
      </c>
      <c r="I130" s="190">
        <v>311</v>
      </c>
      <c r="J130" s="191" t="s">
        <v>646</v>
      </c>
      <c r="K130" s="192">
        <f t="shared" si="43"/>
        <v>47</v>
      </c>
      <c r="L130" s="193">
        <f t="shared" si="44"/>
        <v>0.17803030303030304</v>
      </c>
      <c r="M130" s="188" t="s">
        <v>557</v>
      </c>
      <c r="N130" s="194">
        <v>42604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43</v>
      </c>
      <c r="B131" s="186">
        <v>42318</v>
      </c>
      <c r="C131" s="186"/>
      <c r="D131" s="187" t="s">
        <v>650</v>
      </c>
      <c r="E131" s="188" t="s">
        <v>559</v>
      </c>
      <c r="F131" s="189">
        <v>549.5</v>
      </c>
      <c r="G131" s="188"/>
      <c r="H131" s="188">
        <v>630</v>
      </c>
      <c r="I131" s="190">
        <v>630</v>
      </c>
      <c r="J131" s="191" t="s">
        <v>646</v>
      </c>
      <c r="K131" s="192">
        <f t="shared" si="43"/>
        <v>80.5</v>
      </c>
      <c r="L131" s="193">
        <f t="shared" si="44"/>
        <v>0.1464968152866242</v>
      </c>
      <c r="M131" s="188" t="s">
        <v>557</v>
      </c>
      <c r="N131" s="194">
        <v>42419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44</v>
      </c>
      <c r="B132" s="186">
        <v>42342</v>
      </c>
      <c r="C132" s="186"/>
      <c r="D132" s="187" t="s">
        <v>651</v>
      </c>
      <c r="E132" s="188" t="s">
        <v>588</v>
      </c>
      <c r="F132" s="189">
        <v>1027.5</v>
      </c>
      <c r="G132" s="188"/>
      <c r="H132" s="188">
        <v>1315</v>
      </c>
      <c r="I132" s="190">
        <v>1250</v>
      </c>
      <c r="J132" s="191" t="s">
        <v>646</v>
      </c>
      <c r="K132" s="192">
        <f t="shared" si="43"/>
        <v>287.5</v>
      </c>
      <c r="L132" s="193">
        <f t="shared" si="44"/>
        <v>0.27980535279805352</v>
      </c>
      <c r="M132" s="188" t="s">
        <v>557</v>
      </c>
      <c r="N132" s="194">
        <v>43244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45</v>
      </c>
      <c r="B133" s="186">
        <v>42367</v>
      </c>
      <c r="C133" s="186"/>
      <c r="D133" s="187" t="s">
        <v>652</v>
      </c>
      <c r="E133" s="188" t="s">
        <v>588</v>
      </c>
      <c r="F133" s="189">
        <v>465</v>
      </c>
      <c r="G133" s="188"/>
      <c r="H133" s="188">
        <v>540</v>
      </c>
      <c r="I133" s="190">
        <v>540</v>
      </c>
      <c r="J133" s="191" t="s">
        <v>646</v>
      </c>
      <c r="K133" s="192">
        <f t="shared" si="43"/>
        <v>75</v>
      </c>
      <c r="L133" s="193">
        <f t="shared" si="44"/>
        <v>0.16129032258064516</v>
      </c>
      <c r="M133" s="188" t="s">
        <v>557</v>
      </c>
      <c r="N133" s="194">
        <v>42530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46</v>
      </c>
      <c r="B134" s="186">
        <v>42380</v>
      </c>
      <c r="C134" s="186"/>
      <c r="D134" s="187" t="s">
        <v>372</v>
      </c>
      <c r="E134" s="188" t="s">
        <v>559</v>
      </c>
      <c r="F134" s="189">
        <v>81</v>
      </c>
      <c r="G134" s="188"/>
      <c r="H134" s="188">
        <v>110</v>
      </c>
      <c r="I134" s="190">
        <v>110</v>
      </c>
      <c r="J134" s="191" t="s">
        <v>646</v>
      </c>
      <c r="K134" s="192">
        <f t="shared" si="43"/>
        <v>29</v>
      </c>
      <c r="L134" s="193">
        <f t="shared" si="44"/>
        <v>0.35802469135802467</v>
      </c>
      <c r="M134" s="188" t="s">
        <v>557</v>
      </c>
      <c r="N134" s="194">
        <v>42745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47</v>
      </c>
      <c r="B135" s="186">
        <v>42382</v>
      </c>
      <c r="C135" s="186"/>
      <c r="D135" s="187" t="s">
        <v>653</v>
      </c>
      <c r="E135" s="188" t="s">
        <v>559</v>
      </c>
      <c r="F135" s="189">
        <v>417.5</v>
      </c>
      <c r="G135" s="188"/>
      <c r="H135" s="188">
        <v>547</v>
      </c>
      <c r="I135" s="190">
        <v>535</v>
      </c>
      <c r="J135" s="191" t="s">
        <v>646</v>
      </c>
      <c r="K135" s="192">
        <f t="shared" si="43"/>
        <v>129.5</v>
      </c>
      <c r="L135" s="193">
        <f t="shared" si="44"/>
        <v>0.31017964071856285</v>
      </c>
      <c r="M135" s="188" t="s">
        <v>557</v>
      </c>
      <c r="N135" s="194">
        <v>42578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48</v>
      </c>
      <c r="B136" s="186">
        <v>42408</v>
      </c>
      <c r="C136" s="186"/>
      <c r="D136" s="187" t="s">
        <v>654</v>
      </c>
      <c r="E136" s="188" t="s">
        <v>588</v>
      </c>
      <c r="F136" s="189">
        <v>650</v>
      </c>
      <c r="G136" s="188"/>
      <c r="H136" s="188">
        <v>800</v>
      </c>
      <c r="I136" s="190">
        <v>800</v>
      </c>
      <c r="J136" s="191" t="s">
        <v>646</v>
      </c>
      <c r="K136" s="192">
        <f t="shared" si="43"/>
        <v>150</v>
      </c>
      <c r="L136" s="193">
        <f t="shared" si="44"/>
        <v>0.23076923076923078</v>
      </c>
      <c r="M136" s="188" t="s">
        <v>557</v>
      </c>
      <c r="N136" s="194">
        <v>43154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49</v>
      </c>
      <c r="B137" s="186">
        <v>42433</v>
      </c>
      <c r="C137" s="186"/>
      <c r="D137" s="187" t="s">
        <v>209</v>
      </c>
      <c r="E137" s="188" t="s">
        <v>588</v>
      </c>
      <c r="F137" s="189">
        <v>437.5</v>
      </c>
      <c r="G137" s="188"/>
      <c r="H137" s="188">
        <v>504.5</v>
      </c>
      <c r="I137" s="190">
        <v>522</v>
      </c>
      <c r="J137" s="191" t="s">
        <v>655</v>
      </c>
      <c r="K137" s="192">
        <f t="shared" si="43"/>
        <v>67</v>
      </c>
      <c r="L137" s="193">
        <f t="shared" si="44"/>
        <v>0.15314285714285714</v>
      </c>
      <c r="M137" s="188" t="s">
        <v>557</v>
      </c>
      <c r="N137" s="194">
        <v>42480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50</v>
      </c>
      <c r="B138" s="186">
        <v>42438</v>
      </c>
      <c r="C138" s="186"/>
      <c r="D138" s="187" t="s">
        <v>656</v>
      </c>
      <c r="E138" s="188" t="s">
        <v>588</v>
      </c>
      <c r="F138" s="189">
        <v>189.5</v>
      </c>
      <c r="G138" s="188"/>
      <c r="H138" s="188">
        <v>218</v>
      </c>
      <c r="I138" s="190">
        <v>218</v>
      </c>
      <c r="J138" s="191" t="s">
        <v>646</v>
      </c>
      <c r="K138" s="192">
        <f t="shared" si="43"/>
        <v>28.5</v>
      </c>
      <c r="L138" s="193">
        <f t="shared" si="44"/>
        <v>0.15039577836411611</v>
      </c>
      <c r="M138" s="188" t="s">
        <v>557</v>
      </c>
      <c r="N138" s="194">
        <v>43034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5">
        <v>51</v>
      </c>
      <c r="B139" s="196">
        <v>42471</v>
      </c>
      <c r="C139" s="196"/>
      <c r="D139" s="204" t="s">
        <v>657</v>
      </c>
      <c r="E139" s="199" t="s">
        <v>588</v>
      </c>
      <c r="F139" s="199">
        <v>36.5</v>
      </c>
      <c r="G139" s="200"/>
      <c r="H139" s="200">
        <v>15.85</v>
      </c>
      <c r="I139" s="200">
        <v>60</v>
      </c>
      <c r="J139" s="201" t="s">
        <v>658</v>
      </c>
      <c r="K139" s="202">
        <f t="shared" si="43"/>
        <v>-20.65</v>
      </c>
      <c r="L139" s="203">
        <f t="shared" si="44"/>
        <v>-0.5657534246575342</v>
      </c>
      <c r="M139" s="199" t="s">
        <v>569</v>
      </c>
      <c r="N139" s="207">
        <v>43627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52</v>
      </c>
      <c r="B140" s="186">
        <v>42472</v>
      </c>
      <c r="C140" s="186"/>
      <c r="D140" s="187" t="s">
        <v>659</v>
      </c>
      <c r="E140" s="188" t="s">
        <v>588</v>
      </c>
      <c r="F140" s="189">
        <v>93</v>
      </c>
      <c r="G140" s="188"/>
      <c r="H140" s="188">
        <v>149</v>
      </c>
      <c r="I140" s="190">
        <v>140</v>
      </c>
      <c r="J140" s="191" t="s">
        <v>660</v>
      </c>
      <c r="K140" s="192">
        <f t="shared" si="43"/>
        <v>56</v>
      </c>
      <c r="L140" s="193">
        <f t="shared" si="44"/>
        <v>0.60215053763440862</v>
      </c>
      <c r="M140" s="188" t="s">
        <v>557</v>
      </c>
      <c r="N140" s="194">
        <v>42740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53</v>
      </c>
      <c r="B141" s="186">
        <v>42472</v>
      </c>
      <c r="C141" s="186"/>
      <c r="D141" s="187" t="s">
        <v>661</v>
      </c>
      <c r="E141" s="188" t="s">
        <v>588</v>
      </c>
      <c r="F141" s="189">
        <v>130</v>
      </c>
      <c r="G141" s="188"/>
      <c r="H141" s="188">
        <v>150</v>
      </c>
      <c r="I141" s="190" t="s">
        <v>662</v>
      </c>
      <c r="J141" s="191" t="s">
        <v>646</v>
      </c>
      <c r="K141" s="192">
        <f t="shared" si="43"/>
        <v>20</v>
      </c>
      <c r="L141" s="193">
        <f t="shared" si="44"/>
        <v>0.15384615384615385</v>
      </c>
      <c r="M141" s="188" t="s">
        <v>557</v>
      </c>
      <c r="N141" s="194">
        <v>42564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54</v>
      </c>
      <c r="B142" s="186">
        <v>42473</v>
      </c>
      <c r="C142" s="186"/>
      <c r="D142" s="187" t="s">
        <v>663</v>
      </c>
      <c r="E142" s="188" t="s">
        <v>588</v>
      </c>
      <c r="F142" s="189">
        <v>196</v>
      </c>
      <c r="G142" s="188"/>
      <c r="H142" s="188">
        <v>299</v>
      </c>
      <c r="I142" s="190">
        <v>299</v>
      </c>
      <c r="J142" s="191" t="s">
        <v>646</v>
      </c>
      <c r="K142" s="192">
        <v>103</v>
      </c>
      <c r="L142" s="193">
        <v>0.52551020408163296</v>
      </c>
      <c r="M142" s="188" t="s">
        <v>557</v>
      </c>
      <c r="N142" s="194">
        <v>42620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55</v>
      </c>
      <c r="B143" s="186">
        <v>42473</v>
      </c>
      <c r="C143" s="186"/>
      <c r="D143" s="187" t="s">
        <v>664</v>
      </c>
      <c r="E143" s="188" t="s">
        <v>588</v>
      </c>
      <c r="F143" s="189">
        <v>88</v>
      </c>
      <c r="G143" s="188"/>
      <c r="H143" s="188">
        <v>103</v>
      </c>
      <c r="I143" s="190">
        <v>103</v>
      </c>
      <c r="J143" s="191" t="s">
        <v>646</v>
      </c>
      <c r="K143" s="192">
        <v>15</v>
      </c>
      <c r="L143" s="193">
        <v>0.170454545454545</v>
      </c>
      <c r="M143" s="188" t="s">
        <v>557</v>
      </c>
      <c r="N143" s="194">
        <v>42530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56</v>
      </c>
      <c r="B144" s="186">
        <v>42492</v>
      </c>
      <c r="C144" s="186"/>
      <c r="D144" s="187" t="s">
        <v>665</v>
      </c>
      <c r="E144" s="188" t="s">
        <v>588</v>
      </c>
      <c r="F144" s="189">
        <v>127.5</v>
      </c>
      <c r="G144" s="188"/>
      <c r="H144" s="188">
        <v>148</v>
      </c>
      <c r="I144" s="190" t="s">
        <v>666</v>
      </c>
      <c r="J144" s="191" t="s">
        <v>646</v>
      </c>
      <c r="K144" s="192">
        <f>H144-F144</f>
        <v>20.5</v>
      </c>
      <c r="L144" s="193">
        <f>K144/F144</f>
        <v>0.16078431372549021</v>
      </c>
      <c r="M144" s="188" t="s">
        <v>557</v>
      </c>
      <c r="N144" s="194">
        <v>42564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57</v>
      </c>
      <c r="B145" s="186">
        <v>42493</v>
      </c>
      <c r="C145" s="186"/>
      <c r="D145" s="187" t="s">
        <v>667</v>
      </c>
      <c r="E145" s="188" t="s">
        <v>588</v>
      </c>
      <c r="F145" s="189">
        <v>675</v>
      </c>
      <c r="G145" s="188"/>
      <c r="H145" s="188">
        <v>815</v>
      </c>
      <c r="I145" s="190" t="s">
        <v>668</v>
      </c>
      <c r="J145" s="191" t="s">
        <v>646</v>
      </c>
      <c r="K145" s="192">
        <f>H145-F145</f>
        <v>140</v>
      </c>
      <c r="L145" s="193">
        <f>K145/F145</f>
        <v>0.2074074074074074</v>
      </c>
      <c r="M145" s="188" t="s">
        <v>557</v>
      </c>
      <c r="N145" s="194">
        <v>43154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5">
        <v>58</v>
      </c>
      <c r="B146" s="196">
        <v>42522</v>
      </c>
      <c r="C146" s="196"/>
      <c r="D146" s="197" t="s">
        <v>669</v>
      </c>
      <c r="E146" s="198" t="s">
        <v>588</v>
      </c>
      <c r="F146" s="199">
        <v>500</v>
      </c>
      <c r="G146" s="199"/>
      <c r="H146" s="200">
        <v>232.5</v>
      </c>
      <c r="I146" s="200" t="s">
        <v>670</v>
      </c>
      <c r="J146" s="201" t="s">
        <v>671</v>
      </c>
      <c r="K146" s="202">
        <f>H146-F146</f>
        <v>-267.5</v>
      </c>
      <c r="L146" s="203">
        <f>K146/F146</f>
        <v>-0.53500000000000003</v>
      </c>
      <c r="M146" s="199" t="s">
        <v>569</v>
      </c>
      <c r="N146" s="196">
        <v>43735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59</v>
      </c>
      <c r="B147" s="186">
        <v>42527</v>
      </c>
      <c r="C147" s="186"/>
      <c r="D147" s="187" t="s">
        <v>512</v>
      </c>
      <c r="E147" s="188" t="s">
        <v>588</v>
      </c>
      <c r="F147" s="189">
        <v>110</v>
      </c>
      <c r="G147" s="188"/>
      <c r="H147" s="188">
        <v>126.5</v>
      </c>
      <c r="I147" s="190">
        <v>125</v>
      </c>
      <c r="J147" s="191" t="s">
        <v>597</v>
      </c>
      <c r="K147" s="192">
        <f>H147-F147</f>
        <v>16.5</v>
      </c>
      <c r="L147" s="193">
        <f>K147/F147</f>
        <v>0.15</v>
      </c>
      <c r="M147" s="188" t="s">
        <v>557</v>
      </c>
      <c r="N147" s="194">
        <v>42552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60</v>
      </c>
      <c r="B148" s="186">
        <v>42538</v>
      </c>
      <c r="C148" s="186"/>
      <c r="D148" s="187" t="s">
        <v>672</v>
      </c>
      <c r="E148" s="188" t="s">
        <v>588</v>
      </c>
      <c r="F148" s="189">
        <v>44</v>
      </c>
      <c r="G148" s="188"/>
      <c r="H148" s="188">
        <v>69.5</v>
      </c>
      <c r="I148" s="190">
        <v>69.5</v>
      </c>
      <c r="J148" s="191" t="s">
        <v>673</v>
      </c>
      <c r="K148" s="192">
        <f>H148-F148</f>
        <v>25.5</v>
      </c>
      <c r="L148" s="193">
        <f>K148/F148</f>
        <v>0.57954545454545459</v>
      </c>
      <c r="M148" s="188" t="s">
        <v>557</v>
      </c>
      <c r="N148" s="194">
        <v>42977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61</v>
      </c>
      <c r="B149" s="186">
        <v>42549</v>
      </c>
      <c r="C149" s="186"/>
      <c r="D149" s="187" t="s">
        <v>674</v>
      </c>
      <c r="E149" s="188" t="s">
        <v>588</v>
      </c>
      <c r="F149" s="189">
        <v>262.5</v>
      </c>
      <c r="G149" s="188"/>
      <c r="H149" s="188">
        <v>340</v>
      </c>
      <c r="I149" s="190">
        <v>333</v>
      </c>
      <c r="J149" s="191" t="s">
        <v>675</v>
      </c>
      <c r="K149" s="192">
        <v>77.5</v>
      </c>
      <c r="L149" s="193">
        <v>0.29523809523809502</v>
      </c>
      <c r="M149" s="188" t="s">
        <v>557</v>
      </c>
      <c r="N149" s="194">
        <v>43017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62</v>
      </c>
      <c r="B150" s="186">
        <v>42549</v>
      </c>
      <c r="C150" s="186"/>
      <c r="D150" s="187" t="s">
        <v>676</v>
      </c>
      <c r="E150" s="188" t="s">
        <v>588</v>
      </c>
      <c r="F150" s="189">
        <v>840</v>
      </c>
      <c r="G150" s="188"/>
      <c r="H150" s="188">
        <v>1230</v>
      </c>
      <c r="I150" s="190">
        <v>1230</v>
      </c>
      <c r="J150" s="191" t="s">
        <v>646</v>
      </c>
      <c r="K150" s="192">
        <v>390</v>
      </c>
      <c r="L150" s="193">
        <v>0.46428571428571402</v>
      </c>
      <c r="M150" s="188" t="s">
        <v>557</v>
      </c>
      <c r="N150" s="194">
        <v>42649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8">
        <v>63</v>
      </c>
      <c r="B151" s="209">
        <v>42556</v>
      </c>
      <c r="C151" s="209"/>
      <c r="D151" s="210" t="s">
        <v>677</v>
      </c>
      <c r="E151" s="211" t="s">
        <v>588</v>
      </c>
      <c r="F151" s="211">
        <v>395</v>
      </c>
      <c r="G151" s="212"/>
      <c r="H151" s="212">
        <f>(468.5+342.5)/2</f>
        <v>405.5</v>
      </c>
      <c r="I151" s="212">
        <v>510</v>
      </c>
      <c r="J151" s="213" t="s">
        <v>678</v>
      </c>
      <c r="K151" s="214">
        <f t="shared" ref="K151:K157" si="45">H151-F151</f>
        <v>10.5</v>
      </c>
      <c r="L151" s="215">
        <f t="shared" ref="L151:L157" si="46">K151/F151</f>
        <v>2.6582278481012658E-2</v>
      </c>
      <c r="M151" s="211" t="s">
        <v>679</v>
      </c>
      <c r="N151" s="209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5">
        <v>64</v>
      </c>
      <c r="B152" s="196">
        <v>42584</v>
      </c>
      <c r="C152" s="196"/>
      <c r="D152" s="197" t="s">
        <v>680</v>
      </c>
      <c r="E152" s="198" t="s">
        <v>559</v>
      </c>
      <c r="F152" s="199">
        <f>169.5-12.8</f>
        <v>156.69999999999999</v>
      </c>
      <c r="G152" s="199"/>
      <c r="H152" s="200">
        <v>77</v>
      </c>
      <c r="I152" s="200" t="s">
        <v>681</v>
      </c>
      <c r="J152" s="201" t="s">
        <v>682</v>
      </c>
      <c r="K152" s="202">
        <f t="shared" si="45"/>
        <v>-79.699999999999989</v>
      </c>
      <c r="L152" s="203">
        <f t="shared" si="46"/>
        <v>-0.50861518825781749</v>
      </c>
      <c r="M152" s="199" t="s">
        <v>569</v>
      </c>
      <c r="N152" s="196">
        <v>43522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5">
        <v>65</v>
      </c>
      <c r="B153" s="196">
        <v>42586</v>
      </c>
      <c r="C153" s="196"/>
      <c r="D153" s="197" t="s">
        <v>683</v>
      </c>
      <c r="E153" s="198" t="s">
        <v>588</v>
      </c>
      <c r="F153" s="199">
        <v>400</v>
      </c>
      <c r="G153" s="199"/>
      <c r="H153" s="200">
        <v>305</v>
      </c>
      <c r="I153" s="200">
        <v>475</v>
      </c>
      <c r="J153" s="201" t="s">
        <v>684</v>
      </c>
      <c r="K153" s="202">
        <f t="shared" si="45"/>
        <v>-95</v>
      </c>
      <c r="L153" s="203">
        <f t="shared" si="46"/>
        <v>-0.23749999999999999</v>
      </c>
      <c r="M153" s="199" t="s">
        <v>569</v>
      </c>
      <c r="N153" s="196">
        <v>43606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66</v>
      </c>
      <c r="B154" s="186">
        <v>42593</v>
      </c>
      <c r="C154" s="186"/>
      <c r="D154" s="187" t="s">
        <v>685</v>
      </c>
      <c r="E154" s="188" t="s">
        <v>588</v>
      </c>
      <c r="F154" s="189">
        <v>86.5</v>
      </c>
      <c r="G154" s="188"/>
      <c r="H154" s="188">
        <v>130</v>
      </c>
      <c r="I154" s="190">
        <v>130</v>
      </c>
      <c r="J154" s="191" t="s">
        <v>686</v>
      </c>
      <c r="K154" s="192">
        <f t="shared" si="45"/>
        <v>43.5</v>
      </c>
      <c r="L154" s="193">
        <f t="shared" si="46"/>
        <v>0.50289017341040465</v>
      </c>
      <c r="M154" s="188" t="s">
        <v>557</v>
      </c>
      <c r="N154" s="194">
        <v>43091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5">
        <v>67</v>
      </c>
      <c r="B155" s="196">
        <v>42600</v>
      </c>
      <c r="C155" s="196"/>
      <c r="D155" s="197" t="s">
        <v>109</v>
      </c>
      <c r="E155" s="198" t="s">
        <v>588</v>
      </c>
      <c r="F155" s="199">
        <v>133.5</v>
      </c>
      <c r="G155" s="199"/>
      <c r="H155" s="200">
        <v>126.5</v>
      </c>
      <c r="I155" s="200">
        <v>178</v>
      </c>
      <c r="J155" s="201" t="s">
        <v>687</v>
      </c>
      <c r="K155" s="202">
        <f t="shared" si="45"/>
        <v>-7</v>
      </c>
      <c r="L155" s="203">
        <f t="shared" si="46"/>
        <v>-5.2434456928838954E-2</v>
      </c>
      <c r="M155" s="199" t="s">
        <v>569</v>
      </c>
      <c r="N155" s="196">
        <v>42615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68</v>
      </c>
      <c r="B156" s="186">
        <v>42613</v>
      </c>
      <c r="C156" s="186"/>
      <c r="D156" s="187" t="s">
        <v>688</v>
      </c>
      <c r="E156" s="188" t="s">
        <v>588</v>
      </c>
      <c r="F156" s="189">
        <v>560</v>
      </c>
      <c r="G156" s="188"/>
      <c r="H156" s="188">
        <v>725</v>
      </c>
      <c r="I156" s="190">
        <v>725</v>
      </c>
      <c r="J156" s="191" t="s">
        <v>590</v>
      </c>
      <c r="K156" s="192">
        <f t="shared" si="45"/>
        <v>165</v>
      </c>
      <c r="L156" s="193">
        <f t="shared" si="46"/>
        <v>0.29464285714285715</v>
      </c>
      <c r="M156" s="188" t="s">
        <v>557</v>
      </c>
      <c r="N156" s="194">
        <v>42456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69</v>
      </c>
      <c r="B157" s="186">
        <v>42614</v>
      </c>
      <c r="C157" s="186"/>
      <c r="D157" s="187" t="s">
        <v>689</v>
      </c>
      <c r="E157" s="188" t="s">
        <v>588</v>
      </c>
      <c r="F157" s="189">
        <v>160.5</v>
      </c>
      <c r="G157" s="188"/>
      <c r="H157" s="188">
        <v>210</v>
      </c>
      <c r="I157" s="190">
        <v>210</v>
      </c>
      <c r="J157" s="191" t="s">
        <v>590</v>
      </c>
      <c r="K157" s="192">
        <f t="shared" si="45"/>
        <v>49.5</v>
      </c>
      <c r="L157" s="193">
        <f t="shared" si="46"/>
        <v>0.30841121495327101</v>
      </c>
      <c r="M157" s="188" t="s">
        <v>557</v>
      </c>
      <c r="N157" s="194">
        <v>42871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70</v>
      </c>
      <c r="B158" s="186">
        <v>42646</v>
      </c>
      <c r="C158" s="186"/>
      <c r="D158" s="187" t="s">
        <v>386</v>
      </c>
      <c r="E158" s="188" t="s">
        <v>588</v>
      </c>
      <c r="F158" s="189">
        <v>430</v>
      </c>
      <c r="G158" s="188"/>
      <c r="H158" s="188">
        <v>596</v>
      </c>
      <c r="I158" s="190">
        <v>575</v>
      </c>
      <c r="J158" s="191" t="s">
        <v>690</v>
      </c>
      <c r="K158" s="192">
        <v>166</v>
      </c>
      <c r="L158" s="193">
        <v>0.38604651162790699</v>
      </c>
      <c r="M158" s="188" t="s">
        <v>557</v>
      </c>
      <c r="N158" s="194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71</v>
      </c>
      <c r="B159" s="186">
        <v>42657</v>
      </c>
      <c r="C159" s="186"/>
      <c r="D159" s="187" t="s">
        <v>691</v>
      </c>
      <c r="E159" s="188" t="s">
        <v>588</v>
      </c>
      <c r="F159" s="189">
        <v>280</v>
      </c>
      <c r="G159" s="188"/>
      <c r="H159" s="188">
        <v>345</v>
      </c>
      <c r="I159" s="190">
        <v>345</v>
      </c>
      <c r="J159" s="191" t="s">
        <v>590</v>
      </c>
      <c r="K159" s="192">
        <f t="shared" ref="K159:K164" si="47">H159-F159</f>
        <v>65</v>
      </c>
      <c r="L159" s="193">
        <f>K159/F159</f>
        <v>0.23214285714285715</v>
      </c>
      <c r="M159" s="188" t="s">
        <v>557</v>
      </c>
      <c r="N159" s="194">
        <v>42814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72</v>
      </c>
      <c r="B160" s="186">
        <v>42657</v>
      </c>
      <c r="C160" s="186"/>
      <c r="D160" s="187" t="s">
        <v>692</v>
      </c>
      <c r="E160" s="188" t="s">
        <v>588</v>
      </c>
      <c r="F160" s="189">
        <v>245</v>
      </c>
      <c r="G160" s="188"/>
      <c r="H160" s="188">
        <v>325.5</v>
      </c>
      <c r="I160" s="190">
        <v>330</v>
      </c>
      <c r="J160" s="191" t="s">
        <v>693</v>
      </c>
      <c r="K160" s="192">
        <f t="shared" si="47"/>
        <v>80.5</v>
      </c>
      <c r="L160" s="193">
        <f>K160/F160</f>
        <v>0.32857142857142857</v>
      </c>
      <c r="M160" s="188" t="s">
        <v>557</v>
      </c>
      <c r="N160" s="194">
        <v>42769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73</v>
      </c>
      <c r="B161" s="186">
        <v>42660</v>
      </c>
      <c r="C161" s="186"/>
      <c r="D161" s="187" t="s">
        <v>339</v>
      </c>
      <c r="E161" s="188" t="s">
        <v>588</v>
      </c>
      <c r="F161" s="189">
        <v>125</v>
      </c>
      <c r="G161" s="188"/>
      <c r="H161" s="188">
        <v>160</v>
      </c>
      <c r="I161" s="190">
        <v>160</v>
      </c>
      <c r="J161" s="191" t="s">
        <v>646</v>
      </c>
      <c r="K161" s="192">
        <f t="shared" si="47"/>
        <v>35</v>
      </c>
      <c r="L161" s="193">
        <v>0.28000000000000003</v>
      </c>
      <c r="M161" s="188" t="s">
        <v>557</v>
      </c>
      <c r="N161" s="194">
        <v>42803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74</v>
      </c>
      <c r="B162" s="186">
        <v>42660</v>
      </c>
      <c r="C162" s="186"/>
      <c r="D162" s="187" t="s">
        <v>446</v>
      </c>
      <c r="E162" s="188" t="s">
        <v>588</v>
      </c>
      <c r="F162" s="189">
        <v>114</v>
      </c>
      <c r="G162" s="188"/>
      <c r="H162" s="188">
        <v>145</v>
      </c>
      <c r="I162" s="190">
        <v>145</v>
      </c>
      <c r="J162" s="191" t="s">
        <v>646</v>
      </c>
      <c r="K162" s="192">
        <f t="shared" si="47"/>
        <v>31</v>
      </c>
      <c r="L162" s="193">
        <f>K162/F162</f>
        <v>0.27192982456140352</v>
      </c>
      <c r="M162" s="188" t="s">
        <v>557</v>
      </c>
      <c r="N162" s="194">
        <v>42859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75</v>
      </c>
      <c r="B163" s="186">
        <v>42660</v>
      </c>
      <c r="C163" s="186"/>
      <c r="D163" s="187" t="s">
        <v>694</v>
      </c>
      <c r="E163" s="188" t="s">
        <v>588</v>
      </c>
      <c r="F163" s="189">
        <v>212</v>
      </c>
      <c r="G163" s="188"/>
      <c r="H163" s="188">
        <v>280</v>
      </c>
      <c r="I163" s="190">
        <v>276</v>
      </c>
      <c r="J163" s="191" t="s">
        <v>695</v>
      </c>
      <c r="K163" s="192">
        <f t="shared" si="47"/>
        <v>68</v>
      </c>
      <c r="L163" s="193">
        <f>K163/F163</f>
        <v>0.32075471698113206</v>
      </c>
      <c r="M163" s="188" t="s">
        <v>557</v>
      </c>
      <c r="N163" s="194">
        <v>42858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76</v>
      </c>
      <c r="B164" s="186">
        <v>42678</v>
      </c>
      <c r="C164" s="186"/>
      <c r="D164" s="187" t="s">
        <v>436</v>
      </c>
      <c r="E164" s="188" t="s">
        <v>588</v>
      </c>
      <c r="F164" s="189">
        <v>155</v>
      </c>
      <c r="G164" s="188"/>
      <c r="H164" s="188">
        <v>210</v>
      </c>
      <c r="I164" s="190">
        <v>210</v>
      </c>
      <c r="J164" s="191" t="s">
        <v>696</v>
      </c>
      <c r="K164" s="192">
        <f t="shared" si="47"/>
        <v>55</v>
      </c>
      <c r="L164" s="193">
        <f>K164/F164</f>
        <v>0.35483870967741937</v>
      </c>
      <c r="M164" s="188" t="s">
        <v>557</v>
      </c>
      <c r="N164" s="194">
        <v>42944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5">
        <v>77</v>
      </c>
      <c r="B165" s="196">
        <v>42710</v>
      </c>
      <c r="C165" s="196"/>
      <c r="D165" s="197" t="s">
        <v>697</v>
      </c>
      <c r="E165" s="198" t="s">
        <v>588</v>
      </c>
      <c r="F165" s="199">
        <v>150.5</v>
      </c>
      <c r="G165" s="199"/>
      <c r="H165" s="200">
        <v>72.5</v>
      </c>
      <c r="I165" s="200">
        <v>174</v>
      </c>
      <c r="J165" s="201" t="s">
        <v>698</v>
      </c>
      <c r="K165" s="202">
        <v>-78</v>
      </c>
      <c r="L165" s="203">
        <v>-0.51827242524916906</v>
      </c>
      <c r="M165" s="199" t="s">
        <v>569</v>
      </c>
      <c r="N165" s="196">
        <v>43333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78</v>
      </c>
      <c r="B166" s="186">
        <v>42712</v>
      </c>
      <c r="C166" s="186"/>
      <c r="D166" s="187" t="s">
        <v>699</v>
      </c>
      <c r="E166" s="188" t="s">
        <v>588</v>
      </c>
      <c r="F166" s="189">
        <v>380</v>
      </c>
      <c r="G166" s="188"/>
      <c r="H166" s="188">
        <v>478</v>
      </c>
      <c r="I166" s="190">
        <v>468</v>
      </c>
      <c r="J166" s="191" t="s">
        <v>646</v>
      </c>
      <c r="K166" s="192">
        <f>H166-F166</f>
        <v>98</v>
      </c>
      <c r="L166" s="193">
        <f>K166/F166</f>
        <v>0.25789473684210529</v>
      </c>
      <c r="M166" s="188" t="s">
        <v>557</v>
      </c>
      <c r="N166" s="194">
        <v>43025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79</v>
      </c>
      <c r="B167" s="186">
        <v>42734</v>
      </c>
      <c r="C167" s="186"/>
      <c r="D167" s="187" t="s">
        <v>108</v>
      </c>
      <c r="E167" s="188" t="s">
        <v>588</v>
      </c>
      <c r="F167" s="189">
        <v>305</v>
      </c>
      <c r="G167" s="188"/>
      <c r="H167" s="188">
        <v>375</v>
      </c>
      <c r="I167" s="190">
        <v>375</v>
      </c>
      <c r="J167" s="191" t="s">
        <v>646</v>
      </c>
      <c r="K167" s="192">
        <f>H167-F167</f>
        <v>70</v>
      </c>
      <c r="L167" s="193">
        <f>K167/F167</f>
        <v>0.22950819672131148</v>
      </c>
      <c r="M167" s="188" t="s">
        <v>557</v>
      </c>
      <c r="N167" s="194">
        <v>42768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80</v>
      </c>
      <c r="B168" s="186">
        <v>42739</v>
      </c>
      <c r="C168" s="186"/>
      <c r="D168" s="187" t="s">
        <v>94</v>
      </c>
      <c r="E168" s="188" t="s">
        <v>588</v>
      </c>
      <c r="F168" s="189">
        <v>99.5</v>
      </c>
      <c r="G168" s="188"/>
      <c r="H168" s="188">
        <v>158</v>
      </c>
      <c r="I168" s="190">
        <v>158</v>
      </c>
      <c r="J168" s="191" t="s">
        <v>646</v>
      </c>
      <c r="K168" s="192">
        <f>H168-F168</f>
        <v>58.5</v>
      </c>
      <c r="L168" s="193">
        <f>K168/F168</f>
        <v>0.5879396984924623</v>
      </c>
      <c r="M168" s="188" t="s">
        <v>557</v>
      </c>
      <c r="N168" s="194">
        <v>42898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81</v>
      </c>
      <c r="B169" s="186">
        <v>42739</v>
      </c>
      <c r="C169" s="186"/>
      <c r="D169" s="187" t="s">
        <v>94</v>
      </c>
      <c r="E169" s="188" t="s">
        <v>588</v>
      </c>
      <c r="F169" s="189">
        <v>99.5</v>
      </c>
      <c r="G169" s="188"/>
      <c r="H169" s="188">
        <v>158</v>
      </c>
      <c r="I169" s="190">
        <v>158</v>
      </c>
      <c r="J169" s="191" t="s">
        <v>646</v>
      </c>
      <c r="K169" s="192">
        <v>58.5</v>
      </c>
      <c r="L169" s="193">
        <v>0.58793969849246197</v>
      </c>
      <c r="M169" s="188" t="s">
        <v>557</v>
      </c>
      <c r="N169" s="194">
        <v>42898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82</v>
      </c>
      <c r="B170" s="186">
        <v>42786</v>
      </c>
      <c r="C170" s="186"/>
      <c r="D170" s="187" t="s">
        <v>184</v>
      </c>
      <c r="E170" s="188" t="s">
        <v>588</v>
      </c>
      <c r="F170" s="189">
        <v>140.5</v>
      </c>
      <c r="G170" s="188"/>
      <c r="H170" s="188">
        <v>220</v>
      </c>
      <c r="I170" s="190">
        <v>220</v>
      </c>
      <c r="J170" s="191" t="s">
        <v>646</v>
      </c>
      <c r="K170" s="192">
        <f>H170-F170</f>
        <v>79.5</v>
      </c>
      <c r="L170" s="193">
        <f>K170/F170</f>
        <v>0.5658362989323843</v>
      </c>
      <c r="M170" s="188" t="s">
        <v>557</v>
      </c>
      <c r="N170" s="194">
        <v>42864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83</v>
      </c>
      <c r="B171" s="186">
        <v>42786</v>
      </c>
      <c r="C171" s="186"/>
      <c r="D171" s="187" t="s">
        <v>700</v>
      </c>
      <c r="E171" s="188" t="s">
        <v>588</v>
      </c>
      <c r="F171" s="189">
        <v>202.5</v>
      </c>
      <c r="G171" s="188"/>
      <c r="H171" s="188">
        <v>234</v>
      </c>
      <c r="I171" s="190">
        <v>234</v>
      </c>
      <c r="J171" s="191" t="s">
        <v>646</v>
      </c>
      <c r="K171" s="192">
        <v>31.5</v>
      </c>
      <c r="L171" s="193">
        <v>0.155555555555556</v>
      </c>
      <c r="M171" s="188" t="s">
        <v>557</v>
      </c>
      <c r="N171" s="194">
        <v>42836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84</v>
      </c>
      <c r="B172" s="186">
        <v>42818</v>
      </c>
      <c r="C172" s="186"/>
      <c r="D172" s="187" t="s">
        <v>701</v>
      </c>
      <c r="E172" s="188" t="s">
        <v>588</v>
      </c>
      <c r="F172" s="189">
        <v>300.5</v>
      </c>
      <c r="G172" s="188"/>
      <c r="H172" s="188">
        <v>417.5</v>
      </c>
      <c r="I172" s="190">
        <v>420</v>
      </c>
      <c r="J172" s="191" t="s">
        <v>702</v>
      </c>
      <c r="K172" s="192">
        <f>H172-F172</f>
        <v>117</v>
      </c>
      <c r="L172" s="193">
        <f>K172/F172</f>
        <v>0.38935108153078202</v>
      </c>
      <c r="M172" s="188" t="s">
        <v>557</v>
      </c>
      <c r="N172" s="194">
        <v>43070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85</v>
      </c>
      <c r="B173" s="186">
        <v>42818</v>
      </c>
      <c r="C173" s="186"/>
      <c r="D173" s="187" t="s">
        <v>676</v>
      </c>
      <c r="E173" s="188" t="s">
        <v>588</v>
      </c>
      <c r="F173" s="189">
        <v>850</v>
      </c>
      <c r="G173" s="188"/>
      <c r="H173" s="188">
        <v>1042.5</v>
      </c>
      <c r="I173" s="190">
        <v>1023</v>
      </c>
      <c r="J173" s="191" t="s">
        <v>703</v>
      </c>
      <c r="K173" s="192">
        <v>192.5</v>
      </c>
      <c r="L173" s="193">
        <v>0.22647058823529401</v>
      </c>
      <c r="M173" s="188" t="s">
        <v>557</v>
      </c>
      <c r="N173" s="194">
        <v>42830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86</v>
      </c>
      <c r="B174" s="186">
        <v>42830</v>
      </c>
      <c r="C174" s="186"/>
      <c r="D174" s="187" t="s">
        <v>465</v>
      </c>
      <c r="E174" s="188" t="s">
        <v>588</v>
      </c>
      <c r="F174" s="189">
        <v>785</v>
      </c>
      <c r="G174" s="188"/>
      <c r="H174" s="188">
        <v>930</v>
      </c>
      <c r="I174" s="190">
        <v>920</v>
      </c>
      <c r="J174" s="191" t="s">
        <v>704</v>
      </c>
      <c r="K174" s="192">
        <f>H174-F174</f>
        <v>145</v>
      </c>
      <c r="L174" s="193">
        <f>K174/F174</f>
        <v>0.18471337579617833</v>
      </c>
      <c r="M174" s="188" t="s">
        <v>557</v>
      </c>
      <c r="N174" s="194">
        <v>42976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5">
        <v>87</v>
      </c>
      <c r="B175" s="196">
        <v>42831</v>
      </c>
      <c r="C175" s="196"/>
      <c r="D175" s="197" t="s">
        <v>705</v>
      </c>
      <c r="E175" s="198" t="s">
        <v>588</v>
      </c>
      <c r="F175" s="199">
        <v>40</v>
      </c>
      <c r="G175" s="199"/>
      <c r="H175" s="200">
        <v>13.1</v>
      </c>
      <c r="I175" s="200">
        <v>60</v>
      </c>
      <c r="J175" s="201" t="s">
        <v>706</v>
      </c>
      <c r="K175" s="202">
        <v>-26.9</v>
      </c>
      <c r="L175" s="203">
        <v>-0.67249999999999999</v>
      </c>
      <c r="M175" s="199" t="s">
        <v>569</v>
      </c>
      <c r="N175" s="196">
        <v>43138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88</v>
      </c>
      <c r="B176" s="186">
        <v>42837</v>
      </c>
      <c r="C176" s="186"/>
      <c r="D176" s="187" t="s">
        <v>93</v>
      </c>
      <c r="E176" s="188" t="s">
        <v>588</v>
      </c>
      <c r="F176" s="189">
        <v>289.5</v>
      </c>
      <c r="G176" s="188"/>
      <c r="H176" s="188">
        <v>354</v>
      </c>
      <c r="I176" s="190">
        <v>360</v>
      </c>
      <c r="J176" s="191" t="s">
        <v>707</v>
      </c>
      <c r="K176" s="192">
        <f t="shared" ref="K176:K184" si="48">H176-F176</f>
        <v>64.5</v>
      </c>
      <c r="L176" s="193">
        <f t="shared" ref="L176:L184" si="49">K176/F176</f>
        <v>0.22279792746113988</v>
      </c>
      <c r="M176" s="188" t="s">
        <v>557</v>
      </c>
      <c r="N176" s="194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89</v>
      </c>
      <c r="B177" s="186">
        <v>42845</v>
      </c>
      <c r="C177" s="186"/>
      <c r="D177" s="187" t="s">
        <v>411</v>
      </c>
      <c r="E177" s="188" t="s">
        <v>588</v>
      </c>
      <c r="F177" s="189">
        <v>700</v>
      </c>
      <c r="G177" s="188"/>
      <c r="H177" s="188">
        <v>840</v>
      </c>
      <c r="I177" s="190">
        <v>840</v>
      </c>
      <c r="J177" s="191" t="s">
        <v>708</v>
      </c>
      <c r="K177" s="192">
        <f t="shared" si="48"/>
        <v>140</v>
      </c>
      <c r="L177" s="193">
        <f t="shared" si="49"/>
        <v>0.2</v>
      </c>
      <c r="M177" s="188" t="s">
        <v>557</v>
      </c>
      <c r="N177" s="194">
        <v>42893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90</v>
      </c>
      <c r="B178" s="186">
        <v>42887</v>
      </c>
      <c r="C178" s="186"/>
      <c r="D178" s="187" t="s">
        <v>709</v>
      </c>
      <c r="E178" s="188" t="s">
        <v>588</v>
      </c>
      <c r="F178" s="189">
        <v>130</v>
      </c>
      <c r="G178" s="188"/>
      <c r="H178" s="188">
        <v>144.25</v>
      </c>
      <c r="I178" s="190">
        <v>170</v>
      </c>
      <c r="J178" s="191" t="s">
        <v>710</v>
      </c>
      <c r="K178" s="192">
        <f t="shared" si="48"/>
        <v>14.25</v>
      </c>
      <c r="L178" s="193">
        <f t="shared" si="49"/>
        <v>0.10961538461538461</v>
      </c>
      <c r="M178" s="188" t="s">
        <v>557</v>
      </c>
      <c r="N178" s="194">
        <v>43675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91</v>
      </c>
      <c r="B179" s="186">
        <v>42901</v>
      </c>
      <c r="C179" s="186"/>
      <c r="D179" s="187" t="s">
        <v>711</v>
      </c>
      <c r="E179" s="188" t="s">
        <v>588</v>
      </c>
      <c r="F179" s="189">
        <v>214.5</v>
      </c>
      <c r="G179" s="188"/>
      <c r="H179" s="188">
        <v>262</v>
      </c>
      <c r="I179" s="190">
        <v>262</v>
      </c>
      <c r="J179" s="191" t="s">
        <v>712</v>
      </c>
      <c r="K179" s="192">
        <f t="shared" si="48"/>
        <v>47.5</v>
      </c>
      <c r="L179" s="193">
        <f t="shared" si="49"/>
        <v>0.22144522144522144</v>
      </c>
      <c r="M179" s="188" t="s">
        <v>557</v>
      </c>
      <c r="N179" s="194">
        <v>42977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6">
        <v>92</v>
      </c>
      <c r="B180" s="217">
        <v>42933</v>
      </c>
      <c r="C180" s="217"/>
      <c r="D180" s="218" t="s">
        <v>713</v>
      </c>
      <c r="E180" s="219" t="s">
        <v>588</v>
      </c>
      <c r="F180" s="220">
        <v>370</v>
      </c>
      <c r="G180" s="219"/>
      <c r="H180" s="219">
        <v>447.5</v>
      </c>
      <c r="I180" s="221">
        <v>450</v>
      </c>
      <c r="J180" s="222" t="s">
        <v>646</v>
      </c>
      <c r="K180" s="192">
        <f t="shared" si="48"/>
        <v>77.5</v>
      </c>
      <c r="L180" s="223">
        <f t="shared" si="49"/>
        <v>0.20945945945945946</v>
      </c>
      <c r="M180" s="219" t="s">
        <v>557</v>
      </c>
      <c r="N180" s="224">
        <v>43035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6">
        <v>93</v>
      </c>
      <c r="B181" s="217">
        <v>42943</v>
      </c>
      <c r="C181" s="217"/>
      <c r="D181" s="218" t="s">
        <v>182</v>
      </c>
      <c r="E181" s="219" t="s">
        <v>588</v>
      </c>
      <c r="F181" s="220">
        <v>657.5</v>
      </c>
      <c r="G181" s="219"/>
      <c r="H181" s="219">
        <v>825</v>
      </c>
      <c r="I181" s="221">
        <v>820</v>
      </c>
      <c r="J181" s="222" t="s">
        <v>646</v>
      </c>
      <c r="K181" s="192">
        <f t="shared" si="48"/>
        <v>167.5</v>
      </c>
      <c r="L181" s="223">
        <f t="shared" si="49"/>
        <v>0.25475285171102663</v>
      </c>
      <c r="M181" s="219" t="s">
        <v>557</v>
      </c>
      <c r="N181" s="224">
        <v>43090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94</v>
      </c>
      <c r="B182" s="186">
        <v>42964</v>
      </c>
      <c r="C182" s="186"/>
      <c r="D182" s="187" t="s">
        <v>354</v>
      </c>
      <c r="E182" s="188" t="s">
        <v>588</v>
      </c>
      <c r="F182" s="189">
        <v>605</v>
      </c>
      <c r="G182" s="188"/>
      <c r="H182" s="188">
        <v>750</v>
      </c>
      <c r="I182" s="190">
        <v>750</v>
      </c>
      <c r="J182" s="191" t="s">
        <v>704</v>
      </c>
      <c r="K182" s="192">
        <f t="shared" si="48"/>
        <v>145</v>
      </c>
      <c r="L182" s="193">
        <f t="shared" si="49"/>
        <v>0.23966942148760331</v>
      </c>
      <c r="M182" s="188" t="s">
        <v>557</v>
      </c>
      <c r="N182" s="194">
        <v>43027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5">
        <v>95</v>
      </c>
      <c r="B183" s="196">
        <v>42979</v>
      </c>
      <c r="C183" s="196"/>
      <c r="D183" s="204" t="s">
        <v>714</v>
      </c>
      <c r="E183" s="199" t="s">
        <v>588</v>
      </c>
      <c r="F183" s="199">
        <v>255</v>
      </c>
      <c r="G183" s="200"/>
      <c r="H183" s="200">
        <v>217.25</v>
      </c>
      <c r="I183" s="200">
        <v>320</v>
      </c>
      <c r="J183" s="201" t="s">
        <v>715</v>
      </c>
      <c r="K183" s="202">
        <f t="shared" si="48"/>
        <v>-37.75</v>
      </c>
      <c r="L183" s="205">
        <f t="shared" si="49"/>
        <v>-0.14803921568627451</v>
      </c>
      <c r="M183" s="199" t="s">
        <v>569</v>
      </c>
      <c r="N183" s="196">
        <v>43661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96</v>
      </c>
      <c r="B184" s="186">
        <v>42997</v>
      </c>
      <c r="C184" s="186"/>
      <c r="D184" s="187" t="s">
        <v>716</v>
      </c>
      <c r="E184" s="188" t="s">
        <v>588</v>
      </c>
      <c r="F184" s="189">
        <v>215</v>
      </c>
      <c r="G184" s="188"/>
      <c r="H184" s="188">
        <v>258</v>
      </c>
      <c r="I184" s="190">
        <v>258</v>
      </c>
      <c r="J184" s="191" t="s">
        <v>646</v>
      </c>
      <c r="K184" s="192">
        <f t="shared" si="48"/>
        <v>43</v>
      </c>
      <c r="L184" s="193">
        <f t="shared" si="49"/>
        <v>0.2</v>
      </c>
      <c r="M184" s="188" t="s">
        <v>557</v>
      </c>
      <c r="N184" s="194">
        <v>43040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97</v>
      </c>
      <c r="B185" s="186">
        <v>42997</v>
      </c>
      <c r="C185" s="186"/>
      <c r="D185" s="187" t="s">
        <v>716</v>
      </c>
      <c r="E185" s="188" t="s">
        <v>588</v>
      </c>
      <c r="F185" s="189">
        <v>215</v>
      </c>
      <c r="G185" s="188"/>
      <c r="H185" s="188">
        <v>258</v>
      </c>
      <c r="I185" s="190">
        <v>258</v>
      </c>
      <c r="J185" s="222" t="s">
        <v>646</v>
      </c>
      <c r="K185" s="192">
        <v>43</v>
      </c>
      <c r="L185" s="193">
        <v>0.2</v>
      </c>
      <c r="M185" s="188" t="s">
        <v>557</v>
      </c>
      <c r="N185" s="194">
        <v>43040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6">
        <v>98</v>
      </c>
      <c r="B186" s="217">
        <v>42998</v>
      </c>
      <c r="C186" s="217"/>
      <c r="D186" s="218" t="s">
        <v>717</v>
      </c>
      <c r="E186" s="219" t="s">
        <v>588</v>
      </c>
      <c r="F186" s="189">
        <v>75</v>
      </c>
      <c r="G186" s="219"/>
      <c r="H186" s="219">
        <v>90</v>
      </c>
      <c r="I186" s="221">
        <v>90</v>
      </c>
      <c r="J186" s="191" t="s">
        <v>718</v>
      </c>
      <c r="K186" s="192">
        <f t="shared" ref="K186:K191" si="50">H186-F186</f>
        <v>15</v>
      </c>
      <c r="L186" s="193">
        <f t="shared" ref="L186:L191" si="51">K186/F186</f>
        <v>0.2</v>
      </c>
      <c r="M186" s="188" t="s">
        <v>557</v>
      </c>
      <c r="N186" s="194">
        <v>43019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6">
        <v>99</v>
      </c>
      <c r="B187" s="217">
        <v>43011</v>
      </c>
      <c r="C187" s="217"/>
      <c r="D187" s="218" t="s">
        <v>571</v>
      </c>
      <c r="E187" s="219" t="s">
        <v>588</v>
      </c>
      <c r="F187" s="220">
        <v>315</v>
      </c>
      <c r="G187" s="219"/>
      <c r="H187" s="219">
        <v>392</v>
      </c>
      <c r="I187" s="221">
        <v>384</v>
      </c>
      <c r="J187" s="222" t="s">
        <v>719</v>
      </c>
      <c r="K187" s="192">
        <f t="shared" si="50"/>
        <v>77</v>
      </c>
      <c r="L187" s="223">
        <f t="shared" si="51"/>
        <v>0.24444444444444444</v>
      </c>
      <c r="M187" s="219" t="s">
        <v>557</v>
      </c>
      <c r="N187" s="224">
        <v>43017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6">
        <v>100</v>
      </c>
      <c r="B188" s="217">
        <v>43013</v>
      </c>
      <c r="C188" s="217"/>
      <c r="D188" s="218" t="s">
        <v>441</v>
      </c>
      <c r="E188" s="219" t="s">
        <v>588</v>
      </c>
      <c r="F188" s="220">
        <v>145</v>
      </c>
      <c r="G188" s="219"/>
      <c r="H188" s="219">
        <v>179</v>
      </c>
      <c r="I188" s="221">
        <v>180</v>
      </c>
      <c r="J188" s="222" t="s">
        <v>720</v>
      </c>
      <c r="K188" s="192">
        <f t="shared" si="50"/>
        <v>34</v>
      </c>
      <c r="L188" s="223">
        <f t="shared" si="51"/>
        <v>0.23448275862068965</v>
      </c>
      <c r="M188" s="219" t="s">
        <v>557</v>
      </c>
      <c r="N188" s="224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6">
        <v>101</v>
      </c>
      <c r="B189" s="217">
        <v>43014</v>
      </c>
      <c r="C189" s="217"/>
      <c r="D189" s="218" t="s">
        <v>329</v>
      </c>
      <c r="E189" s="219" t="s">
        <v>588</v>
      </c>
      <c r="F189" s="220">
        <v>256</v>
      </c>
      <c r="G189" s="219"/>
      <c r="H189" s="219">
        <v>323</v>
      </c>
      <c r="I189" s="221">
        <v>320</v>
      </c>
      <c r="J189" s="222" t="s">
        <v>646</v>
      </c>
      <c r="K189" s="192">
        <f t="shared" si="50"/>
        <v>67</v>
      </c>
      <c r="L189" s="223">
        <f t="shared" si="51"/>
        <v>0.26171875</v>
      </c>
      <c r="M189" s="219" t="s">
        <v>557</v>
      </c>
      <c r="N189" s="224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6">
        <v>102</v>
      </c>
      <c r="B190" s="217">
        <v>43017</v>
      </c>
      <c r="C190" s="217"/>
      <c r="D190" s="218" t="s">
        <v>344</v>
      </c>
      <c r="E190" s="219" t="s">
        <v>588</v>
      </c>
      <c r="F190" s="220">
        <v>137.5</v>
      </c>
      <c r="G190" s="219"/>
      <c r="H190" s="219">
        <v>184</v>
      </c>
      <c r="I190" s="221">
        <v>183</v>
      </c>
      <c r="J190" s="222" t="s">
        <v>721</v>
      </c>
      <c r="K190" s="192">
        <f t="shared" si="50"/>
        <v>46.5</v>
      </c>
      <c r="L190" s="223">
        <f t="shared" si="51"/>
        <v>0.33818181818181819</v>
      </c>
      <c r="M190" s="219" t="s">
        <v>557</v>
      </c>
      <c r="N190" s="224">
        <v>43108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6">
        <v>103</v>
      </c>
      <c r="B191" s="217">
        <v>43018</v>
      </c>
      <c r="C191" s="217"/>
      <c r="D191" s="218" t="s">
        <v>722</v>
      </c>
      <c r="E191" s="219" t="s">
        <v>588</v>
      </c>
      <c r="F191" s="220">
        <v>125.5</v>
      </c>
      <c r="G191" s="219"/>
      <c r="H191" s="219">
        <v>158</v>
      </c>
      <c r="I191" s="221">
        <v>155</v>
      </c>
      <c r="J191" s="222" t="s">
        <v>723</v>
      </c>
      <c r="K191" s="192">
        <f t="shared" si="50"/>
        <v>32.5</v>
      </c>
      <c r="L191" s="223">
        <f t="shared" si="51"/>
        <v>0.25896414342629481</v>
      </c>
      <c r="M191" s="219" t="s">
        <v>557</v>
      </c>
      <c r="N191" s="224">
        <v>43067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6">
        <v>104</v>
      </c>
      <c r="B192" s="217">
        <v>43018</v>
      </c>
      <c r="C192" s="217"/>
      <c r="D192" s="218" t="s">
        <v>724</v>
      </c>
      <c r="E192" s="219" t="s">
        <v>588</v>
      </c>
      <c r="F192" s="220">
        <v>895</v>
      </c>
      <c r="G192" s="219"/>
      <c r="H192" s="219">
        <v>1122.5</v>
      </c>
      <c r="I192" s="221">
        <v>1078</v>
      </c>
      <c r="J192" s="222" t="s">
        <v>725</v>
      </c>
      <c r="K192" s="192">
        <v>227.5</v>
      </c>
      <c r="L192" s="223">
        <v>0.25418994413407803</v>
      </c>
      <c r="M192" s="219" t="s">
        <v>557</v>
      </c>
      <c r="N192" s="224">
        <v>43117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6">
        <v>105</v>
      </c>
      <c r="B193" s="217">
        <v>43020</v>
      </c>
      <c r="C193" s="217"/>
      <c r="D193" s="218" t="s">
        <v>338</v>
      </c>
      <c r="E193" s="219" t="s">
        <v>588</v>
      </c>
      <c r="F193" s="220">
        <v>525</v>
      </c>
      <c r="G193" s="219"/>
      <c r="H193" s="219">
        <v>629</v>
      </c>
      <c r="I193" s="221">
        <v>629</v>
      </c>
      <c r="J193" s="222" t="s">
        <v>646</v>
      </c>
      <c r="K193" s="192">
        <v>104</v>
      </c>
      <c r="L193" s="223">
        <v>0.19809523809523799</v>
      </c>
      <c r="M193" s="219" t="s">
        <v>557</v>
      </c>
      <c r="N193" s="224">
        <v>43119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6">
        <v>106</v>
      </c>
      <c r="B194" s="217">
        <v>43046</v>
      </c>
      <c r="C194" s="217"/>
      <c r="D194" s="218" t="s">
        <v>377</v>
      </c>
      <c r="E194" s="219" t="s">
        <v>588</v>
      </c>
      <c r="F194" s="220">
        <v>740</v>
      </c>
      <c r="G194" s="219"/>
      <c r="H194" s="219">
        <v>892.5</v>
      </c>
      <c r="I194" s="221">
        <v>900</v>
      </c>
      <c r="J194" s="222" t="s">
        <v>726</v>
      </c>
      <c r="K194" s="192">
        <f>H194-F194</f>
        <v>152.5</v>
      </c>
      <c r="L194" s="223">
        <f>K194/F194</f>
        <v>0.20608108108108109</v>
      </c>
      <c r="M194" s="219" t="s">
        <v>557</v>
      </c>
      <c r="N194" s="224">
        <v>43052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107</v>
      </c>
      <c r="B195" s="186">
        <v>43073</v>
      </c>
      <c r="C195" s="186"/>
      <c r="D195" s="187" t="s">
        <v>727</v>
      </c>
      <c r="E195" s="188" t="s">
        <v>588</v>
      </c>
      <c r="F195" s="189">
        <v>118.5</v>
      </c>
      <c r="G195" s="188"/>
      <c r="H195" s="188">
        <v>143.5</v>
      </c>
      <c r="I195" s="190">
        <v>145</v>
      </c>
      <c r="J195" s="191" t="s">
        <v>578</v>
      </c>
      <c r="K195" s="192">
        <f>H195-F195</f>
        <v>25</v>
      </c>
      <c r="L195" s="193">
        <f>K195/F195</f>
        <v>0.2109704641350211</v>
      </c>
      <c r="M195" s="188" t="s">
        <v>557</v>
      </c>
      <c r="N195" s="194">
        <v>43097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5">
        <v>108</v>
      </c>
      <c r="B196" s="196">
        <v>43090</v>
      </c>
      <c r="C196" s="196"/>
      <c r="D196" s="197" t="s">
        <v>416</v>
      </c>
      <c r="E196" s="198" t="s">
        <v>588</v>
      </c>
      <c r="F196" s="199">
        <v>715</v>
      </c>
      <c r="G196" s="199"/>
      <c r="H196" s="200">
        <v>500</v>
      </c>
      <c r="I196" s="200">
        <v>872</v>
      </c>
      <c r="J196" s="201" t="s">
        <v>728</v>
      </c>
      <c r="K196" s="202">
        <f>H196-F196</f>
        <v>-215</v>
      </c>
      <c r="L196" s="203">
        <f>K196/F196</f>
        <v>-0.30069930069930068</v>
      </c>
      <c r="M196" s="199" t="s">
        <v>569</v>
      </c>
      <c r="N196" s="196">
        <v>43670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109</v>
      </c>
      <c r="B197" s="186">
        <v>43098</v>
      </c>
      <c r="C197" s="186"/>
      <c r="D197" s="187" t="s">
        <v>571</v>
      </c>
      <c r="E197" s="188" t="s">
        <v>588</v>
      </c>
      <c r="F197" s="189">
        <v>435</v>
      </c>
      <c r="G197" s="188"/>
      <c r="H197" s="188">
        <v>542.5</v>
      </c>
      <c r="I197" s="190">
        <v>539</v>
      </c>
      <c r="J197" s="191" t="s">
        <v>646</v>
      </c>
      <c r="K197" s="192">
        <v>107.5</v>
      </c>
      <c r="L197" s="193">
        <v>0.247126436781609</v>
      </c>
      <c r="M197" s="188" t="s">
        <v>557</v>
      </c>
      <c r="N197" s="194">
        <v>43206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110</v>
      </c>
      <c r="B198" s="186">
        <v>43098</v>
      </c>
      <c r="C198" s="186"/>
      <c r="D198" s="187" t="s">
        <v>529</v>
      </c>
      <c r="E198" s="188" t="s">
        <v>588</v>
      </c>
      <c r="F198" s="189">
        <v>885</v>
      </c>
      <c r="G198" s="188"/>
      <c r="H198" s="188">
        <v>1090</v>
      </c>
      <c r="I198" s="190">
        <v>1084</v>
      </c>
      <c r="J198" s="191" t="s">
        <v>646</v>
      </c>
      <c r="K198" s="192">
        <v>205</v>
      </c>
      <c r="L198" s="193">
        <v>0.23163841807909599</v>
      </c>
      <c r="M198" s="188" t="s">
        <v>557</v>
      </c>
      <c r="N198" s="194">
        <v>43213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5">
        <v>111</v>
      </c>
      <c r="B199" s="226">
        <v>43192</v>
      </c>
      <c r="C199" s="226"/>
      <c r="D199" s="204" t="s">
        <v>729</v>
      </c>
      <c r="E199" s="199" t="s">
        <v>588</v>
      </c>
      <c r="F199" s="227">
        <v>478.5</v>
      </c>
      <c r="G199" s="199"/>
      <c r="H199" s="199">
        <v>442</v>
      </c>
      <c r="I199" s="200">
        <v>613</v>
      </c>
      <c r="J199" s="201" t="s">
        <v>730</v>
      </c>
      <c r="K199" s="202">
        <f>H199-F199</f>
        <v>-36.5</v>
      </c>
      <c r="L199" s="203">
        <f>K199/F199</f>
        <v>-7.6280041797283177E-2</v>
      </c>
      <c r="M199" s="199" t="s">
        <v>569</v>
      </c>
      <c r="N199" s="196">
        <v>43762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5">
        <v>112</v>
      </c>
      <c r="B200" s="196">
        <v>43194</v>
      </c>
      <c r="C200" s="196"/>
      <c r="D200" s="197" t="s">
        <v>731</v>
      </c>
      <c r="E200" s="198" t="s">
        <v>588</v>
      </c>
      <c r="F200" s="199">
        <f>141.5-7.3</f>
        <v>134.19999999999999</v>
      </c>
      <c r="G200" s="199"/>
      <c r="H200" s="200">
        <v>77</v>
      </c>
      <c r="I200" s="200">
        <v>180</v>
      </c>
      <c r="J200" s="201" t="s">
        <v>732</v>
      </c>
      <c r="K200" s="202">
        <f>H200-F200</f>
        <v>-57.199999999999989</v>
      </c>
      <c r="L200" s="203">
        <f>K200/F200</f>
        <v>-0.42622950819672129</v>
      </c>
      <c r="M200" s="199" t="s">
        <v>569</v>
      </c>
      <c r="N200" s="196">
        <v>43522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5">
        <v>113</v>
      </c>
      <c r="B201" s="196">
        <v>43209</v>
      </c>
      <c r="C201" s="196"/>
      <c r="D201" s="197" t="s">
        <v>733</v>
      </c>
      <c r="E201" s="198" t="s">
        <v>588</v>
      </c>
      <c r="F201" s="199">
        <v>430</v>
      </c>
      <c r="G201" s="199"/>
      <c r="H201" s="200">
        <v>220</v>
      </c>
      <c r="I201" s="200">
        <v>537</v>
      </c>
      <c r="J201" s="201" t="s">
        <v>734</v>
      </c>
      <c r="K201" s="202">
        <f>H201-F201</f>
        <v>-210</v>
      </c>
      <c r="L201" s="203">
        <f>K201/F201</f>
        <v>-0.48837209302325579</v>
      </c>
      <c r="M201" s="199" t="s">
        <v>569</v>
      </c>
      <c r="N201" s="196">
        <v>43252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114</v>
      </c>
      <c r="B202" s="217">
        <v>43220</v>
      </c>
      <c r="C202" s="217"/>
      <c r="D202" s="218" t="s">
        <v>378</v>
      </c>
      <c r="E202" s="219" t="s">
        <v>588</v>
      </c>
      <c r="F202" s="219">
        <v>153.5</v>
      </c>
      <c r="G202" s="219"/>
      <c r="H202" s="219">
        <v>196</v>
      </c>
      <c r="I202" s="221">
        <v>196</v>
      </c>
      <c r="J202" s="191" t="s">
        <v>735</v>
      </c>
      <c r="K202" s="192">
        <f>H202-F202</f>
        <v>42.5</v>
      </c>
      <c r="L202" s="193">
        <f>K202/F202</f>
        <v>0.27687296416938112</v>
      </c>
      <c r="M202" s="188" t="s">
        <v>557</v>
      </c>
      <c r="N202" s="194">
        <v>43605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5">
        <v>115</v>
      </c>
      <c r="B203" s="196">
        <v>43306</v>
      </c>
      <c r="C203" s="196"/>
      <c r="D203" s="197" t="s">
        <v>705</v>
      </c>
      <c r="E203" s="198" t="s">
        <v>588</v>
      </c>
      <c r="F203" s="199">
        <v>27.5</v>
      </c>
      <c r="G203" s="199"/>
      <c r="H203" s="200">
        <v>13.1</v>
      </c>
      <c r="I203" s="200">
        <v>60</v>
      </c>
      <c r="J203" s="201" t="s">
        <v>736</v>
      </c>
      <c r="K203" s="202">
        <v>-14.4</v>
      </c>
      <c r="L203" s="203">
        <v>-0.52363636363636401</v>
      </c>
      <c r="M203" s="199" t="s">
        <v>569</v>
      </c>
      <c r="N203" s="196">
        <v>43138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5">
        <v>116</v>
      </c>
      <c r="B204" s="226">
        <v>43318</v>
      </c>
      <c r="C204" s="226"/>
      <c r="D204" s="204" t="s">
        <v>737</v>
      </c>
      <c r="E204" s="199" t="s">
        <v>588</v>
      </c>
      <c r="F204" s="199">
        <v>148.5</v>
      </c>
      <c r="G204" s="199"/>
      <c r="H204" s="199">
        <v>102</v>
      </c>
      <c r="I204" s="200">
        <v>182</v>
      </c>
      <c r="J204" s="201" t="s">
        <v>738</v>
      </c>
      <c r="K204" s="202">
        <f>H204-F204</f>
        <v>-46.5</v>
      </c>
      <c r="L204" s="203">
        <f>K204/F204</f>
        <v>-0.31313131313131315</v>
      </c>
      <c r="M204" s="199" t="s">
        <v>569</v>
      </c>
      <c r="N204" s="196">
        <v>43661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117</v>
      </c>
      <c r="B205" s="186">
        <v>43335</v>
      </c>
      <c r="C205" s="186"/>
      <c r="D205" s="187" t="s">
        <v>739</v>
      </c>
      <c r="E205" s="188" t="s">
        <v>588</v>
      </c>
      <c r="F205" s="219">
        <v>285</v>
      </c>
      <c r="G205" s="188"/>
      <c r="H205" s="188">
        <v>355</v>
      </c>
      <c r="I205" s="190">
        <v>364</v>
      </c>
      <c r="J205" s="191" t="s">
        <v>740</v>
      </c>
      <c r="K205" s="192">
        <v>70</v>
      </c>
      <c r="L205" s="193">
        <v>0.24561403508771901</v>
      </c>
      <c r="M205" s="188" t="s">
        <v>557</v>
      </c>
      <c r="N205" s="194">
        <v>43455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118</v>
      </c>
      <c r="B206" s="186">
        <v>43341</v>
      </c>
      <c r="C206" s="186"/>
      <c r="D206" s="187" t="s">
        <v>366</v>
      </c>
      <c r="E206" s="188" t="s">
        <v>588</v>
      </c>
      <c r="F206" s="219">
        <v>525</v>
      </c>
      <c r="G206" s="188"/>
      <c r="H206" s="188">
        <v>585</v>
      </c>
      <c r="I206" s="190">
        <v>635</v>
      </c>
      <c r="J206" s="191" t="s">
        <v>741</v>
      </c>
      <c r="K206" s="192">
        <f t="shared" ref="K206:K223" si="52">H206-F206</f>
        <v>60</v>
      </c>
      <c r="L206" s="193">
        <f t="shared" ref="L206:L223" si="53">K206/F206</f>
        <v>0.11428571428571428</v>
      </c>
      <c r="M206" s="188" t="s">
        <v>557</v>
      </c>
      <c r="N206" s="194">
        <v>43662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119</v>
      </c>
      <c r="B207" s="186">
        <v>43395</v>
      </c>
      <c r="C207" s="186"/>
      <c r="D207" s="187" t="s">
        <v>354</v>
      </c>
      <c r="E207" s="188" t="s">
        <v>588</v>
      </c>
      <c r="F207" s="219">
        <v>475</v>
      </c>
      <c r="G207" s="188"/>
      <c r="H207" s="188">
        <v>574</v>
      </c>
      <c r="I207" s="190">
        <v>570</v>
      </c>
      <c r="J207" s="191" t="s">
        <v>646</v>
      </c>
      <c r="K207" s="192">
        <f t="shared" si="52"/>
        <v>99</v>
      </c>
      <c r="L207" s="193">
        <f t="shared" si="53"/>
        <v>0.20842105263157895</v>
      </c>
      <c r="M207" s="188" t="s">
        <v>557</v>
      </c>
      <c r="N207" s="194">
        <v>43403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120</v>
      </c>
      <c r="B208" s="217">
        <v>43397</v>
      </c>
      <c r="C208" s="217"/>
      <c r="D208" s="218" t="s">
        <v>373</v>
      </c>
      <c r="E208" s="219" t="s">
        <v>588</v>
      </c>
      <c r="F208" s="219">
        <v>707.5</v>
      </c>
      <c r="G208" s="219"/>
      <c r="H208" s="219">
        <v>872</v>
      </c>
      <c r="I208" s="221">
        <v>872</v>
      </c>
      <c r="J208" s="222" t="s">
        <v>646</v>
      </c>
      <c r="K208" s="192">
        <f t="shared" si="52"/>
        <v>164.5</v>
      </c>
      <c r="L208" s="223">
        <f t="shared" si="53"/>
        <v>0.23250883392226149</v>
      </c>
      <c r="M208" s="219" t="s">
        <v>557</v>
      </c>
      <c r="N208" s="224">
        <v>43482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121</v>
      </c>
      <c r="B209" s="217">
        <v>43398</v>
      </c>
      <c r="C209" s="217"/>
      <c r="D209" s="218" t="s">
        <v>742</v>
      </c>
      <c r="E209" s="219" t="s">
        <v>588</v>
      </c>
      <c r="F209" s="219">
        <v>162</v>
      </c>
      <c r="G209" s="219"/>
      <c r="H209" s="219">
        <v>204</v>
      </c>
      <c r="I209" s="221">
        <v>209</v>
      </c>
      <c r="J209" s="222" t="s">
        <v>743</v>
      </c>
      <c r="K209" s="192">
        <f t="shared" si="52"/>
        <v>42</v>
      </c>
      <c r="L209" s="223">
        <f t="shared" si="53"/>
        <v>0.25925925925925924</v>
      </c>
      <c r="M209" s="219" t="s">
        <v>557</v>
      </c>
      <c r="N209" s="224">
        <v>43539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122</v>
      </c>
      <c r="B210" s="217">
        <v>43399</v>
      </c>
      <c r="C210" s="217"/>
      <c r="D210" s="218" t="s">
        <v>458</v>
      </c>
      <c r="E210" s="219" t="s">
        <v>588</v>
      </c>
      <c r="F210" s="219">
        <v>240</v>
      </c>
      <c r="G210" s="219"/>
      <c r="H210" s="219">
        <v>297</v>
      </c>
      <c r="I210" s="221">
        <v>297</v>
      </c>
      <c r="J210" s="222" t="s">
        <v>646</v>
      </c>
      <c r="K210" s="228">
        <f t="shared" si="52"/>
        <v>57</v>
      </c>
      <c r="L210" s="223">
        <f t="shared" si="53"/>
        <v>0.23749999999999999</v>
      </c>
      <c r="M210" s="219" t="s">
        <v>557</v>
      </c>
      <c r="N210" s="224">
        <v>43417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123</v>
      </c>
      <c r="B211" s="186">
        <v>43439</v>
      </c>
      <c r="C211" s="186"/>
      <c r="D211" s="187" t="s">
        <v>744</v>
      </c>
      <c r="E211" s="188" t="s">
        <v>588</v>
      </c>
      <c r="F211" s="188">
        <v>202.5</v>
      </c>
      <c r="G211" s="188"/>
      <c r="H211" s="188">
        <v>255</v>
      </c>
      <c r="I211" s="190">
        <v>252</v>
      </c>
      <c r="J211" s="191" t="s">
        <v>646</v>
      </c>
      <c r="K211" s="192">
        <f t="shared" si="52"/>
        <v>52.5</v>
      </c>
      <c r="L211" s="193">
        <f t="shared" si="53"/>
        <v>0.25925925925925924</v>
      </c>
      <c r="M211" s="188" t="s">
        <v>557</v>
      </c>
      <c r="N211" s="194">
        <v>43542</v>
      </c>
      <c r="O211" s="1"/>
      <c r="P211" s="1"/>
      <c r="Q211" s="1"/>
      <c r="R211" s="6" t="s">
        <v>745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124</v>
      </c>
      <c r="B212" s="217">
        <v>43465</v>
      </c>
      <c r="C212" s="186"/>
      <c r="D212" s="218" t="s">
        <v>403</v>
      </c>
      <c r="E212" s="219" t="s">
        <v>588</v>
      </c>
      <c r="F212" s="219">
        <v>710</v>
      </c>
      <c r="G212" s="219"/>
      <c r="H212" s="219">
        <v>866</v>
      </c>
      <c r="I212" s="221">
        <v>866</v>
      </c>
      <c r="J212" s="222" t="s">
        <v>646</v>
      </c>
      <c r="K212" s="192">
        <f t="shared" si="52"/>
        <v>156</v>
      </c>
      <c r="L212" s="193">
        <f t="shared" si="53"/>
        <v>0.21971830985915494</v>
      </c>
      <c r="M212" s="188" t="s">
        <v>557</v>
      </c>
      <c r="N212" s="194">
        <v>43553</v>
      </c>
      <c r="O212" s="1"/>
      <c r="P212" s="1"/>
      <c r="Q212" s="1"/>
      <c r="R212" s="6" t="s">
        <v>745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125</v>
      </c>
      <c r="B213" s="217">
        <v>43522</v>
      </c>
      <c r="C213" s="217"/>
      <c r="D213" s="218" t="s">
        <v>152</v>
      </c>
      <c r="E213" s="219" t="s">
        <v>588</v>
      </c>
      <c r="F213" s="219">
        <v>337.25</v>
      </c>
      <c r="G213" s="219"/>
      <c r="H213" s="219">
        <v>398.5</v>
      </c>
      <c r="I213" s="221">
        <v>411</v>
      </c>
      <c r="J213" s="191" t="s">
        <v>746</v>
      </c>
      <c r="K213" s="192">
        <f t="shared" si="52"/>
        <v>61.25</v>
      </c>
      <c r="L213" s="193">
        <f t="shared" si="53"/>
        <v>0.1816160118606375</v>
      </c>
      <c r="M213" s="188" t="s">
        <v>557</v>
      </c>
      <c r="N213" s="194">
        <v>43760</v>
      </c>
      <c r="O213" s="1"/>
      <c r="P213" s="1"/>
      <c r="Q213" s="1"/>
      <c r="R213" s="6" t="s">
        <v>745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9">
        <v>126</v>
      </c>
      <c r="B214" s="230">
        <v>43559</v>
      </c>
      <c r="C214" s="230"/>
      <c r="D214" s="231" t="s">
        <v>747</v>
      </c>
      <c r="E214" s="232" t="s">
        <v>588</v>
      </c>
      <c r="F214" s="232">
        <v>130</v>
      </c>
      <c r="G214" s="232"/>
      <c r="H214" s="232">
        <v>65</v>
      </c>
      <c r="I214" s="233">
        <v>158</v>
      </c>
      <c r="J214" s="201" t="s">
        <v>748</v>
      </c>
      <c r="K214" s="202">
        <f t="shared" si="52"/>
        <v>-65</v>
      </c>
      <c r="L214" s="203">
        <f t="shared" si="53"/>
        <v>-0.5</v>
      </c>
      <c r="M214" s="199" t="s">
        <v>569</v>
      </c>
      <c r="N214" s="196">
        <v>43726</v>
      </c>
      <c r="O214" s="1"/>
      <c r="P214" s="1"/>
      <c r="Q214" s="1"/>
      <c r="R214" s="6" t="s">
        <v>749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127</v>
      </c>
      <c r="B215" s="217">
        <v>43017</v>
      </c>
      <c r="C215" s="217"/>
      <c r="D215" s="218" t="s">
        <v>184</v>
      </c>
      <c r="E215" s="219" t="s">
        <v>588</v>
      </c>
      <c r="F215" s="219">
        <v>141.5</v>
      </c>
      <c r="G215" s="219"/>
      <c r="H215" s="219">
        <v>183.5</v>
      </c>
      <c r="I215" s="221">
        <v>210</v>
      </c>
      <c r="J215" s="191" t="s">
        <v>743</v>
      </c>
      <c r="K215" s="192">
        <f t="shared" si="52"/>
        <v>42</v>
      </c>
      <c r="L215" s="193">
        <f t="shared" si="53"/>
        <v>0.29681978798586572</v>
      </c>
      <c r="M215" s="188" t="s">
        <v>557</v>
      </c>
      <c r="N215" s="194">
        <v>43042</v>
      </c>
      <c r="O215" s="1"/>
      <c r="P215" s="1"/>
      <c r="Q215" s="1"/>
      <c r="R215" s="6" t="s">
        <v>749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128</v>
      </c>
      <c r="B216" s="230">
        <v>43074</v>
      </c>
      <c r="C216" s="230"/>
      <c r="D216" s="231" t="s">
        <v>750</v>
      </c>
      <c r="E216" s="232" t="s">
        <v>588</v>
      </c>
      <c r="F216" s="227">
        <v>172</v>
      </c>
      <c r="G216" s="232"/>
      <c r="H216" s="232">
        <v>155.25</v>
      </c>
      <c r="I216" s="233">
        <v>230</v>
      </c>
      <c r="J216" s="201" t="s">
        <v>751</v>
      </c>
      <c r="K216" s="202">
        <f t="shared" si="52"/>
        <v>-16.75</v>
      </c>
      <c r="L216" s="203">
        <f t="shared" si="53"/>
        <v>-9.7383720930232565E-2</v>
      </c>
      <c r="M216" s="199" t="s">
        <v>569</v>
      </c>
      <c r="N216" s="196">
        <v>43787</v>
      </c>
      <c r="O216" s="1"/>
      <c r="P216" s="1"/>
      <c r="Q216" s="1"/>
      <c r="R216" s="6" t="s">
        <v>749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129</v>
      </c>
      <c r="B217" s="217">
        <v>43398</v>
      </c>
      <c r="C217" s="217"/>
      <c r="D217" s="218" t="s">
        <v>107</v>
      </c>
      <c r="E217" s="219" t="s">
        <v>588</v>
      </c>
      <c r="F217" s="219">
        <v>698.5</v>
      </c>
      <c r="G217" s="219"/>
      <c r="H217" s="219">
        <v>890</v>
      </c>
      <c r="I217" s="221">
        <v>890</v>
      </c>
      <c r="J217" s="191" t="s">
        <v>819</v>
      </c>
      <c r="K217" s="192">
        <f t="shared" si="52"/>
        <v>191.5</v>
      </c>
      <c r="L217" s="193">
        <f t="shared" si="53"/>
        <v>0.27415891195418757</v>
      </c>
      <c r="M217" s="188" t="s">
        <v>557</v>
      </c>
      <c r="N217" s="194">
        <v>44328</v>
      </c>
      <c r="O217" s="1"/>
      <c r="P217" s="1"/>
      <c r="Q217" s="1"/>
      <c r="R217" s="6" t="s">
        <v>745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130</v>
      </c>
      <c r="B218" s="217">
        <v>42877</v>
      </c>
      <c r="C218" s="217"/>
      <c r="D218" s="218" t="s">
        <v>365</v>
      </c>
      <c r="E218" s="219" t="s">
        <v>588</v>
      </c>
      <c r="F218" s="219">
        <v>127.6</v>
      </c>
      <c r="G218" s="219"/>
      <c r="H218" s="219">
        <v>138</v>
      </c>
      <c r="I218" s="221">
        <v>190</v>
      </c>
      <c r="J218" s="191" t="s">
        <v>752</v>
      </c>
      <c r="K218" s="192">
        <f t="shared" si="52"/>
        <v>10.400000000000006</v>
      </c>
      <c r="L218" s="193">
        <f t="shared" si="53"/>
        <v>8.1504702194357417E-2</v>
      </c>
      <c r="M218" s="188" t="s">
        <v>557</v>
      </c>
      <c r="N218" s="194">
        <v>43774</v>
      </c>
      <c r="O218" s="1"/>
      <c r="P218" s="1"/>
      <c r="Q218" s="1"/>
      <c r="R218" s="6" t="s">
        <v>749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131</v>
      </c>
      <c r="B219" s="217">
        <v>43158</v>
      </c>
      <c r="C219" s="217"/>
      <c r="D219" s="218" t="s">
        <v>753</v>
      </c>
      <c r="E219" s="219" t="s">
        <v>588</v>
      </c>
      <c r="F219" s="219">
        <v>317</v>
      </c>
      <c r="G219" s="219"/>
      <c r="H219" s="219">
        <v>382.5</v>
      </c>
      <c r="I219" s="221">
        <v>398</v>
      </c>
      <c r="J219" s="191" t="s">
        <v>754</v>
      </c>
      <c r="K219" s="192">
        <f t="shared" si="52"/>
        <v>65.5</v>
      </c>
      <c r="L219" s="193">
        <f t="shared" si="53"/>
        <v>0.20662460567823343</v>
      </c>
      <c r="M219" s="188" t="s">
        <v>557</v>
      </c>
      <c r="N219" s="194">
        <v>44238</v>
      </c>
      <c r="O219" s="1"/>
      <c r="P219" s="1"/>
      <c r="Q219" s="1"/>
      <c r="R219" s="6" t="s">
        <v>749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132</v>
      </c>
      <c r="B220" s="230">
        <v>43164</v>
      </c>
      <c r="C220" s="230"/>
      <c r="D220" s="231" t="s">
        <v>144</v>
      </c>
      <c r="E220" s="232" t="s">
        <v>588</v>
      </c>
      <c r="F220" s="227">
        <f>510-14.4</f>
        <v>495.6</v>
      </c>
      <c r="G220" s="232"/>
      <c r="H220" s="232">
        <v>350</v>
      </c>
      <c r="I220" s="233">
        <v>672</v>
      </c>
      <c r="J220" s="201" t="s">
        <v>755</v>
      </c>
      <c r="K220" s="202">
        <f t="shared" si="52"/>
        <v>-145.60000000000002</v>
      </c>
      <c r="L220" s="203">
        <f t="shared" si="53"/>
        <v>-0.29378531073446329</v>
      </c>
      <c r="M220" s="199" t="s">
        <v>569</v>
      </c>
      <c r="N220" s="196">
        <v>43887</v>
      </c>
      <c r="O220" s="1"/>
      <c r="P220" s="1"/>
      <c r="Q220" s="1"/>
      <c r="R220" s="6" t="s">
        <v>745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133</v>
      </c>
      <c r="B221" s="230">
        <v>43237</v>
      </c>
      <c r="C221" s="230"/>
      <c r="D221" s="231" t="s">
        <v>450</v>
      </c>
      <c r="E221" s="232" t="s">
        <v>588</v>
      </c>
      <c r="F221" s="227">
        <v>230.3</v>
      </c>
      <c r="G221" s="232"/>
      <c r="H221" s="232">
        <v>102.5</v>
      </c>
      <c r="I221" s="233">
        <v>348</v>
      </c>
      <c r="J221" s="201" t="s">
        <v>756</v>
      </c>
      <c r="K221" s="202">
        <f t="shared" si="52"/>
        <v>-127.80000000000001</v>
      </c>
      <c r="L221" s="203">
        <f t="shared" si="53"/>
        <v>-0.55492835432045162</v>
      </c>
      <c r="M221" s="199" t="s">
        <v>569</v>
      </c>
      <c r="N221" s="196">
        <v>43896</v>
      </c>
      <c r="O221" s="1"/>
      <c r="P221" s="1"/>
      <c r="Q221" s="1"/>
      <c r="R221" s="6" t="s">
        <v>745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134</v>
      </c>
      <c r="B222" s="217">
        <v>43258</v>
      </c>
      <c r="C222" s="217"/>
      <c r="D222" s="218" t="s">
        <v>420</v>
      </c>
      <c r="E222" s="219" t="s">
        <v>588</v>
      </c>
      <c r="F222" s="219">
        <f>342.5-5.1</f>
        <v>337.4</v>
      </c>
      <c r="G222" s="219"/>
      <c r="H222" s="219">
        <v>412.5</v>
      </c>
      <c r="I222" s="221">
        <v>439</v>
      </c>
      <c r="J222" s="191" t="s">
        <v>757</v>
      </c>
      <c r="K222" s="192">
        <f t="shared" si="52"/>
        <v>75.100000000000023</v>
      </c>
      <c r="L222" s="193">
        <f t="shared" si="53"/>
        <v>0.22258446947243635</v>
      </c>
      <c r="M222" s="188" t="s">
        <v>557</v>
      </c>
      <c r="N222" s="194">
        <v>44230</v>
      </c>
      <c r="O222" s="1"/>
      <c r="P222" s="1"/>
      <c r="Q222" s="1"/>
      <c r="R222" s="6" t="s">
        <v>749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0">
        <v>135</v>
      </c>
      <c r="B223" s="209">
        <v>43285</v>
      </c>
      <c r="C223" s="209"/>
      <c r="D223" s="210" t="s">
        <v>55</v>
      </c>
      <c r="E223" s="211" t="s">
        <v>588</v>
      </c>
      <c r="F223" s="211">
        <f>127.5-5.53</f>
        <v>121.97</v>
      </c>
      <c r="G223" s="212"/>
      <c r="H223" s="212">
        <v>122.5</v>
      </c>
      <c r="I223" s="212">
        <v>170</v>
      </c>
      <c r="J223" s="213" t="s">
        <v>786</v>
      </c>
      <c r="K223" s="214">
        <f t="shared" si="52"/>
        <v>0.53000000000000114</v>
      </c>
      <c r="L223" s="215">
        <f t="shared" si="53"/>
        <v>4.3453308190538747E-3</v>
      </c>
      <c r="M223" s="211" t="s">
        <v>679</v>
      </c>
      <c r="N223" s="209">
        <v>44431</v>
      </c>
      <c r="O223" s="1"/>
      <c r="P223" s="1"/>
      <c r="Q223" s="1"/>
      <c r="R223" s="6" t="s">
        <v>745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136</v>
      </c>
      <c r="B224" s="230">
        <v>43294</v>
      </c>
      <c r="C224" s="230"/>
      <c r="D224" s="231" t="s">
        <v>356</v>
      </c>
      <c r="E224" s="232" t="s">
        <v>588</v>
      </c>
      <c r="F224" s="227">
        <v>46.5</v>
      </c>
      <c r="G224" s="232"/>
      <c r="H224" s="232">
        <v>17</v>
      </c>
      <c r="I224" s="233">
        <v>59</v>
      </c>
      <c r="J224" s="201" t="s">
        <v>758</v>
      </c>
      <c r="K224" s="202">
        <f t="shared" ref="K224:K232" si="54">H224-F224</f>
        <v>-29.5</v>
      </c>
      <c r="L224" s="203">
        <f t="shared" ref="L224:L232" si="55">K224/F224</f>
        <v>-0.63440860215053763</v>
      </c>
      <c r="M224" s="199" t="s">
        <v>569</v>
      </c>
      <c r="N224" s="196">
        <v>43887</v>
      </c>
      <c r="O224" s="1"/>
      <c r="P224" s="1"/>
      <c r="Q224" s="1"/>
      <c r="R224" s="6" t="s">
        <v>745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137</v>
      </c>
      <c r="B225" s="217">
        <v>43396</v>
      </c>
      <c r="C225" s="217"/>
      <c r="D225" s="218" t="s">
        <v>405</v>
      </c>
      <c r="E225" s="219" t="s">
        <v>588</v>
      </c>
      <c r="F225" s="219">
        <v>156.5</v>
      </c>
      <c r="G225" s="219"/>
      <c r="H225" s="219">
        <v>207.5</v>
      </c>
      <c r="I225" s="221">
        <v>191</v>
      </c>
      <c r="J225" s="191" t="s">
        <v>646</v>
      </c>
      <c r="K225" s="192">
        <f t="shared" si="54"/>
        <v>51</v>
      </c>
      <c r="L225" s="193">
        <f t="shared" si="55"/>
        <v>0.32587859424920129</v>
      </c>
      <c r="M225" s="188" t="s">
        <v>557</v>
      </c>
      <c r="N225" s="194">
        <v>44369</v>
      </c>
      <c r="O225" s="1"/>
      <c r="P225" s="1"/>
      <c r="Q225" s="1"/>
      <c r="R225" s="6" t="s">
        <v>745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138</v>
      </c>
      <c r="B226" s="217">
        <v>43439</v>
      </c>
      <c r="C226" s="217"/>
      <c r="D226" s="218" t="s">
        <v>319</v>
      </c>
      <c r="E226" s="219" t="s">
        <v>588</v>
      </c>
      <c r="F226" s="219">
        <v>259.5</v>
      </c>
      <c r="G226" s="219"/>
      <c r="H226" s="219">
        <v>320</v>
      </c>
      <c r="I226" s="221">
        <v>320</v>
      </c>
      <c r="J226" s="191" t="s">
        <v>646</v>
      </c>
      <c r="K226" s="192">
        <f t="shared" si="54"/>
        <v>60.5</v>
      </c>
      <c r="L226" s="193">
        <f t="shared" si="55"/>
        <v>0.23314065510597304</v>
      </c>
      <c r="M226" s="188" t="s">
        <v>557</v>
      </c>
      <c r="N226" s="194">
        <v>44323</v>
      </c>
      <c r="O226" s="1"/>
      <c r="P226" s="1"/>
      <c r="Q226" s="1"/>
      <c r="R226" s="6" t="s">
        <v>745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9">
        <v>139</v>
      </c>
      <c r="B227" s="230">
        <v>43439</v>
      </c>
      <c r="C227" s="230"/>
      <c r="D227" s="231" t="s">
        <v>759</v>
      </c>
      <c r="E227" s="232" t="s">
        <v>588</v>
      </c>
      <c r="F227" s="232">
        <v>715</v>
      </c>
      <c r="G227" s="232"/>
      <c r="H227" s="232">
        <v>445</v>
      </c>
      <c r="I227" s="233">
        <v>840</v>
      </c>
      <c r="J227" s="201" t="s">
        <v>760</v>
      </c>
      <c r="K227" s="202">
        <f t="shared" si="54"/>
        <v>-270</v>
      </c>
      <c r="L227" s="203">
        <f t="shared" si="55"/>
        <v>-0.3776223776223776</v>
      </c>
      <c r="M227" s="199" t="s">
        <v>569</v>
      </c>
      <c r="N227" s="196">
        <v>43800</v>
      </c>
      <c r="O227" s="1"/>
      <c r="P227" s="1"/>
      <c r="Q227" s="1"/>
      <c r="R227" s="6" t="s">
        <v>745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140</v>
      </c>
      <c r="B228" s="217">
        <v>43469</v>
      </c>
      <c r="C228" s="217"/>
      <c r="D228" s="218" t="s">
        <v>157</v>
      </c>
      <c r="E228" s="219" t="s">
        <v>588</v>
      </c>
      <c r="F228" s="219">
        <v>875</v>
      </c>
      <c r="G228" s="219"/>
      <c r="H228" s="219">
        <v>1165</v>
      </c>
      <c r="I228" s="221">
        <v>1185</v>
      </c>
      <c r="J228" s="191" t="s">
        <v>761</v>
      </c>
      <c r="K228" s="192">
        <f t="shared" si="54"/>
        <v>290</v>
      </c>
      <c r="L228" s="193">
        <f t="shared" si="55"/>
        <v>0.33142857142857141</v>
      </c>
      <c r="M228" s="188" t="s">
        <v>557</v>
      </c>
      <c r="N228" s="194">
        <v>43847</v>
      </c>
      <c r="O228" s="1"/>
      <c r="P228" s="1"/>
      <c r="Q228" s="1"/>
      <c r="R228" s="6" t="s">
        <v>745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141</v>
      </c>
      <c r="B229" s="217">
        <v>43559</v>
      </c>
      <c r="C229" s="217"/>
      <c r="D229" s="218" t="s">
        <v>335</v>
      </c>
      <c r="E229" s="219" t="s">
        <v>588</v>
      </c>
      <c r="F229" s="219">
        <f>387-14.63</f>
        <v>372.37</v>
      </c>
      <c r="G229" s="219"/>
      <c r="H229" s="219">
        <v>490</v>
      </c>
      <c r="I229" s="221">
        <v>490</v>
      </c>
      <c r="J229" s="191" t="s">
        <v>646</v>
      </c>
      <c r="K229" s="192">
        <f t="shared" si="54"/>
        <v>117.63</v>
      </c>
      <c r="L229" s="193">
        <f t="shared" si="55"/>
        <v>0.31589548030185027</v>
      </c>
      <c r="M229" s="188" t="s">
        <v>557</v>
      </c>
      <c r="N229" s="194">
        <v>43850</v>
      </c>
      <c r="O229" s="1"/>
      <c r="P229" s="1"/>
      <c r="Q229" s="1"/>
      <c r="R229" s="6" t="s">
        <v>745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9">
        <v>142</v>
      </c>
      <c r="B230" s="230">
        <v>43578</v>
      </c>
      <c r="C230" s="230"/>
      <c r="D230" s="231" t="s">
        <v>762</v>
      </c>
      <c r="E230" s="232" t="s">
        <v>559</v>
      </c>
      <c r="F230" s="232">
        <v>220</v>
      </c>
      <c r="G230" s="232"/>
      <c r="H230" s="232">
        <v>127.5</v>
      </c>
      <c r="I230" s="233">
        <v>284</v>
      </c>
      <c r="J230" s="201" t="s">
        <v>763</v>
      </c>
      <c r="K230" s="202">
        <f t="shared" si="54"/>
        <v>-92.5</v>
      </c>
      <c r="L230" s="203">
        <f t="shared" si="55"/>
        <v>-0.42045454545454547</v>
      </c>
      <c r="M230" s="199" t="s">
        <v>569</v>
      </c>
      <c r="N230" s="196">
        <v>43896</v>
      </c>
      <c r="O230" s="1"/>
      <c r="P230" s="1"/>
      <c r="Q230" s="1"/>
      <c r="R230" s="6" t="s">
        <v>745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143</v>
      </c>
      <c r="B231" s="217">
        <v>43622</v>
      </c>
      <c r="C231" s="217"/>
      <c r="D231" s="218" t="s">
        <v>459</v>
      </c>
      <c r="E231" s="219" t="s">
        <v>559</v>
      </c>
      <c r="F231" s="219">
        <v>332.8</v>
      </c>
      <c r="G231" s="219"/>
      <c r="H231" s="219">
        <v>405</v>
      </c>
      <c r="I231" s="221">
        <v>419</v>
      </c>
      <c r="J231" s="191" t="s">
        <v>764</v>
      </c>
      <c r="K231" s="192">
        <f t="shared" si="54"/>
        <v>72.199999999999989</v>
      </c>
      <c r="L231" s="193">
        <f t="shared" si="55"/>
        <v>0.21694711538461534</v>
      </c>
      <c r="M231" s="188" t="s">
        <v>557</v>
      </c>
      <c r="N231" s="194">
        <v>43860</v>
      </c>
      <c r="O231" s="1"/>
      <c r="P231" s="1"/>
      <c r="Q231" s="1"/>
      <c r="R231" s="6" t="s">
        <v>749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0">
        <v>144</v>
      </c>
      <c r="B232" s="209">
        <v>43641</v>
      </c>
      <c r="C232" s="209"/>
      <c r="D232" s="210" t="s">
        <v>150</v>
      </c>
      <c r="E232" s="211" t="s">
        <v>588</v>
      </c>
      <c r="F232" s="211">
        <v>386</v>
      </c>
      <c r="G232" s="212"/>
      <c r="H232" s="212">
        <v>395</v>
      </c>
      <c r="I232" s="212">
        <v>452</v>
      </c>
      <c r="J232" s="213" t="s">
        <v>765</v>
      </c>
      <c r="K232" s="214">
        <f t="shared" si="54"/>
        <v>9</v>
      </c>
      <c r="L232" s="215">
        <f t="shared" si="55"/>
        <v>2.3316062176165803E-2</v>
      </c>
      <c r="M232" s="211" t="s">
        <v>679</v>
      </c>
      <c r="N232" s="209">
        <v>43868</v>
      </c>
      <c r="O232" s="1"/>
      <c r="P232" s="1"/>
      <c r="Q232" s="1"/>
      <c r="R232" s="6" t="s">
        <v>749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0">
        <v>145</v>
      </c>
      <c r="B233" s="209">
        <v>43707</v>
      </c>
      <c r="C233" s="209"/>
      <c r="D233" s="210" t="s">
        <v>130</v>
      </c>
      <c r="E233" s="211" t="s">
        <v>588</v>
      </c>
      <c r="F233" s="211">
        <v>137.5</v>
      </c>
      <c r="G233" s="212"/>
      <c r="H233" s="212">
        <v>138.5</v>
      </c>
      <c r="I233" s="212">
        <v>190</v>
      </c>
      <c r="J233" s="213" t="s">
        <v>785</v>
      </c>
      <c r="K233" s="214">
        <f>H233-F233</f>
        <v>1</v>
      </c>
      <c r="L233" s="215">
        <f>K233/F233</f>
        <v>7.2727272727272727E-3</v>
      </c>
      <c r="M233" s="211" t="s">
        <v>679</v>
      </c>
      <c r="N233" s="209">
        <v>44432</v>
      </c>
      <c r="O233" s="1"/>
      <c r="P233" s="1"/>
      <c r="Q233" s="1"/>
      <c r="R233" s="6" t="s">
        <v>745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146</v>
      </c>
      <c r="B234" s="217">
        <v>43731</v>
      </c>
      <c r="C234" s="217"/>
      <c r="D234" s="218" t="s">
        <v>413</v>
      </c>
      <c r="E234" s="219" t="s">
        <v>588</v>
      </c>
      <c r="F234" s="219">
        <v>235</v>
      </c>
      <c r="G234" s="219"/>
      <c r="H234" s="219">
        <v>295</v>
      </c>
      <c r="I234" s="221">
        <v>296</v>
      </c>
      <c r="J234" s="191" t="s">
        <v>766</v>
      </c>
      <c r="K234" s="192">
        <f t="shared" ref="K234:K240" si="56">H234-F234</f>
        <v>60</v>
      </c>
      <c r="L234" s="193">
        <f t="shared" ref="L234:L240" si="57">K234/F234</f>
        <v>0.25531914893617019</v>
      </c>
      <c r="M234" s="188" t="s">
        <v>557</v>
      </c>
      <c r="N234" s="194">
        <v>43844</v>
      </c>
      <c r="O234" s="1"/>
      <c r="P234" s="1"/>
      <c r="Q234" s="1"/>
      <c r="R234" s="6" t="s">
        <v>749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147</v>
      </c>
      <c r="B235" s="217">
        <v>43752</v>
      </c>
      <c r="C235" s="217"/>
      <c r="D235" s="218" t="s">
        <v>767</v>
      </c>
      <c r="E235" s="219" t="s">
        <v>588</v>
      </c>
      <c r="F235" s="219">
        <v>277.5</v>
      </c>
      <c r="G235" s="219"/>
      <c r="H235" s="219">
        <v>333</v>
      </c>
      <c r="I235" s="221">
        <v>333</v>
      </c>
      <c r="J235" s="191" t="s">
        <v>768</v>
      </c>
      <c r="K235" s="192">
        <f t="shared" si="56"/>
        <v>55.5</v>
      </c>
      <c r="L235" s="193">
        <f t="shared" si="57"/>
        <v>0.2</v>
      </c>
      <c r="M235" s="188" t="s">
        <v>557</v>
      </c>
      <c r="N235" s="194">
        <v>43846</v>
      </c>
      <c r="O235" s="1"/>
      <c r="P235" s="1"/>
      <c r="Q235" s="1"/>
      <c r="R235" s="6" t="s">
        <v>745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148</v>
      </c>
      <c r="B236" s="217">
        <v>43752</v>
      </c>
      <c r="C236" s="217"/>
      <c r="D236" s="218" t="s">
        <v>769</v>
      </c>
      <c r="E236" s="219" t="s">
        <v>588</v>
      </c>
      <c r="F236" s="219">
        <v>930</v>
      </c>
      <c r="G236" s="219"/>
      <c r="H236" s="219">
        <v>1165</v>
      </c>
      <c r="I236" s="221">
        <v>1200</v>
      </c>
      <c r="J236" s="191" t="s">
        <v>770</v>
      </c>
      <c r="K236" s="192">
        <f t="shared" si="56"/>
        <v>235</v>
      </c>
      <c r="L236" s="193">
        <f t="shared" si="57"/>
        <v>0.25268817204301075</v>
      </c>
      <c r="M236" s="188" t="s">
        <v>557</v>
      </c>
      <c r="N236" s="194">
        <v>43847</v>
      </c>
      <c r="O236" s="1"/>
      <c r="P236" s="1"/>
      <c r="Q236" s="1"/>
      <c r="R236" s="6" t="s">
        <v>749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149</v>
      </c>
      <c r="B237" s="217">
        <v>43753</v>
      </c>
      <c r="C237" s="217"/>
      <c r="D237" s="218" t="s">
        <v>771</v>
      </c>
      <c r="E237" s="219" t="s">
        <v>588</v>
      </c>
      <c r="F237" s="189">
        <v>111</v>
      </c>
      <c r="G237" s="219"/>
      <c r="H237" s="219">
        <v>141</v>
      </c>
      <c r="I237" s="221">
        <v>141</v>
      </c>
      <c r="J237" s="191" t="s">
        <v>572</v>
      </c>
      <c r="K237" s="192">
        <f t="shared" si="56"/>
        <v>30</v>
      </c>
      <c r="L237" s="193">
        <f t="shared" si="57"/>
        <v>0.27027027027027029</v>
      </c>
      <c r="M237" s="188" t="s">
        <v>557</v>
      </c>
      <c r="N237" s="194">
        <v>44328</v>
      </c>
      <c r="O237" s="1"/>
      <c r="P237" s="1"/>
      <c r="Q237" s="1"/>
      <c r="R237" s="6" t="s">
        <v>749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150</v>
      </c>
      <c r="B238" s="217">
        <v>43753</v>
      </c>
      <c r="C238" s="217"/>
      <c r="D238" s="218" t="s">
        <v>772</v>
      </c>
      <c r="E238" s="219" t="s">
        <v>588</v>
      </c>
      <c r="F238" s="189">
        <v>296</v>
      </c>
      <c r="G238" s="219"/>
      <c r="H238" s="219">
        <v>370</v>
      </c>
      <c r="I238" s="221">
        <v>370</v>
      </c>
      <c r="J238" s="191" t="s">
        <v>646</v>
      </c>
      <c r="K238" s="192">
        <f t="shared" si="56"/>
        <v>74</v>
      </c>
      <c r="L238" s="193">
        <f t="shared" si="57"/>
        <v>0.25</v>
      </c>
      <c r="M238" s="188" t="s">
        <v>557</v>
      </c>
      <c r="N238" s="194">
        <v>43853</v>
      </c>
      <c r="O238" s="1"/>
      <c r="P238" s="1"/>
      <c r="Q238" s="1"/>
      <c r="R238" s="6" t="s">
        <v>749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151</v>
      </c>
      <c r="B239" s="217">
        <v>43754</v>
      </c>
      <c r="C239" s="217"/>
      <c r="D239" s="218" t="s">
        <v>773</v>
      </c>
      <c r="E239" s="219" t="s">
        <v>588</v>
      </c>
      <c r="F239" s="189">
        <v>300</v>
      </c>
      <c r="G239" s="219"/>
      <c r="H239" s="219">
        <v>382.5</v>
      </c>
      <c r="I239" s="221">
        <v>344</v>
      </c>
      <c r="J239" s="191" t="s">
        <v>823</v>
      </c>
      <c r="K239" s="192">
        <f t="shared" si="56"/>
        <v>82.5</v>
      </c>
      <c r="L239" s="193">
        <f t="shared" si="57"/>
        <v>0.27500000000000002</v>
      </c>
      <c r="M239" s="188" t="s">
        <v>557</v>
      </c>
      <c r="N239" s="194">
        <v>44238</v>
      </c>
      <c r="O239" s="1"/>
      <c r="P239" s="1"/>
      <c r="Q239" s="1"/>
      <c r="R239" s="6" t="s">
        <v>749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152</v>
      </c>
      <c r="B240" s="217">
        <v>43832</v>
      </c>
      <c r="C240" s="217"/>
      <c r="D240" s="218" t="s">
        <v>774</v>
      </c>
      <c r="E240" s="219" t="s">
        <v>588</v>
      </c>
      <c r="F240" s="189">
        <v>495</v>
      </c>
      <c r="G240" s="219"/>
      <c r="H240" s="219">
        <v>595</v>
      </c>
      <c r="I240" s="221">
        <v>590</v>
      </c>
      <c r="J240" s="191" t="s">
        <v>822</v>
      </c>
      <c r="K240" s="192">
        <f t="shared" si="56"/>
        <v>100</v>
      </c>
      <c r="L240" s="193">
        <f t="shared" si="57"/>
        <v>0.20202020202020202</v>
      </c>
      <c r="M240" s="188" t="s">
        <v>557</v>
      </c>
      <c r="N240" s="194">
        <v>44589</v>
      </c>
      <c r="O240" s="1"/>
      <c r="P240" s="1"/>
      <c r="Q240" s="1"/>
      <c r="R240" s="6" t="s">
        <v>749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153</v>
      </c>
      <c r="B241" s="217">
        <v>43966</v>
      </c>
      <c r="C241" s="217"/>
      <c r="D241" s="218" t="s">
        <v>71</v>
      </c>
      <c r="E241" s="219" t="s">
        <v>588</v>
      </c>
      <c r="F241" s="189">
        <v>67.5</v>
      </c>
      <c r="G241" s="219"/>
      <c r="H241" s="219">
        <v>86</v>
      </c>
      <c r="I241" s="221">
        <v>86</v>
      </c>
      <c r="J241" s="191" t="s">
        <v>775</v>
      </c>
      <c r="K241" s="192">
        <f t="shared" ref="K241:K248" si="58">H241-F241</f>
        <v>18.5</v>
      </c>
      <c r="L241" s="193">
        <f t="shared" ref="L241:L248" si="59">K241/F241</f>
        <v>0.27407407407407408</v>
      </c>
      <c r="M241" s="188" t="s">
        <v>557</v>
      </c>
      <c r="N241" s="194">
        <v>44008</v>
      </c>
      <c r="O241" s="1"/>
      <c r="P241" s="1"/>
      <c r="Q241" s="1"/>
      <c r="R241" s="6" t="s">
        <v>749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154</v>
      </c>
      <c r="B242" s="217">
        <v>44035</v>
      </c>
      <c r="C242" s="217"/>
      <c r="D242" s="218" t="s">
        <v>458</v>
      </c>
      <c r="E242" s="219" t="s">
        <v>588</v>
      </c>
      <c r="F242" s="189">
        <v>231</v>
      </c>
      <c r="G242" s="219"/>
      <c r="H242" s="219">
        <v>281</v>
      </c>
      <c r="I242" s="221">
        <v>281</v>
      </c>
      <c r="J242" s="191" t="s">
        <v>646</v>
      </c>
      <c r="K242" s="192">
        <f t="shared" si="58"/>
        <v>50</v>
      </c>
      <c r="L242" s="193">
        <f t="shared" si="59"/>
        <v>0.21645021645021645</v>
      </c>
      <c r="M242" s="188" t="s">
        <v>557</v>
      </c>
      <c r="N242" s="194">
        <v>44358</v>
      </c>
      <c r="O242" s="1"/>
      <c r="P242" s="1"/>
      <c r="Q242" s="1"/>
      <c r="R242" s="6" t="s">
        <v>749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155</v>
      </c>
      <c r="B243" s="217">
        <v>44092</v>
      </c>
      <c r="C243" s="217"/>
      <c r="D243" s="218" t="s">
        <v>395</v>
      </c>
      <c r="E243" s="219" t="s">
        <v>588</v>
      </c>
      <c r="F243" s="219">
        <v>206</v>
      </c>
      <c r="G243" s="219"/>
      <c r="H243" s="219">
        <v>248</v>
      </c>
      <c r="I243" s="221">
        <v>248</v>
      </c>
      <c r="J243" s="191" t="s">
        <v>646</v>
      </c>
      <c r="K243" s="192">
        <f t="shared" si="58"/>
        <v>42</v>
      </c>
      <c r="L243" s="193">
        <f t="shared" si="59"/>
        <v>0.20388349514563106</v>
      </c>
      <c r="M243" s="188" t="s">
        <v>557</v>
      </c>
      <c r="N243" s="194">
        <v>44214</v>
      </c>
      <c r="O243" s="1"/>
      <c r="P243" s="1"/>
      <c r="Q243" s="1"/>
      <c r="R243" s="6" t="s">
        <v>749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156</v>
      </c>
      <c r="B244" s="217">
        <v>44140</v>
      </c>
      <c r="C244" s="217"/>
      <c r="D244" s="218" t="s">
        <v>395</v>
      </c>
      <c r="E244" s="219" t="s">
        <v>588</v>
      </c>
      <c r="F244" s="219">
        <v>182.5</v>
      </c>
      <c r="G244" s="219"/>
      <c r="H244" s="219">
        <v>248</v>
      </c>
      <c r="I244" s="221">
        <v>248</v>
      </c>
      <c r="J244" s="191" t="s">
        <v>646</v>
      </c>
      <c r="K244" s="192">
        <f t="shared" si="58"/>
        <v>65.5</v>
      </c>
      <c r="L244" s="193">
        <f t="shared" si="59"/>
        <v>0.35890410958904112</v>
      </c>
      <c r="M244" s="188" t="s">
        <v>557</v>
      </c>
      <c r="N244" s="194">
        <v>44214</v>
      </c>
      <c r="O244" s="1"/>
      <c r="P244" s="1"/>
      <c r="Q244" s="1"/>
      <c r="R244" s="6" t="s">
        <v>749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157</v>
      </c>
      <c r="B245" s="217">
        <v>44140</v>
      </c>
      <c r="C245" s="217"/>
      <c r="D245" s="218" t="s">
        <v>319</v>
      </c>
      <c r="E245" s="219" t="s">
        <v>588</v>
      </c>
      <c r="F245" s="219">
        <v>247.5</v>
      </c>
      <c r="G245" s="219"/>
      <c r="H245" s="219">
        <v>320</v>
      </c>
      <c r="I245" s="221">
        <v>320</v>
      </c>
      <c r="J245" s="191" t="s">
        <v>646</v>
      </c>
      <c r="K245" s="192">
        <f t="shared" si="58"/>
        <v>72.5</v>
      </c>
      <c r="L245" s="193">
        <f t="shared" si="59"/>
        <v>0.29292929292929293</v>
      </c>
      <c r="M245" s="188" t="s">
        <v>557</v>
      </c>
      <c r="N245" s="194">
        <v>44323</v>
      </c>
      <c r="O245" s="1"/>
      <c r="P245" s="1"/>
      <c r="Q245" s="1"/>
      <c r="R245" s="6" t="s">
        <v>749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158</v>
      </c>
      <c r="B246" s="217">
        <v>44140</v>
      </c>
      <c r="C246" s="217"/>
      <c r="D246" s="218" t="s">
        <v>270</v>
      </c>
      <c r="E246" s="219" t="s">
        <v>588</v>
      </c>
      <c r="F246" s="189">
        <v>925</v>
      </c>
      <c r="G246" s="219"/>
      <c r="H246" s="219">
        <v>1095</v>
      </c>
      <c r="I246" s="221">
        <v>1093</v>
      </c>
      <c r="J246" s="191" t="s">
        <v>776</v>
      </c>
      <c r="K246" s="192">
        <f t="shared" si="58"/>
        <v>170</v>
      </c>
      <c r="L246" s="193">
        <f t="shared" si="59"/>
        <v>0.18378378378378379</v>
      </c>
      <c r="M246" s="188" t="s">
        <v>557</v>
      </c>
      <c r="N246" s="194">
        <v>44201</v>
      </c>
      <c r="O246" s="1"/>
      <c r="P246" s="1"/>
      <c r="Q246" s="1"/>
      <c r="R246" s="6" t="s">
        <v>749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159</v>
      </c>
      <c r="B247" s="217">
        <v>44140</v>
      </c>
      <c r="C247" s="217"/>
      <c r="D247" s="218" t="s">
        <v>335</v>
      </c>
      <c r="E247" s="219" t="s">
        <v>588</v>
      </c>
      <c r="F247" s="189">
        <v>332.5</v>
      </c>
      <c r="G247" s="219"/>
      <c r="H247" s="219">
        <v>393</v>
      </c>
      <c r="I247" s="221">
        <v>406</v>
      </c>
      <c r="J247" s="191" t="s">
        <v>777</v>
      </c>
      <c r="K247" s="192">
        <f t="shared" si="58"/>
        <v>60.5</v>
      </c>
      <c r="L247" s="193">
        <f t="shared" si="59"/>
        <v>0.18195488721804512</v>
      </c>
      <c r="M247" s="188" t="s">
        <v>557</v>
      </c>
      <c r="N247" s="194">
        <v>44256</v>
      </c>
      <c r="O247" s="1"/>
      <c r="P247" s="1"/>
      <c r="Q247" s="1"/>
      <c r="R247" s="6" t="s">
        <v>749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160</v>
      </c>
      <c r="B248" s="217">
        <v>44141</v>
      </c>
      <c r="C248" s="217"/>
      <c r="D248" s="218" t="s">
        <v>458</v>
      </c>
      <c r="E248" s="219" t="s">
        <v>588</v>
      </c>
      <c r="F248" s="189">
        <v>231</v>
      </c>
      <c r="G248" s="219"/>
      <c r="H248" s="219">
        <v>281</v>
      </c>
      <c r="I248" s="221">
        <v>281</v>
      </c>
      <c r="J248" s="191" t="s">
        <v>646</v>
      </c>
      <c r="K248" s="192">
        <f t="shared" si="58"/>
        <v>50</v>
      </c>
      <c r="L248" s="193">
        <f t="shared" si="59"/>
        <v>0.21645021645021645</v>
      </c>
      <c r="M248" s="188" t="s">
        <v>557</v>
      </c>
      <c r="N248" s="194">
        <v>44358</v>
      </c>
      <c r="O248" s="1"/>
      <c r="P248" s="1"/>
      <c r="Q248" s="1"/>
      <c r="R248" s="6" t="s">
        <v>749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2">
        <v>161</v>
      </c>
      <c r="B249" s="235">
        <v>44187</v>
      </c>
      <c r="C249" s="235"/>
      <c r="D249" s="236" t="s">
        <v>433</v>
      </c>
      <c r="E249" s="53" t="s">
        <v>588</v>
      </c>
      <c r="F249" s="237" t="s">
        <v>778</v>
      </c>
      <c r="G249" s="53"/>
      <c r="H249" s="53"/>
      <c r="I249" s="238">
        <v>239</v>
      </c>
      <c r="J249" s="234" t="s">
        <v>560</v>
      </c>
      <c r="K249" s="234"/>
      <c r="L249" s="239"/>
      <c r="M249" s="240"/>
      <c r="N249" s="241"/>
      <c r="O249" s="1"/>
      <c r="P249" s="1"/>
      <c r="Q249" s="1"/>
      <c r="R249" s="6" t="s">
        <v>749</v>
      </c>
    </row>
    <row r="250" spans="1:26" ht="12.75" customHeight="1">
      <c r="A250" s="216">
        <v>162</v>
      </c>
      <c r="B250" s="217">
        <v>44258</v>
      </c>
      <c r="C250" s="217"/>
      <c r="D250" s="218" t="s">
        <v>774</v>
      </c>
      <c r="E250" s="219" t="s">
        <v>588</v>
      </c>
      <c r="F250" s="189">
        <v>495</v>
      </c>
      <c r="G250" s="219"/>
      <c r="H250" s="219">
        <v>595</v>
      </c>
      <c r="I250" s="221">
        <v>590</v>
      </c>
      <c r="J250" s="191" t="s">
        <v>822</v>
      </c>
      <c r="K250" s="192">
        <f>H250-F250</f>
        <v>100</v>
      </c>
      <c r="L250" s="193">
        <f>K250/F250</f>
        <v>0.20202020202020202</v>
      </c>
      <c r="M250" s="188" t="s">
        <v>557</v>
      </c>
      <c r="N250" s="194">
        <v>44589</v>
      </c>
      <c r="O250" s="1"/>
      <c r="P250" s="1"/>
      <c r="R250" s="6" t="s">
        <v>749</v>
      </c>
    </row>
    <row r="251" spans="1:26" ht="12.75" customHeight="1">
      <c r="A251" s="216">
        <v>163</v>
      </c>
      <c r="B251" s="217">
        <v>44274</v>
      </c>
      <c r="C251" s="217"/>
      <c r="D251" s="218" t="s">
        <v>335</v>
      </c>
      <c r="E251" s="219" t="s">
        <v>588</v>
      </c>
      <c r="F251" s="189">
        <v>355</v>
      </c>
      <c r="G251" s="219"/>
      <c r="H251" s="219">
        <v>422.5</v>
      </c>
      <c r="I251" s="221">
        <v>420</v>
      </c>
      <c r="J251" s="191" t="s">
        <v>779</v>
      </c>
      <c r="K251" s="192">
        <f>H251-F251</f>
        <v>67.5</v>
      </c>
      <c r="L251" s="193">
        <f>K251/F251</f>
        <v>0.19014084507042253</v>
      </c>
      <c r="M251" s="188" t="s">
        <v>557</v>
      </c>
      <c r="N251" s="194">
        <v>44361</v>
      </c>
      <c r="O251" s="1"/>
      <c r="R251" s="243" t="s">
        <v>749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164</v>
      </c>
      <c r="B252" s="217">
        <v>44295</v>
      </c>
      <c r="C252" s="217"/>
      <c r="D252" s="218" t="s">
        <v>780</v>
      </c>
      <c r="E252" s="219" t="s">
        <v>588</v>
      </c>
      <c r="F252" s="189">
        <v>555</v>
      </c>
      <c r="G252" s="219"/>
      <c r="H252" s="219">
        <v>663</v>
      </c>
      <c r="I252" s="221">
        <v>663</v>
      </c>
      <c r="J252" s="191" t="s">
        <v>781</v>
      </c>
      <c r="K252" s="192">
        <f>H252-F252</f>
        <v>108</v>
      </c>
      <c r="L252" s="193">
        <f>K252/F252</f>
        <v>0.19459459459459461</v>
      </c>
      <c r="M252" s="188" t="s">
        <v>557</v>
      </c>
      <c r="N252" s="194">
        <v>44321</v>
      </c>
      <c r="O252" s="1"/>
      <c r="P252" s="1"/>
      <c r="Q252" s="1"/>
      <c r="R252" s="243" t="s">
        <v>749</v>
      </c>
    </row>
    <row r="253" spans="1:26" ht="12.75" customHeight="1">
      <c r="A253" s="216">
        <v>165</v>
      </c>
      <c r="B253" s="217">
        <v>44308</v>
      </c>
      <c r="C253" s="217"/>
      <c r="D253" s="218" t="s">
        <v>365</v>
      </c>
      <c r="E253" s="219" t="s">
        <v>588</v>
      </c>
      <c r="F253" s="189">
        <v>126.5</v>
      </c>
      <c r="G253" s="219"/>
      <c r="H253" s="219">
        <v>155</v>
      </c>
      <c r="I253" s="221">
        <v>155</v>
      </c>
      <c r="J253" s="191" t="s">
        <v>646</v>
      </c>
      <c r="K253" s="192">
        <f>H253-F253</f>
        <v>28.5</v>
      </c>
      <c r="L253" s="193">
        <f>K253/F253</f>
        <v>0.22529644268774704</v>
      </c>
      <c r="M253" s="188" t="s">
        <v>557</v>
      </c>
      <c r="N253" s="194">
        <v>44362</v>
      </c>
      <c r="O253" s="1"/>
      <c r="R253" s="243" t="s">
        <v>749</v>
      </c>
    </row>
    <row r="254" spans="1:26" ht="12.75" customHeight="1">
      <c r="A254" s="273">
        <v>166</v>
      </c>
      <c r="B254" s="274">
        <v>44368</v>
      </c>
      <c r="C254" s="274"/>
      <c r="D254" s="275" t="s">
        <v>383</v>
      </c>
      <c r="E254" s="276" t="s">
        <v>588</v>
      </c>
      <c r="F254" s="277">
        <v>287.5</v>
      </c>
      <c r="G254" s="276"/>
      <c r="H254" s="276">
        <v>245</v>
      </c>
      <c r="I254" s="278">
        <v>344</v>
      </c>
      <c r="J254" s="201" t="s">
        <v>817</v>
      </c>
      <c r="K254" s="202">
        <f>H254-F254</f>
        <v>-42.5</v>
      </c>
      <c r="L254" s="203">
        <f>K254/F254</f>
        <v>-0.14782608695652175</v>
      </c>
      <c r="M254" s="199" t="s">
        <v>569</v>
      </c>
      <c r="N254" s="196">
        <v>44508</v>
      </c>
      <c r="O254" s="1"/>
      <c r="R254" s="243" t="s">
        <v>749</v>
      </c>
    </row>
    <row r="255" spans="1:26" ht="12.75" customHeight="1">
      <c r="A255" s="242">
        <v>167</v>
      </c>
      <c r="B255" s="235">
        <v>44368</v>
      </c>
      <c r="C255" s="235"/>
      <c r="D255" s="236" t="s">
        <v>458</v>
      </c>
      <c r="E255" s="53" t="s">
        <v>588</v>
      </c>
      <c r="F255" s="237" t="s">
        <v>782</v>
      </c>
      <c r="G255" s="53"/>
      <c r="H255" s="53"/>
      <c r="I255" s="238">
        <v>320</v>
      </c>
      <c r="J255" s="234" t="s">
        <v>560</v>
      </c>
      <c r="K255" s="242"/>
      <c r="L255" s="235"/>
      <c r="M255" s="235"/>
      <c r="N255" s="236"/>
      <c r="O255" s="41"/>
      <c r="R255" s="243" t="s">
        <v>749</v>
      </c>
    </row>
    <row r="256" spans="1:26" ht="12.75" customHeight="1">
      <c r="A256" s="216">
        <v>168</v>
      </c>
      <c r="B256" s="217">
        <v>44406</v>
      </c>
      <c r="C256" s="217"/>
      <c r="D256" s="218" t="s">
        <v>365</v>
      </c>
      <c r="E256" s="219" t="s">
        <v>588</v>
      </c>
      <c r="F256" s="189">
        <v>162.5</v>
      </c>
      <c r="G256" s="219"/>
      <c r="H256" s="219">
        <v>200</v>
      </c>
      <c r="I256" s="221">
        <v>200</v>
      </c>
      <c r="J256" s="191" t="s">
        <v>646</v>
      </c>
      <c r="K256" s="192">
        <f>H256-F256</f>
        <v>37.5</v>
      </c>
      <c r="L256" s="193">
        <f>K256/F256</f>
        <v>0.23076923076923078</v>
      </c>
      <c r="M256" s="188" t="s">
        <v>557</v>
      </c>
      <c r="N256" s="194">
        <v>44571</v>
      </c>
      <c r="O256" s="1"/>
      <c r="R256" s="243" t="s">
        <v>749</v>
      </c>
    </row>
    <row r="257" spans="1:18" ht="12.75" customHeight="1">
      <c r="A257" s="216">
        <v>169</v>
      </c>
      <c r="B257" s="217">
        <v>44462</v>
      </c>
      <c r="C257" s="217"/>
      <c r="D257" s="218" t="s">
        <v>787</v>
      </c>
      <c r="E257" s="219" t="s">
        <v>588</v>
      </c>
      <c r="F257" s="189">
        <v>1235</v>
      </c>
      <c r="G257" s="219"/>
      <c r="H257" s="219">
        <v>1505</v>
      </c>
      <c r="I257" s="221">
        <v>1500</v>
      </c>
      <c r="J257" s="191" t="s">
        <v>646</v>
      </c>
      <c r="K257" s="192">
        <f>H257-F257</f>
        <v>270</v>
      </c>
      <c r="L257" s="193">
        <f>K257/F257</f>
        <v>0.21862348178137653</v>
      </c>
      <c r="M257" s="188" t="s">
        <v>557</v>
      </c>
      <c r="N257" s="194">
        <v>44564</v>
      </c>
      <c r="O257" s="1"/>
      <c r="R257" s="243" t="s">
        <v>749</v>
      </c>
    </row>
    <row r="258" spans="1:18" ht="12.75" customHeight="1">
      <c r="A258" s="257">
        <v>170</v>
      </c>
      <c r="B258" s="258">
        <v>44480</v>
      </c>
      <c r="C258" s="258"/>
      <c r="D258" s="259" t="s">
        <v>789</v>
      </c>
      <c r="E258" s="260" t="s">
        <v>588</v>
      </c>
      <c r="F258" s="261" t="s">
        <v>794</v>
      </c>
      <c r="G258" s="260"/>
      <c r="H258" s="260"/>
      <c r="I258" s="260">
        <v>145</v>
      </c>
      <c r="J258" s="262" t="s">
        <v>560</v>
      </c>
      <c r="K258" s="257"/>
      <c r="L258" s="258"/>
      <c r="M258" s="258"/>
      <c r="N258" s="259"/>
      <c r="O258" s="41"/>
      <c r="R258" s="243" t="s">
        <v>749</v>
      </c>
    </row>
    <row r="259" spans="1:18" ht="12.75" customHeight="1">
      <c r="A259" s="263">
        <v>171</v>
      </c>
      <c r="B259" s="264">
        <v>44481</v>
      </c>
      <c r="C259" s="264"/>
      <c r="D259" s="265" t="s">
        <v>259</v>
      </c>
      <c r="E259" s="266" t="s">
        <v>588</v>
      </c>
      <c r="F259" s="267" t="s">
        <v>791</v>
      </c>
      <c r="G259" s="266"/>
      <c r="H259" s="266"/>
      <c r="I259" s="266">
        <v>380</v>
      </c>
      <c r="J259" s="268" t="s">
        <v>560</v>
      </c>
      <c r="K259" s="263"/>
      <c r="L259" s="264"/>
      <c r="M259" s="264"/>
      <c r="N259" s="265"/>
      <c r="O259" s="41"/>
      <c r="R259" s="243" t="s">
        <v>749</v>
      </c>
    </row>
    <row r="260" spans="1:18" ht="12.75" customHeight="1">
      <c r="A260" s="263">
        <v>172</v>
      </c>
      <c r="B260" s="264">
        <v>44481</v>
      </c>
      <c r="C260" s="264"/>
      <c r="D260" s="265" t="s">
        <v>390</v>
      </c>
      <c r="E260" s="266" t="s">
        <v>588</v>
      </c>
      <c r="F260" s="267" t="s">
        <v>792</v>
      </c>
      <c r="G260" s="266"/>
      <c r="H260" s="266"/>
      <c r="I260" s="266">
        <v>56</v>
      </c>
      <c r="J260" s="268" t="s">
        <v>560</v>
      </c>
      <c r="K260" s="263"/>
      <c r="L260" s="264"/>
      <c r="M260" s="264"/>
      <c r="N260" s="265"/>
      <c r="O260" s="41"/>
      <c r="R260" s="243"/>
    </row>
    <row r="261" spans="1:18" ht="12.75" customHeight="1">
      <c r="A261" s="216">
        <v>173</v>
      </c>
      <c r="B261" s="217">
        <v>44551</v>
      </c>
      <c r="C261" s="217"/>
      <c r="D261" s="218" t="s">
        <v>118</v>
      </c>
      <c r="E261" s="219" t="s">
        <v>588</v>
      </c>
      <c r="F261" s="189">
        <v>2300</v>
      </c>
      <c r="G261" s="219"/>
      <c r="H261" s="219">
        <f>(2820+2200)/2</f>
        <v>2510</v>
      </c>
      <c r="I261" s="221">
        <v>3000</v>
      </c>
      <c r="J261" s="191" t="s">
        <v>832</v>
      </c>
      <c r="K261" s="192">
        <f>H261-F261</f>
        <v>210</v>
      </c>
      <c r="L261" s="193">
        <f>K261/F261</f>
        <v>9.1304347826086957E-2</v>
      </c>
      <c r="M261" s="188" t="s">
        <v>557</v>
      </c>
      <c r="N261" s="194">
        <v>44649</v>
      </c>
      <c r="O261" s="1"/>
      <c r="R261" s="243"/>
    </row>
    <row r="262" spans="1:18" ht="12.75" customHeight="1">
      <c r="A262" s="269">
        <v>174</v>
      </c>
      <c r="B262" s="264">
        <v>44606</v>
      </c>
      <c r="C262" s="269"/>
      <c r="D262" s="269" t="s">
        <v>411</v>
      </c>
      <c r="E262" s="266" t="s">
        <v>588</v>
      </c>
      <c r="F262" s="266" t="s">
        <v>825</v>
      </c>
      <c r="G262" s="266"/>
      <c r="H262" s="266"/>
      <c r="I262" s="266">
        <v>764</v>
      </c>
      <c r="J262" s="266" t="s">
        <v>560</v>
      </c>
      <c r="K262" s="266"/>
      <c r="L262" s="266"/>
      <c r="M262" s="266"/>
      <c r="N262" s="269"/>
      <c r="O262" s="41"/>
      <c r="R262" s="243"/>
    </row>
    <row r="263" spans="1:18" ht="12.75" customHeight="1">
      <c r="A263" s="269">
        <v>175</v>
      </c>
      <c r="B263" s="264">
        <v>44613</v>
      </c>
      <c r="C263" s="269"/>
      <c r="D263" s="269" t="s">
        <v>787</v>
      </c>
      <c r="E263" s="266" t="s">
        <v>588</v>
      </c>
      <c r="F263" s="266" t="s">
        <v>826</v>
      </c>
      <c r="G263" s="266"/>
      <c r="H263" s="266"/>
      <c r="I263" s="266">
        <v>1510</v>
      </c>
      <c r="J263" s="266" t="s">
        <v>560</v>
      </c>
      <c r="K263" s="266"/>
      <c r="L263" s="266"/>
      <c r="M263" s="266"/>
      <c r="N263" s="269"/>
      <c r="O263" s="41"/>
      <c r="R263" s="243"/>
    </row>
    <row r="264" spans="1:18" ht="12.75" customHeight="1">
      <c r="A264">
        <v>176</v>
      </c>
      <c r="B264" s="264">
        <v>44670</v>
      </c>
      <c r="C264" s="264"/>
      <c r="D264" s="269" t="s">
        <v>521</v>
      </c>
      <c r="E264" s="326" t="s">
        <v>588</v>
      </c>
      <c r="F264" s="266" t="s">
        <v>834</v>
      </c>
      <c r="G264" s="266"/>
      <c r="H264" s="266"/>
      <c r="I264" s="266">
        <v>553</v>
      </c>
      <c r="J264" s="266" t="s">
        <v>560</v>
      </c>
      <c r="K264" s="266"/>
      <c r="L264" s="266"/>
      <c r="M264" s="266"/>
      <c r="N264" s="266"/>
      <c r="O264" s="41"/>
      <c r="R264" s="243"/>
    </row>
    <row r="265" spans="1:18" ht="12.75" customHeight="1">
      <c r="A265" s="242">
        <v>177</v>
      </c>
      <c r="B265" s="264">
        <v>44746</v>
      </c>
      <c r="D265" s="402" t="s">
        <v>914</v>
      </c>
      <c r="E265" s="401" t="s">
        <v>588</v>
      </c>
      <c r="F265" s="266" t="s">
        <v>912</v>
      </c>
      <c r="G265" s="266"/>
      <c r="H265" s="266"/>
      <c r="I265" s="266">
        <v>254</v>
      </c>
      <c r="J265" s="266" t="s">
        <v>560</v>
      </c>
      <c r="K265" s="266"/>
      <c r="L265" s="266"/>
      <c r="M265" s="266"/>
      <c r="N265" s="266"/>
      <c r="O265" s="41"/>
      <c r="R265" s="243"/>
    </row>
    <row r="266" spans="1:18" ht="12.75" customHeight="1"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B268" s="244" t="s">
        <v>783</v>
      </c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1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1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1:18" ht="12.75" customHeight="1">
      <c r="A275" s="245"/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A276" s="245"/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A277" s="53"/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</sheetData>
  <autoFilter ref="R1:R273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2022-07-07T02:39:16Z</dcterms:modified>
</cp:coreProperties>
</file>