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78" i="7"/>
  <c r="K83"/>
  <c r="M83" s="1"/>
  <c r="K81"/>
  <c r="M81" s="1"/>
  <c r="K80"/>
  <c r="M80" s="1"/>
  <c r="M75" l="1"/>
  <c r="L41"/>
  <c r="M41" s="1"/>
  <c r="K41"/>
  <c r="L40"/>
  <c r="K40"/>
  <c r="M40" s="1"/>
  <c r="L39"/>
  <c r="K39"/>
  <c r="M39" s="1"/>
  <c r="L11"/>
  <c r="K11"/>
  <c r="M11" s="1"/>
  <c r="L10"/>
  <c r="K10"/>
  <c r="M10" s="1"/>
  <c r="L30"/>
  <c r="K30"/>
  <c r="M30" s="1"/>
  <c r="L37"/>
  <c r="K37"/>
  <c r="M37" s="1"/>
  <c r="L38"/>
  <c r="K38"/>
  <c r="M38" s="1"/>
  <c r="L51"/>
  <c r="K51"/>
  <c r="M51" s="1"/>
  <c r="L53"/>
  <c r="K53"/>
  <c r="L54"/>
  <c r="K54"/>
  <c r="L58"/>
  <c r="K58"/>
  <c r="L16"/>
  <c r="K16"/>
  <c r="M16" s="1"/>
  <c r="L36"/>
  <c r="K36"/>
  <c r="L56"/>
  <c r="K56"/>
  <c r="L35"/>
  <c r="K35"/>
  <c r="M35" s="1"/>
  <c r="L34"/>
  <c r="K34"/>
  <c r="M34" s="1"/>
  <c r="L52"/>
  <c r="K52"/>
  <c r="M53" l="1"/>
  <c r="M54"/>
  <c r="M58"/>
  <c r="M36"/>
  <c r="M56"/>
  <c r="M52"/>
  <c r="L33" l="1"/>
  <c r="K33"/>
  <c r="K77"/>
  <c r="M77" s="1"/>
  <c r="M33" l="1"/>
  <c r="K250"/>
  <c r="L250" s="1"/>
  <c r="K278"/>
  <c r="L278" s="1"/>
  <c r="K276" l="1"/>
  <c r="L276" s="1"/>
  <c r="K273"/>
  <c r="L273" s="1"/>
  <c r="K267"/>
  <c r="L267" s="1"/>
  <c r="L12"/>
  <c r="K12"/>
  <c r="L14"/>
  <c r="K14"/>
  <c r="M12" l="1"/>
  <c r="M14"/>
  <c r="K262" l="1"/>
  <c r="L262" s="1"/>
  <c r="K251"/>
  <c r="L251" s="1"/>
  <c r="K270"/>
  <c r="L270" s="1"/>
  <c r="K277" l="1"/>
  <c r="L277" s="1"/>
  <c r="K272" l="1"/>
  <c r="L272" s="1"/>
  <c r="K264" l="1"/>
  <c r="L264" s="1"/>
  <c r="K244"/>
  <c r="L244" s="1"/>
  <c r="K269"/>
  <c r="L269" s="1"/>
  <c r="K268"/>
  <c r="L268" s="1"/>
  <c r="K271"/>
  <c r="L271" s="1"/>
  <c r="K266"/>
  <c r="L266" s="1"/>
  <c r="M7"/>
  <c r="F254"/>
  <c r="K254" s="1"/>
  <c r="L254" s="1"/>
  <c r="K255"/>
  <c r="L255" s="1"/>
  <c r="K246"/>
  <c r="L246" s="1"/>
  <c r="K249"/>
  <c r="L249" s="1"/>
  <c r="K257"/>
  <c r="L257" s="1"/>
  <c r="F248"/>
  <c r="F247"/>
  <c r="K247" s="1"/>
  <c r="L247" s="1"/>
  <c r="F245"/>
  <c r="K245" s="1"/>
  <c r="L245" s="1"/>
  <c r="F225"/>
  <c r="K225" s="1"/>
  <c r="L225" s="1"/>
  <c r="F177"/>
  <c r="K177" s="1"/>
  <c r="L177" s="1"/>
  <c r="K256"/>
  <c r="L256" s="1"/>
  <c r="K260"/>
  <c r="L260" s="1"/>
  <c r="K261"/>
  <c r="L261" s="1"/>
  <c r="K253"/>
  <c r="L253" s="1"/>
  <c r="K263"/>
  <c r="L263" s="1"/>
  <c r="K259"/>
  <c r="L259" s="1"/>
  <c r="K252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<sst xmlns="http://schemas.openxmlformats.org/spreadsheetml/2006/main" count="2862" uniqueCount="1090">
  <si>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</si>
  <si>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</si>
  <si>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</si>
  <si>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</si>
  <si>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</si>
  <si>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</si>
  <si>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</si>
  <si>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</si>
  <si>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</si>
  <si>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</si>
  <si>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</si>
  <si>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</si>
  <si>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</si>
  <si>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</si>
  <si>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</si>
  <si>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</si>
  <si>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</si>
  <si>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</si>
  <si>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</si>
  <si>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</si>
  <si>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</si>
  <si>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</si>
  <si>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</si>
  <si>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</si>
  <si>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</si>
  <si>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</si>
  <si>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</si>
  <si>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</si>
  <si>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</si>
  <si>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</si>
  <si>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</si>
  <si>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</si>
  <si>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</si>
  <si>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</si>
  <si>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</si>
  <si>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</si>
  <si>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</si>
  <si>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</si>
  <si>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</si>
  <si>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</si>
  <si>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</si>
  <si>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</si>
  <si>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</si>
  <si>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</si>
  <si>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</si>
  <si>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</si>
  <si>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</si>
  <si>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</si>
  <si>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</si>
  <si>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</si>
  <si>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</si>
  <si>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</si>
  <si>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</si>
  <si>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</si>
  <si>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</si>
  <si>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</si>
  <si>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</si>
  <si>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</si>
  <si>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</si>
  <si>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</si>
  <si>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</si>
  <si>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</si>
  <si>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</si>
  <si>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</si>
  <si>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</si>
  <si>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</si>
  <si>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</si>
  <si>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</si>
  <si>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</si>
  <si>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</si>
  <si>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</si>
  <si>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</si>
  <si>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</si>
  <si>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</si>
  <si>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</si>
  <si>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</si>
  <si>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</si>
  <si>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</si>
  <si>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</si>
  <si>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</si>
  <si>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</si>
  <si>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</si>
  <si>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</si>
  <si>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</si>
  <si>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</si>
  <si>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</si>
  <si>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</si>
  <si>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</si>
  <si>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</si>
  <si>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</si>
  <si>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</si>
  <si>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</si>
  <si>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</si>
  <si>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</si>
  <si>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</si>
  <si>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</si>
  <si>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</si>
  <si>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</si>
  <si>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</si>
  <si>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</si>
  <si>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</si>
  <si>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</si>
  <si>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</si>
  <si>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</si>
  <si>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</si>
  <si>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</si>
  <si>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</si>
  <si>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</si>
  <si>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</si>
  <si>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</si>
  <si>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</si>
  <si>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</si>
  <si>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</si>
  <si>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</si>
  <si>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</si>
  <si>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</si>
  <si>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</si>
  <si>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</si>
  <si>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</si>
  <si>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</si>
  <si>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</si>
  <si>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</si>
  <si>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</si>
  <si>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</si>
  <si>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</si>
  <si>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</si>
  <si>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</si>
  <si>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</si>
  <si>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</si>
  <si>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</si>
  <si>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</si>
  <si>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</si>
  <si>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</si>
  <si>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</si>
  <si>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</si>
  <si>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</si>
  <si>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</si>
  <si>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</si>
  <si>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</si>
  <si>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</si>
  <si>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</si>
  <si>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</si>
  <si>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</si>
  <si>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</si>
  <si>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</si>
  <si>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</si>
  <si>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</si>
  <si>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</si>
  <si>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</si>
  <si>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</si>
  <si>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</si>
  <si>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</si>
  <si>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</si>
  <si>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</si>
  <si>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</si>
  <si>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</si>
  <si>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</si>
  <si>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</si>
  <si>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</si>
  <si>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</si>
  <si>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</si>
  <si>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</si>
  <si>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</si>
  <si>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</si>
  <si>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</si>
  <si>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</si>
  <si>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</si>
  <si>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</si>
  <si>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</si>
  <si>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</si>
  <si>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</si>
  <si>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</si>
  <si>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</si>
  <si>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</si>
  <si>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</si>
  <si>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</si>
  <si>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</si>
  <si>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</si>
  <si>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</si>
  <si>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</si>
  <si>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</si>
  <si>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</si>
  <si>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</si>
  <si>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</si>
  <si>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</si>
  <si>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</si>
  <si>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</si>
  <si>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</si>
  <si>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</si>
  <si>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</si>
  <si>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</si>
  <si>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</si>
  <si>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</si>
  <si>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</si>
  <si>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</si>
  <si>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</si>
  <si>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</si>
  <si>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</si>
  <si>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</si>
  <si>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</si>
  <si>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</si>
  <si>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</si>
  <si>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</si>
  <si>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</si>
  <si>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</si>
  <si>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</si>
  <si>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</si>
  <si>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</si>
  <si>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</si>
  <si>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</si>
  <si>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</si>
  <si>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</si>
  <si>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</si>
  <si>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</si>
  <si>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</si>
  <si>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</si>
  <si>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</si>
  <si>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</si>
  <si>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</si>
  <si>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</si>
  <si>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</si>
  <si>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</si>
  <si>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</si>
  <si>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</si>
  <si>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</si>
  <si>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</si>
  <si>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</si>
  <si>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</si>
  <si>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</si>
  <si>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</si>
  <si>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</si>
  <si>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</si>
  <si>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</si>
  <si>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</si>
  <si>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</si>
  <si>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</si>
  <si>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</si>
  <si>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</si>
  <si>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</si>
  <si>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</si>
  <si>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</si>
  <si>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</si>
  <si>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</si>
  <si>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</si>
  <si>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</si>
  <si>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</si>
  <si>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</si>
  <si>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</si>
  <si>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</si>
  <si>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</si>
  <si>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</si>
  <si>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</si>
  <si>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</si>
  <si>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</si>
  <si>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</si>
  <si>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</si>
  <si>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</si>
  <si>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</si>
  <si>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</si>
  <si>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</si>
  <si>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</si>
  <si>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</si>
  <si>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</si>
  <si>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</si>
  <si>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</si>
  <si>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</si>
  <si>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</si>
  <si>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</si>
  <si>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</si>
  <si>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</si>
  <si>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</si>
  <si>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</si>
  <si>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</si>
  <si>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</si>
  <si>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</si>
  <si>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</si>
  <si>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</si>
  <si>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</si>
  <si>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</si>
  <si>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</si>
  <si>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</si>
  <si>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</si>
  <si>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</si>
  <si>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</si>
  <si>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</si>
  <si>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</si>
  <si>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</si>
  <si>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</si>
  <si>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</si>
  <si>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</si>
  <si>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</si>
  <si>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</si>
  <si>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</si>
  <si>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</si>
  <si>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</si>
  <si>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</si>
  <si>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</si>
  <si>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</si>
  <si>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</si>
  <si>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</si>
  <si>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</si>
  <si>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</si>
  <si>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</si>
  <si>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</si>
  <si>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</si>
  <si>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</si>
  <si>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</si>
  <si>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</si>
  <si>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</si>
  <si>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</si>
  <si>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</si>
  <si>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</si>
  <si>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</si>
  <si>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</si>
  <si>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</si>
  <si>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</si>
  <si>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</si>
  <si>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</si>
  <si>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</si>
  <si>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</si>
  <si>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</si>
  <si>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</si>
  <si>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</si>
  <si>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</si>
  <si>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</si>
  <si>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</si>
  <si>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</si>
  <si>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</si>
  <si>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</si>
  <si>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</si>
  <si>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</si>
  <si>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</si>
  <si>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</si>
  <si>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</si>
  <si>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</si>
  <si>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</si>
  <si>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</si>
  <si>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</si>
  <si>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</si>
  <si>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</si>
  <si>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</si>
  <si>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</si>
  <si>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</si>
  <si>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</si>
  <si>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</si>
  <si>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</si>
  <si>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</si>
  <si>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</si>
  <si>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</si>
  <si>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</si>
  <si>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</si>
  <si>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</si>
  <si>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</si>
  <si>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</si>
  <si>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</si>
  <si>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</si>
  <si>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</si>
  <si>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</si>
  <si>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</si>
  <si>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</si>
  <si>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</si>
  <si>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</si>
  <si>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</si>
  <si>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</si>
  <si>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</si>
  <si>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</si>
  <si>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</si>
  <si>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</si>
  <si>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</si>
  <si>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</si>
  <si>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</si>
  <si>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</si>
  <si>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</si>
  <si>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</si>
  <si>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</si>
  <si>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</si>
  <si>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</si>
  <si>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</si>
  <si>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</si>
  <si>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</si>
  <si>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</si>
  <si>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</si>
  <si>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</si>
  <si>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</si>
  <si>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</si>
  <si>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</si>
  <si>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</si>
  <si>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</si>
  <si>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</si>
  <si>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</si>
  <si>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</si>
  <si>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</si>
  <si>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</si>
  <si>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</si>
  <si>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</si>
  <si>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</si>
  <si>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</si>
  <si>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</si>
  <si>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</si>
  <si>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</si>
  <si>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</si>
  <si>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</si>
  <si>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</si>
  <si>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</si>
  <si>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</si>
  <si>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</si>
  <si>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</si>
  <si>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</si>
  <si>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</si>
  <si>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</si>
  <si>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</si>
  <si>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</si>
  <si>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</si>
  <si>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</si>
  <si>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</si>
  <si>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</si>
  <si>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</si>
  <si>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</si>
  <si>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</si>
  <si>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</si>
  <si>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</si>
  <si>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</si>
  <si>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</si>
  <si>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</si>
  <si>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</si>
  <si>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</si>
  <si>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</si>
  <si>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</si>
  <si>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</si>
  <si>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</si>
  <si>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</si>
  <si>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</si>
  <si>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</si>
  <si>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</si>
  <si>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</si>
  <si>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</si>
  <si>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</si>
  <si>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</si>
  <si>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</si>
  <si>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</si>
  <si>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</si>
  <si>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</si>
  <si>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</si>
  <si>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</si>
  <si>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</si>
  <si>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</si>
  <si>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</si>
  <si>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</si>
  <si>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</si>
  <si>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</si>
  <si>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</si>
  <si>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</si>
  <si>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</si>
  <si>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</si>
  <si>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</si>
  <si>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</si>
  <si>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</si>
  <si>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</si>
  <si>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</si>
  <si>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</si>
  <si>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</si>
  <si>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</si>
  <si>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</si>
  <si>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</si>
  <si>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</si>
  <si>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</si>
  <si>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</si>
  <si>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</si>
  <si>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</si>
  <si>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</si>
  <si>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</si>
  <si>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</si>
  <si>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</si>
  <si>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</si>
  <si>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</si>
  <si>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</si>
  <si>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</si>
  <si>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</si>
  <si>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</si>
  <si>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</si>
  <si>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</si>
  <si>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</si>
  <si>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</si>
  <si>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</si>
  <si>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</si>
  <si>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</si>
  <si>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</si>
  <si>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</si>
  <si>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</si>
  <si>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</si>
  <si>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</si>
  <si>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</si>
  <si>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</si>
  <si>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</si>
  <si>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</si>
  <si>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</si>
  <si>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</si>
  <si>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</si>
  <si>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</si>
  <si>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</si>
  <si>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</si>
  <si>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</si>
  <si>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</si>
  <si>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</si>
  <si>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</si>
  <si>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</si>
  <si>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</si>
  <si>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</si>
  <si>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</si>
  <si>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</si>
  <si>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</si>
  <si>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</si>
  <si>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</si>
  <si>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</si>
  <si>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</si>
  <si>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</si>
  <si>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</si>
  <si>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</si>
  <si>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</si>
  <si>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</si>
  <si>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</si>
  <si>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</si>
  <si>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</si>
  <si>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</si>
  <si>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</si>
  <si>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</si>
  <si>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</si>
  <si>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</si>
  <si>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</si>
  <si>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</si>
  <si>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</si>
  <si>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</si>
  <si>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</si>
  <si>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</si>
  <si>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</si>
  <si>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</si>
  <si>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</si>
  <si>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</si>
  <si>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</si>
  <si>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</si>
  <si>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</si>
  <si>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</si>
  <si>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</si>
  <si>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</si>
  <si>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</si>
  <si>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</si>
  <si>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</si>
  <si>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</si>
  <si>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</si>
  <si>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</si>
  <si>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</si>
  <si>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</si>
  <si>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</si>
  <si>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</si>
  <si>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</si>
  <si>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</si>
  <si>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</si>
  <si>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</si>
  <si>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</si>
  <si>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</si>
  <si>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</si>
  <si>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</si>
  <si>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</si>
  <si>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</si>
  <si>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</si>
  <si>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</si>
  <si>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</si>
  <si>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</si>
  <si>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</si>
  <si>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</si>
  <si>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</si>
  <si>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</si>
  <si>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</si>
  <si>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</si>
  <si>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</si>
  <si>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</si>
  <si>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</si>
  <si>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</si>
  <si>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</si>
  <si>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</si>
  <si>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</si>
  <si>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</si>
  <si>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</si>
  <si>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</si>
  <si>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</si>
  <si>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</si>
  <si>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</si>
  <si>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</si>
  <si>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</si>
  <si>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</si>
  <si>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</si>
  <si>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</si>
  <si>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</si>
  <si>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</si>
  <si>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</si>
  <si>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</si>
  <si>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</si>
  <si>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</si>
  <si>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</si>
  <si>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</si>
  <si>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</si>
  <si>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</si>
  <si>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</si>
  <si>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</si>
  <si>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</si>
  <si>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</si>
  <si>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</si>
  <si>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</si>
  <si>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</si>
  <si>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</si>
  <si>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</si>
  <si>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</si>
  <si>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</si>
  <si>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</si>
  <si>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</si>
  <si>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</si>
  <si>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</si>
  <si>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</si>
  <si>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</si>
  <si>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</si>
  <si>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</si>
  <si>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</si>
  <si>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</si>
  <si>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</si>
  <si>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</si>
  <si>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</si>
  <si>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</si>
  <si>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</si>
  <si>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</si>
  <si>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</si>
  <si>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</si>
  <si>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</si>
  <si>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</si>
  <si>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</si>
  <si>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</si>
  <si>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</si>
  <si>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</si>
  <si>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</si>
  <si>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</si>
  <si>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</si>
  <si>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</si>
  <si>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</si>
  <si>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</si>
  <si>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</si>
  <si>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</si>
  <si>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</si>
  <si>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</si>
  <si>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</si>
  <si>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</si>
  <si>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</si>
  <si>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</si>
  <si>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</si>
  <si>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</si>
  <si>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</si>
  <si>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</si>
  <si>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</si>
  <si>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</si>
  <si>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</si>
  <si>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</si>
  <si>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</si>
  <si>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</si>
  <si>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</si>
  <si>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</si>
  <si>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</si>
  <si>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</si>
  <si>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</si>
  <si>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</si>
  <si>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</si>
  <si>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</si>
  <si>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</si>
  <si>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</si>
  <si>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</si>
  <si>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</si>
  <si>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</si>
  <si>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</si>
  <si>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</si>
  <si>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</si>
  <si>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</si>
  <si>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</si>
  <si>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</si>
  <si>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</si>
  <si>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</si>
  <si>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</si>
  <si>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</si>
  <si>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</si>
  <si>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</si>
  <si>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</si>
  <si>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</si>
  <si>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</si>
  <si>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</si>
  <si>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</si>
  <si>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</si>
  <si>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</si>
  <si>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</si>
  <si>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</si>
  <si>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</si>
  <si>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</si>
  <si>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</si>
  <si>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</si>
  <si>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</si>
  <si>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</si>
  <si>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</si>
  <si>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</si>
  <si>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</si>
  <si>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</si>
  <si>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</si>
  <si>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</si>
  <si>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</si>
  <si>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</si>
  <si>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</si>
  <si>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</si>
  <si>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</si>
  <si>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</si>
  <si>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</si>
  <si>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</si>
  <si>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</si>
  <si>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</si>
  <si>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</si>
  <si>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</si>
  <si>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</si>
  <si>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</si>
  <si>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</si>
  <si>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</si>
  <si>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</si>
  <si>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</si>
  <si>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</si>
  <si>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</si>
  <si>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</si>
  <si>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</si>
  <si>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</si>
  <si>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</si>
  <si>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</si>
  <si>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</si>
  <si>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</si>
  <si>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</si>
  <si>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</si>
  <si>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</si>
  <si>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</si>
  <si>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</si>
  <si>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</si>
  <si>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</si>
  <si>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</si>
  <si>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</si>
  <si>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</si>
  <si>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</si>
  <si>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</si>
  <si>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</si>
  <si>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</si>
  <si>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</si>
  <si>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</si>
  <si>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</si>
  <si>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</si>
  <si>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</si>
  <si>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</si>
  <si>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</si>
  <si>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</si>
  <si>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</si>
  <si>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</si>
  <si>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</si>
  <si>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</si>
  <si>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</si>
  <si>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</si>
  <si>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</si>
  <si>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</si>
  <si>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</si>
  <si>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</si>
  <si>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</si>
  <si>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</si>
  <si>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</si>
  <si>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</si>
  <si>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</si>
  <si>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</si>
  <si>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</si>
  <si>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</si>
  <si>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</si>
  <si>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</si>
  <si>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</si>
  <si>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</si>
  <si>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</si>
  <si>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</si>
  <si>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</si>
  <si>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</si>
  <si>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</si>
  <si>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</si>
  <si>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</si>
  <si>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</si>
  <si>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</si>
  <si>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</si>
  <si>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</si>
  <si>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</si>
  <si>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</si>
  <si>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</si>
  <si>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</si>
  <si>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</si>
  <si>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</si>
  <si>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</si>
  <si>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</si>
  <si>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</si>
  <si>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</si>
  <si>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</si>
  <si>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</si>
  <si>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</si>
  <si>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</si>
  <si>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</si>
  <si>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</si>
  <si>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</si>
  <si>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</si>
  <si>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</si>
  <si>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</si>
  <si>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</si>
  <si>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</si>
  <si>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</si>
  <si>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</si>
  <si>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</si>
  <si>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</si>
  <si>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</si>
  <si>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</si>
  <si>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</si>
  <si>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</si>
  <si>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</si>
  <si>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</si>
  <si>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</si>
  <si>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</si>
  <si>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3100-3200</t>
  </si>
  <si>
    <t>590-610</t>
  </si>
  <si>
    <t>2965-2985</t>
  </si>
  <si>
    <t>3300-3350</t>
  </si>
  <si>
    <t>780-790</t>
  </si>
  <si>
    <t>NK SECURITIES RESEARCH PRIVATE LIMITED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</si>
  <si>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</si>
  <si>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</si>
  <si>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</si>
  <si>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</si>
  <si>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</si>
  <si>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</si>
  <si>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</si>
  <si>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</si>
  <si>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1190-1205</t>
  </si>
  <si>
    <t>1300-1350</t>
  </si>
  <si>
    <t>2260-2300</t>
  </si>
  <si>
    <t>2600-2700</t>
  </si>
  <si>
    <t>Part Profit of Rs.21.5/-</t>
  </si>
  <si>
    <t>Part Profit of Rs.14.5/-</t>
  </si>
  <si>
    <t>285-290</t>
  </si>
  <si>
    <t>260-265</t>
  </si>
  <si>
    <t>741-745</t>
  </si>
  <si>
    <t>1720-1730</t>
  </si>
  <si>
    <t>1800-1830</t>
  </si>
  <si>
    <t>AXISBANK JUL FUT</t>
  </si>
  <si>
    <t>SBIN JUL FUT</t>
  </si>
  <si>
    <t>JILESH NAVIN CHHEDA</t>
  </si>
  <si>
    <t>ALPHA LEON ENTERPRISES LLP</t>
  </si>
  <si>
    <t>IRCTC JUL 2140 CE</t>
  </si>
  <si>
    <t>IRCTC JUL 2200 CE</t>
  </si>
  <si>
    <t>700-705</t>
  </si>
  <si>
    <t>CONCOR 660 PE JUL</t>
  </si>
  <si>
    <t>ACEWIN</t>
  </si>
  <si>
    <t>HOUSING DEVELOPMENT FINANCE CORPORATION LIMITED</t>
  </si>
  <si>
    <t>204.5-205.5</t>
  </si>
  <si>
    <t>COLPAL JUL FUT</t>
  </si>
  <si>
    <t>1595-1601</t>
  </si>
  <si>
    <t>HINDUNILVR  JUL FUT</t>
  </si>
  <si>
    <t>2540-2550</t>
  </si>
  <si>
    <t>NIFTY 15750 CE 01-JUL</t>
  </si>
  <si>
    <t>MODULEX</t>
  </si>
  <si>
    <t>BRIGHT</t>
  </si>
  <si>
    <t>Bright Solar Limited</t>
  </si>
  <si>
    <t>SHREE SHIVSHAKTI PROJECT CONSULTANT PRIVATE LIMITE</t>
  </si>
  <si>
    <t>OLGA TRADING PRIVATE LIMITED</t>
  </si>
  <si>
    <t>VERTOZ</t>
  </si>
  <si>
    <t>Vertoz Advertising Ltd</t>
  </si>
  <si>
    <t>58-60</t>
  </si>
  <si>
    <t>HDFCLIFE JUL FUT</t>
  </si>
  <si>
    <t>687-688</t>
  </si>
  <si>
    <t>BANKNIFTY 8 JUL 34900 CE</t>
  </si>
  <si>
    <t>BANKNIFTY 1 JUL 34900 CE</t>
  </si>
  <si>
    <t>DABUR 590 PE JUL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</si>
  <si>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</si>
  <si>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</si>
  <si>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</si>
  <si>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</si>
  <si>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</si>
  <si>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</si>
  <si>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</si>
  <si>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</si>
  <si>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</si>
  <si>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</si>
  <si>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</si>
  <si>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</si>
  <si>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</si>
  <si>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</si>
  <si>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</si>
  <si>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</si>
  <si>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</si>
  <si>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</si>
  <si>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</si>
  <si>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</si>
  <si>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</si>
  <si>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</si>
  <si>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</si>
  <si>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</si>
  <si>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</si>
  <si>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</si>
  <si>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</si>
  <si>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SHRENI SHARES PRIVATE LIMITED</t>
  </si>
  <si>
    <t>APEX</t>
  </si>
  <si>
    <t>Apex Frozen Foods Limited</t>
  </si>
  <si>
    <t>Profit of Rs.1.65/-</t>
  </si>
  <si>
    <t>Profit of Rs.5.5/-</t>
  </si>
  <si>
    <t>168-170</t>
  </si>
  <si>
    <t>AARTIIND JUL FUT</t>
  </si>
  <si>
    <t>880-890</t>
  </si>
  <si>
    <t>1690-1693</t>
  </si>
  <si>
    <t>BRITANNIA JUL FUT</t>
  </si>
  <si>
    <t>3650-3700</t>
  </si>
  <si>
    <t>Profit of Rs.10/-</t>
  </si>
  <si>
    <t xml:space="preserve">JUSTDIAL </t>
  </si>
  <si>
    <t>Profit of Rs.4.75/-</t>
  </si>
  <si>
    <t>ZSVARAJT</t>
  </si>
  <si>
    <t>VAIBHAV STOCK AND DERIVATIVES BROKING PRIVATE LIMITED</t>
  </si>
  <si>
    <t>TEJAS TRADEFIN LLP</t>
  </si>
  <si>
    <t>Profit of Rs.42.5/-</t>
  </si>
  <si>
    <t>Profit of Rs. 60/-</t>
  </si>
  <si>
    <t>Profit of Rs.7/-</t>
  </si>
  <si>
    <t>867-869</t>
  </si>
  <si>
    <t>900-910</t>
  </si>
  <si>
    <t>3540-3550</t>
  </si>
  <si>
    <t>290-295</t>
  </si>
  <si>
    <t>Profit of Rs.29.5/-</t>
  </si>
  <si>
    <t>Profit of Rs.77.5/-</t>
  </si>
  <si>
    <t>850-860</t>
  </si>
  <si>
    <t>950-970</t>
  </si>
  <si>
    <t>M&amp;MFIN 175 CE JUL</t>
  </si>
  <si>
    <t>1.75-1.85</t>
  </si>
  <si>
    <t>JESUDAS PREMKUMAR SEBASTIAN</t>
  </si>
  <si>
    <t>GGENG</t>
  </si>
  <si>
    <t>RAMESH SAWALRAM SARAOGI</t>
  </si>
  <si>
    <t>GREENPOWER</t>
  </si>
  <si>
    <t>MARIS</t>
  </si>
  <si>
    <t>ICICI BANK LTD</t>
  </si>
  <si>
    <t>OZONEWORLD</t>
  </si>
  <si>
    <t>PRISMMEDI</t>
  </si>
  <si>
    <t>DIVYAKANDA</t>
  </si>
  <si>
    <t>UTTAMSTL</t>
  </si>
  <si>
    <t>ANSALHSG</t>
  </si>
  <si>
    <t>Ansal Housing and Constru</t>
  </si>
  <si>
    <t>Orient Green Power Co Ltd</t>
  </si>
  <si>
    <t>MANGALAM</t>
  </si>
  <si>
    <t>Mangalam Drugs And Organi</t>
  </si>
  <si>
    <t>STARPAPER</t>
  </si>
  <si>
    <t>Star Paper Mills Ltd</t>
  </si>
  <si>
    <t>SUBEXLTD</t>
  </si>
  <si>
    <t>Subex Ltd</t>
  </si>
  <si>
    <t>Part Profit of Rs.65.5/-</t>
  </si>
  <si>
    <t>Part Profit of Rs.130/-</t>
  </si>
  <si>
    <t>Loss of Rs.15.5/-</t>
  </si>
  <si>
    <t>1620-1640</t>
  </si>
  <si>
    <t>Profit of Rs.31/-</t>
  </si>
  <si>
    <t>Profit of Rs. 15/-</t>
  </si>
  <si>
    <t>Profit of Rs.3.20/-</t>
  </si>
  <si>
    <t>Profit of Rs.2.45/-</t>
  </si>
  <si>
    <t xml:space="preserve">NIFTY 15850 PE 08-JUL </t>
  </si>
  <si>
    <t>100-120</t>
  </si>
  <si>
    <t>Profit of Rs.13.50/-</t>
  </si>
  <si>
    <t>SBILIFE JUL FUT</t>
  </si>
  <si>
    <t>1030-1033</t>
  </si>
  <si>
    <t>1070-1075</t>
  </si>
  <si>
    <t>LTI JUL FUT</t>
  </si>
  <si>
    <t>4015-4025</t>
  </si>
  <si>
    <t>Loss of Rs.8/-</t>
  </si>
  <si>
    <t>ANKIN</t>
  </si>
  <si>
    <t>SHILPA AGGARWAL</t>
  </si>
  <si>
    <t>OPG SECURITIES P LTD</t>
  </si>
  <si>
    <t>ANUROOP</t>
  </si>
  <si>
    <t>SATYA PRAKASH MITTAL</t>
  </si>
  <si>
    <t>ASIANTNE</t>
  </si>
  <si>
    <t>COX&amp;KINGS</t>
  </si>
  <si>
    <t>DML</t>
  </si>
  <si>
    <t>MIKER FINANCIAL CONSULTANTS PRIVATE LIMITED .</t>
  </si>
  <si>
    <t>DRA</t>
  </si>
  <si>
    <t>DYNAMIND</t>
  </si>
  <si>
    <t>HRYNSHP</t>
  </si>
  <si>
    <t>SEETHA KUMARI</t>
  </si>
  <si>
    <t>INDLMETER</t>
  </si>
  <si>
    <t>PRASHANT EQUITY MANAGEMENT PRIVATE LIMITED</t>
  </si>
  <si>
    <t>SUNGLOW LEASING AND FINANCE LTD</t>
  </si>
  <si>
    <t>NIRAJ RAJNIKANT SHAH</t>
  </si>
  <si>
    <t>JATALIA</t>
  </si>
  <si>
    <t>MANOAHMARK</t>
  </si>
  <si>
    <t>AKBARALI .</t>
  </si>
  <si>
    <t>KPIGLOBAL</t>
  </si>
  <si>
    <t>FARUKBHAI GULAMBHAI PATEL</t>
  </si>
  <si>
    <t>MAHACORP</t>
  </si>
  <si>
    <t>COBIA DISTRIBUTORS PRIVATE LIMITED</t>
  </si>
  <si>
    <t>AAGAM PARESHKUMAR SHAH</t>
  </si>
  <si>
    <t>ARPANRAJENDRASHAH</t>
  </si>
  <si>
    <t>ACHINTYA SECURITIES PVT. LTD.</t>
  </si>
  <si>
    <t>MAYUKH</t>
  </si>
  <si>
    <t>ANKURBHAI BHIKHABHAI BALAR</t>
  </si>
  <si>
    <t>MEGASOFT</t>
  </si>
  <si>
    <t>SRI POWER GENERATION (INDIA) PRIVATE LIMITED</t>
  </si>
  <si>
    <t>ILABS VENTURE CAPITAL FUND</t>
  </si>
  <si>
    <t>ANIRUDH MOHTA</t>
  </si>
  <si>
    <t>MRCEXIM</t>
  </si>
  <si>
    <t>NAWAF SURVE</t>
  </si>
  <si>
    <t>ESPS FINSERVE PRIVATE LIMITED</t>
  </si>
  <si>
    <t>NEWLIGHT</t>
  </si>
  <si>
    <t>SIDDHANTHRAMESHSHETTY</t>
  </si>
  <si>
    <t>JIGNESH J DHABALIA</t>
  </si>
  <si>
    <t>NIDHI DARSHAN SHAH</t>
  </si>
  <si>
    <t>KRISHNA KUMAR DHARAMSHI SOMAIYA</t>
  </si>
  <si>
    <t>ARUN DASHRATHBHAI PRAJAPATI</t>
  </si>
  <si>
    <t>KAMAL KUMAR JALAN SEC. PVT. LTD</t>
  </si>
  <si>
    <t>HIRENKUMAR NATVARLAL PATEL (HUF)</t>
  </si>
  <si>
    <t>RCL</t>
  </si>
  <si>
    <t>ABHISHEK CHOUDHARY</t>
  </si>
  <si>
    <t>RIBATEX</t>
  </si>
  <si>
    <t>SEEMA</t>
  </si>
  <si>
    <t>RAJINDER PARSAD</t>
  </si>
  <si>
    <t>KABIR SHRAN DAGAR</t>
  </si>
  <si>
    <t>SHIVAAGRO</t>
  </si>
  <si>
    <t>RAJESH MADHAVAN UNNI(HUF)</t>
  </si>
  <si>
    <t>SHREESEC</t>
  </si>
  <si>
    <t>SUPERIOR COMMODEAL PRIVATE LIMITED .</t>
  </si>
  <si>
    <t>SMILE SUPPLIERS PRIVATE LIMITED</t>
  </si>
  <si>
    <t>SIELFNS</t>
  </si>
  <si>
    <t>SNTCL</t>
  </si>
  <si>
    <t>DEEPTI GHANSHYAM GAVALI</t>
  </si>
  <si>
    <t>SUPRAP</t>
  </si>
  <si>
    <t>TIAANC</t>
  </si>
  <si>
    <t>SILVERTOSS SHOPPERS PVT LTD</t>
  </si>
  <si>
    <t>UNJHAFOR</t>
  </si>
  <si>
    <t>BHARAT HASTIMAL JAIN HUF</t>
  </si>
  <si>
    <t>PURSHOTTAM AGARWAL</t>
  </si>
  <si>
    <t>PARTH INFIN BROKERS PVT. LTD.</t>
  </si>
  <si>
    <t>VISAGAR</t>
  </si>
  <si>
    <t>SHREY FINANCE AND INVESTMENTS PVT LTD</t>
  </si>
  <si>
    <t>Cox &amp; Kings Limited</t>
  </si>
  <si>
    <t>DENORA</t>
  </si>
  <si>
    <t>De Nora India Limited</t>
  </si>
  <si>
    <t>MUKUL MAHESHWARI</t>
  </si>
  <si>
    <t>Dhani Services Limited</t>
  </si>
  <si>
    <t>BNP PARIBAS ARBITRAGE</t>
  </si>
  <si>
    <t>DLINKINDIA</t>
  </si>
  <si>
    <t>D-Link India Ltd</t>
  </si>
  <si>
    <t>MBL  &amp; CO. LIMITED</t>
  </si>
  <si>
    <t>FORCEMOT</t>
  </si>
  <si>
    <t>Force Motors Limited</t>
  </si>
  <si>
    <t>QE SECURITIES</t>
  </si>
  <si>
    <t>ELIXIR WEALTH MANAGEMENT PRIVATE LIMITED</t>
  </si>
  <si>
    <t>IMP Powers Ltd</t>
  </si>
  <si>
    <t>NIKUNJ KAUSHIK SHAH</t>
  </si>
  <si>
    <t>SHAH NIRAJ RAJNIKANT</t>
  </si>
  <si>
    <t>JYOTIPRASAD TAPARIA</t>
  </si>
  <si>
    <t>Megasoft Limited</t>
  </si>
  <si>
    <t>MOKSH</t>
  </si>
  <si>
    <t>Moksh Ornaments Limited</t>
  </si>
  <si>
    <t>MOREPENLAB</t>
  </si>
  <si>
    <t>Morepan Laboratories Ltd.</t>
  </si>
  <si>
    <t>RANASUG</t>
  </si>
  <si>
    <t>Rana Sugars Ltd</t>
  </si>
  <si>
    <t>TOPGAIN FINANCE PRIVATE LIMITED</t>
  </si>
  <si>
    <t>ROLTA</t>
  </si>
  <si>
    <t>Rolta India Ltd.</t>
  </si>
  <si>
    <t>AJAY DESAI (HUF)</t>
  </si>
  <si>
    <t>SICAL</t>
  </si>
  <si>
    <t>Sical Logistics Limited</t>
  </si>
  <si>
    <t>ADITYA MITTAL</t>
  </si>
  <si>
    <t>SMLISUZU</t>
  </si>
  <si>
    <t>SML Isuzu Limited</t>
  </si>
  <si>
    <t>TI</t>
  </si>
  <si>
    <t>Tilaknagar Industries Ltd</t>
  </si>
  <si>
    <t>PARTH INFIN BROKERS PVT LTD</t>
  </si>
  <si>
    <t>WONDERLA</t>
  </si>
  <si>
    <t>Wonderla Holidays Ltd.</t>
  </si>
  <si>
    <t>AKSHARCHEM</t>
  </si>
  <si>
    <t>AksharChem India Limited</t>
  </si>
  <si>
    <t>ANKUR BIOCHEM PRIVATE  LIMITED</t>
  </si>
  <si>
    <t>AROGRANITE</t>
  </si>
  <si>
    <t>Aro Granite Industries Li</t>
  </si>
  <si>
    <t>ABHINANDAN STOCK BROKING PRIVATE LIMITED</t>
  </si>
  <si>
    <t>PURPLESTONE ADVISORS PRIVATE LIMITED</t>
  </si>
  <si>
    <t>TAMARIND CAPITAL PTE LTD</t>
  </si>
  <si>
    <t>GAL</t>
  </si>
  <si>
    <t>Gyscoal Alloys Ltd</t>
  </si>
  <si>
    <t>SOLEONE TRADELINKS PRIVATE LIMITED</t>
  </si>
  <si>
    <t>I-LABS VENTURE CAPITAL FUND</t>
  </si>
  <si>
    <t>SRINIVASA RAJU CHINTALAPATI</t>
  </si>
  <si>
    <t>SEETHA  KUMARI</t>
  </si>
  <si>
    <t>Uttam Galva Steels Limite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</si>
</sst>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7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2" fontId="49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6" fontId="51" fillId="43" borderId="35" xfId="160" applyNumberFormat="1" applyFont="1" applyFill="1" applyBorder="1" applyAlignment="1">
      <alignment horizontal="center" vertical="center"/>
    </xf>
    <xf numFmtId="0" fontId="8" fillId="56" borderId="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44384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Q11" sqref="Q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44384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5" t="s">
        <v>16</v>
      </c>
      <c r="B9" s="547" t="s">
        <v>17</v>
      </c>
      <c r="C9" s="547" t="s">
        <v>18</v>
      </c>
      <c r="D9" s="547" t="s">
        <v>805</v>
      </c>
      <c r="E9" s="251" t="s">
        <v>19</v>
      </c>
      <c r="F9" s="251" t="s">
        <v>20</v>
      </c>
      <c r="G9" s="542" t="s">
        <v>21</v>
      </c>
      <c r="H9" s="543"/>
      <c r="I9" s="544"/>
      <c r="J9" s="542" t="s">
        <v>22</v>
      </c>
      <c r="K9" s="543"/>
      <c r="L9" s="544"/>
      <c r="M9" s="251"/>
      <c r="N9" s="258"/>
      <c r="O9" s="258"/>
      <c r="P9" s="258"/>
    </row>
    <row r="10" spans="1:16" ht="59.25" customHeight="1">
      <c r="A10" s="546"/>
      <c r="B10" s="548" t="s">
        <v>17</v>
      </c>
      <c r="C10" s="548"/>
      <c r="D10" s="548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7" t="s">
        <v>35</v>
      </c>
      <c r="D11" s="418">
        <v>44406</v>
      </c>
      <c r="E11" s="275">
        <v>35677.4</v>
      </c>
      <c r="F11" s="275">
        <v>35625.449999999997</v>
      </c>
      <c r="G11" s="287">
        <v>35325.899999999994</v>
      </c>
      <c r="H11" s="287">
        <v>34974.399999999994</v>
      </c>
      <c r="I11" s="287">
        <v>34674.849999999991</v>
      </c>
      <c r="J11" s="287">
        <v>35976.949999999997</v>
      </c>
      <c r="K11" s="287">
        <v>36276.5</v>
      </c>
      <c r="L11" s="287">
        <v>36628</v>
      </c>
      <c r="M11" s="274">
        <v>35925</v>
      </c>
      <c r="N11" s="274">
        <v>35273.949999999997</v>
      </c>
      <c r="O11" s="415">
        <v>2124325</v>
      </c>
      <c r="P11" s="416">
        <v>-4.7377212749021853E-2</v>
      </c>
    </row>
    <row r="12" spans="1:16" ht="15">
      <c r="A12" s="254">
        <v>2</v>
      </c>
      <c r="B12" s="342" t="s">
        <v>34</v>
      </c>
      <c r="C12" s="417" t="s">
        <v>36</v>
      </c>
      <c r="D12" s="418">
        <v>44406</v>
      </c>
      <c r="E12" s="288">
        <v>15837.45</v>
      </c>
      <c r="F12" s="288">
        <v>15861.1</v>
      </c>
      <c r="G12" s="289">
        <v>15791.6</v>
      </c>
      <c r="H12" s="289">
        <v>15745.75</v>
      </c>
      <c r="I12" s="289">
        <v>15676.25</v>
      </c>
      <c r="J12" s="289">
        <v>15906.95</v>
      </c>
      <c r="K12" s="289">
        <v>15976.45</v>
      </c>
      <c r="L12" s="289">
        <v>16022.300000000001</v>
      </c>
      <c r="M12" s="276">
        <v>15930.6</v>
      </c>
      <c r="N12" s="276">
        <v>15815.25</v>
      </c>
      <c r="O12" s="291">
        <v>10142800</v>
      </c>
      <c r="P12" s="292">
        <v>2.4106299948001071E-2</v>
      </c>
    </row>
    <row r="13" spans="1:16" ht="15">
      <c r="A13" s="254">
        <v>3</v>
      </c>
      <c r="B13" s="342" t="s">
        <v>34</v>
      </c>
      <c r="C13" s="417" t="s">
        <v>803</v>
      </c>
      <c r="D13" s="418">
        <v>44406</v>
      </c>
      <c r="E13" s="391">
        <v>16791.849999999999</v>
      </c>
      <c r="F13" s="391">
        <v>16790.166666666668</v>
      </c>
      <c r="G13" s="392">
        <v>16661.683333333334</v>
      </c>
      <c r="H13" s="392">
        <v>16531.516666666666</v>
      </c>
      <c r="I13" s="392">
        <v>16403.033333333333</v>
      </c>
      <c r="J13" s="392">
        <v>16920.333333333336</v>
      </c>
      <c r="K13" s="392">
        <v>17048.816666666666</v>
      </c>
      <c r="L13" s="392">
        <v>17178.983333333337</v>
      </c>
      <c r="M13" s="393">
        <v>16918.650000000001</v>
      </c>
      <c r="N13" s="393">
        <v>16660</v>
      </c>
      <c r="O13" s="394">
        <v>13760</v>
      </c>
      <c r="P13" s="395">
        <v>8.5173501577287064E-2</v>
      </c>
    </row>
    <row r="14" spans="1:16" ht="15">
      <c r="A14" s="254">
        <v>4</v>
      </c>
      <c r="B14" s="357" t="s">
        <v>813</v>
      </c>
      <c r="C14" s="417" t="s">
        <v>717</v>
      </c>
      <c r="D14" s="418">
        <v>44406</v>
      </c>
      <c r="E14" s="288">
        <v>853.65</v>
      </c>
      <c r="F14" s="288">
        <v>857.83333333333337</v>
      </c>
      <c r="G14" s="289">
        <v>847.81666666666672</v>
      </c>
      <c r="H14" s="289">
        <v>841.98333333333335</v>
      </c>
      <c r="I14" s="289">
        <v>831.9666666666667</v>
      </c>
      <c r="J14" s="289">
        <v>863.66666666666674</v>
      </c>
      <c r="K14" s="289">
        <v>873.68333333333339</v>
      </c>
      <c r="L14" s="289">
        <v>879.51666666666677</v>
      </c>
      <c r="M14" s="276">
        <v>867.85</v>
      </c>
      <c r="N14" s="276">
        <v>852</v>
      </c>
      <c r="O14" s="291">
        <v>3270800</v>
      </c>
      <c r="P14" s="292">
        <v>8.4554678692220969E-2</v>
      </c>
    </row>
    <row r="15" spans="1:16" ht="15">
      <c r="A15" s="254">
        <v>5</v>
      </c>
      <c r="B15" s="357" t="s">
        <v>78</v>
      </c>
      <c r="C15" s="417" t="s">
        <v>224</v>
      </c>
      <c r="D15" s="418">
        <v>44406</v>
      </c>
      <c r="E15" s="288">
        <v>215.5</v>
      </c>
      <c r="F15" s="288">
        <v>217.4</v>
      </c>
      <c r="G15" s="289">
        <v>212.8</v>
      </c>
      <c r="H15" s="289">
        <v>210.1</v>
      </c>
      <c r="I15" s="289">
        <v>205.5</v>
      </c>
      <c r="J15" s="289">
        <v>220.10000000000002</v>
      </c>
      <c r="K15" s="289">
        <v>224.7</v>
      </c>
      <c r="L15" s="289">
        <v>227.40000000000003</v>
      </c>
      <c r="M15" s="276">
        <v>222</v>
      </c>
      <c r="N15" s="276">
        <v>214.7</v>
      </c>
      <c r="O15" s="291">
        <v>5226000</v>
      </c>
      <c r="P15" s="292">
        <v>-3.4582132564841501E-2</v>
      </c>
    </row>
    <row r="16" spans="1:16" ht="15">
      <c r="A16" s="254">
        <v>6</v>
      </c>
      <c r="B16" s="342" t="s">
        <v>37</v>
      </c>
      <c r="C16" s="417" t="s">
        <v>38</v>
      </c>
      <c r="D16" s="418">
        <v>44406</v>
      </c>
      <c r="E16" s="288">
        <v>2033.2</v>
      </c>
      <c r="F16" s="288">
        <v>2025.3833333333332</v>
      </c>
      <c r="G16" s="289">
        <v>1982.3166666666666</v>
      </c>
      <c r="H16" s="289">
        <v>1931.4333333333334</v>
      </c>
      <c r="I16" s="289">
        <v>1888.3666666666668</v>
      </c>
      <c r="J16" s="289">
        <v>2076.2666666666664</v>
      </c>
      <c r="K16" s="289">
        <v>2119.333333333333</v>
      </c>
      <c r="L16" s="289">
        <v>2170.2166666666662</v>
      </c>
      <c r="M16" s="276">
        <v>2068.4499999999998</v>
      </c>
      <c r="N16" s="276">
        <v>1974.5</v>
      </c>
      <c r="O16" s="291">
        <v>2880000</v>
      </c>
      <c r="P16" s="292">
        <v>9.3394077448747156E-2</v>
      </c>
    </row>
    <row r="17" spans="1:16" ht="15">
      <c r="A17" s="254">
        <v>7</v>
      </c>
      <c r="B17" s="342" t="s">
        <v>39</v>
      </c>
      <c r="C17" s="417" t="s">
        <v>40</v>
      </c>
      <c r="D17" s="418">
        <v>44406</v>
      </c>
      <c r="E17" s="288">
        <v>1420.4</v>
      </c>
      <c r="F17" s="288">
        <v>1418.1499999999999</v>
      </c>
      <c r="G17" s="289">
        <v>1387.2999999999997</v>
      </c>
      <c r="H17" s="289">
        <v>1354.1999999999998</v>
      </c>
      <c r="I17" s="289">
        <v>1323.3499999999997</v>
      </c>
      <c r="J17" s="289">
        <v>1451.2499999999998</v>
      </c>
      <c r="K17" s="289">
        <v>1482.0999999999997</v>
      </c>
      <c r="L17" s="289">
        <v>1515.1999999999998</v>
      </c>
      <c r="M17" s="276">
        <v>1449</v>
      </c>
      <c r="N17" s="276">
        <v>1385.05</v>
      </c>
      <c r="O17" s="291">
        <v>16914000</v>
      </c>
      <c r="P17" s="292">
        <v>-1.0630758327427356E-3</v>
      </c>
    </row>
    <row r="18" spans="1:16" ht="15">
      <c r="A18" s="254">
        <v>8</v>
      </c>
      <c r="B18" s="342" t="s">
        <v>39</v>
      </c>
      <c r="C18" s="417" t="s">
        <v>41</v>
      </c>
      <c r="D18" s="418">
        <v>44406</v>
      </c>
      <c r="E18" s="288">
        <v>716.65</v>
      </c>
      <c r="F18" s="288">
        <v>720.71666666666658</v>
      </c>
      <c r="G18" s="289">
        <v>705.48333333333312</v>
      </c>
      <c r="H18" s="289">
        <v>694.31666666666649</v>
      </c>
      <c r="I18" s="289">
        <v>679.08333333333303</v>
      </c>
      <c r="J18" s="289">
        <v>731.88333333333321</v>
      </c>
      <c r="K18" s="289">
        <v>747.11666666666656</v>
      </c>
      <c r="L18" s="289">
        <v>758.2833333333333</v>
      </c>
      <c r="M18" s="276">
        <v>735.95</v>
      </c>
      <c r="N18" s="276">
        <v>709.55</v>
      </c>
      <c r="O18" s="291">
        <v>83048750</v>
      </c>
      <c r="P18" s="292">
        <v>5.2958888771202466E-3</v>
      </c>
    </row>
    <row r="19" spans="1:16" ht="15">
      <c r="A19" s="254">
        <v>9</v>
      </c>
      <c r="B19" s="342" t="s">
        <v>51</v>
      </c>
      <c r="C19" s="417" t="s">
        <v>226</v>
      </c>
      <c r="D19" s="418">
        <v>44406</v>
      </c>
      <c r="E19" s="288">
        <v>3327.15</v>
      </c>
      <c r="F19" s="288">
        <v>3308.4</v>
      </c>
      <c r="G19" s="289">
        <v>3280.75</v>
      </c>
      <c r="H19" s="289">
        <v>3234.35</v>
      </c>
      <c r="I19" s="289">
        <v>3206.7</v>
      </c>
      <c r="J19" s="289">
        <v>3354.8</v>
      </c>
      <c r="K19" s="289">
        <v>3382.4500000000007</v>
      </c>
      <c r="L19" s="289">
        <v>3428.8500000000004</v>
      </c>
      <c r="M19" s="276">
        <v>3336.05</v>
      </c>
      <c r="N19" s="276">
        <v>3262</v>
      </c>
      <c r="O19" s="291">
        <v>557600</v>
      </c>
      <c r="P19" s="292">
        <v>0.10110584518167456</v>
      </c>
    </row>
    <row r="20" spans="1:16" ht="15">
      <c r="A20" s="254">
        <v>10</v>
      </c>
      <c r="B20" s="342" t="s">
        <v>43</v>
      </c>
      <c r="C20" s="417" t="s">
        <v>44</v>
      </c>
      <c r="D20" s="418">
        <v>44406</v>
      </c>
      <c r="E20" s="288">
        <v>740.85</v>
      </c>
      <c r="F20" s="288">
        <v>743.81666666666661</v>
      </c>
      <c r="G20" s="289">
        <v>736.78333333333319</v>
      </c>
      <c r="H20" s="289">
        <v>732.71666666666658</v>
      </c>
      <c r="I20" s="289">
        <v>725.68333333333317</v>
      </c>
      <c r="J20" s="289">
        <v>747.88333333333321</v>
      </c>
      <c r="K20" s="289">
        <v>754.91666666666652</v>
      </c>
      <c r="L20" s="289">
        <v>758.98333333333323</v>
      </c>
      <c r="M20" s="276">
        <v>750.85</v>
      </c>
      <c r="N20" s="276">
        <v>739.75</v>
      </c>
      <c r="O20" s="291">
        <v>10295000</v>
      </c>
      <c r="P20" s="292">
        <v>2.132936507936508E-2</v>
      </c>
    </row>
    <row r="21" spans="1:16" ht="15">
      <c r="A21" s="254">
        <v>11</v>
      </c>
      <c r="B21" s="342" t="s">
        <v>37</v>
      </c>
      <c r="C21" s="417" t="s">
        <v>45</v>
      </c>
      <c r="D21" s="418">
        <v>44406</v>
      </c>
      <c r="E21" s="288">
        <v>353.75</v>
      </c>
      <c r="F21" s="288">
        <v>352.93333333333334</v>
      </c>
      <c r="G21" s="289">
        <v>344.11666666666667</v>
      </c>
      <c r="H21" s="289">
        <v>334.48333333333335</v>
      </c>
      <c r="I21" s="289">
        <v>325.66666666666669</v>
      </c>
      <c r="J21" s="289">
        <v>362.56666666666666</v>
      </c>
      <c r="K21" s="289">
        <v>371.38333333333338</v>
      </c>
      <c r="L21" s="289">
        <v>381.01666666666665</v>
      </c>
      <c r="M21" s="276">
        <v>361.75</v>
      </c>
      <c r="N21" s="276">
        <v>343.3</v>
      </c>
      <c r="O21" s="291">
        <v>18858000</v>
      </c>
      <c r="P21" s="292">
        <v>0.13856185473646079</v>
      </c>
    </row>
    <row r="22" spans="1:16" ht="15">
      <c r="A22" s="254">
        <v>12</v>
      </c>
      <c r="B22" s="342" t="s">
        <v>51</v>
      </c>
      <c r="C22" s="417" t="s">
        <v>294</v>
      </c>
      <c r="D22" s="418">
        <v>44406</v>
      </c>
      <c r="E22" s="288">
        <v>975.75</v>
      </c>
      <c r="F22" s="288">
        <v>979.08333333333337</v>
      </c>
      <c r="G22" s="289">
        <v>968.16666666666674</v>
      </c>
      <c r="H22" s="289">
        <v>960.58333333333337</v>
      </c>
      <c r="I22" s="289">
        <v>949.66666666666674</v>
      </c>
      <c r="J22" s="289">
        <v>986.66666666666674</v>
      </c>
      <c r="K22" s="289">
        <v>997.58333333333348</v>
      </c>
      <c r="L22" s="289">
        <v>1005.1666666666667</v>
      </c>
      <c r="M22" s="276">
        <v>990</v>
      </c>
      <c r="N22" s="276">
        <v>971.5</v>
      </c>
      <c r="O22" s="291">
        <v>1239150</v>
      </c>
      <c r="P22" s="292">
        <v>5.8035714285714288E-3</v>
      </c>
    </row>
    <row r="23" spans="1:16" ht="15">
      <c r="A23" s="254">
        <v>13</v>
      </c>
      <c r="B23" s="342" t="s">
        <v>39</v>
      </c>
      <c r="C23" s="417" t="s">
        <v>46</v>
      </c>
      <c r="D23" s="418">
        <v>44406</v>
      </c>
      <c r="E23" s="288">
        <v>3720.55</v>
      </c>
      <c r="F23" s="288">
        <v>3727.7000000000003</v>
      </c>
      <c r="G23" s="289">
        <v>3696.5000000000005</v>
      </c>
      <c r="H23" s="289">
        <v>3672.4500000000003</v>
      </c>
      <c r="I23" s="289">
        <v>3641.2500000000005</v>
      </c>
      <c r="J23" s="289">
        <v>3751.7500000000005</v>
      </c>
      <c r="K23" s="289">
        <v>3782.9500000000003</v>
      </c>
      <c r="L23" s="289">
        <v>3807.0000000000005</v>
      </c>
      <c r="M23" s="276">
        <v>3758.9</v>
      </c>
      <c r="N23" s="276">
        <v>3703.65</v>
      </c>
      <c r="O23" s="291">
        <v>2041250</v>
      </c>
      <c r="P23" s="292">
        <v>-6.5701423530843172E-3</v>
      </c>
    </row>
    <row r="24" spans="1:16" ht="15">
      <c r="A24" s="254">
        <v>14</v>
      </c>
      <c r="B24" s="342" t="s">
        <v>43</v>
      </c>
      <c r="C24" s="417" t="s">
        <v>47</v>
      </c>
      <c r="D24" s="418">
        <v>44406</v>
      </c>
      <c r="E24" s="288">
        <v>227.15</v>
      </c>
      <c r="F24" s="288">
        <v>228.11666666666665</v>
      </c>
      <c r="G24" s="289">
        <v>224.98333333333329</v>
      </c>
      <c r="H24" s="289">
        <v>222.81666666666663</v>
      </c>
      <c r="I24" s="289">
        <v>219.68333333333328</v>
      </c>
      <c r="J24" s="289">
        <v>230.2833333333333</v>
      </c>
      <c r="K24" s="289">
        <v>233.41666666666669</v>
      </c>
      <c r="L24" s="289">
        <v>235.58333333333331</v>
      </c>
      <c r="M24" s="276">
        <v>231.25</v>
      </c>
      <c r="N24" s="276">
        <v>225.95</v>
      </c>
      <c r="O24" s="291">
        <v>16582500</v>
      </c>
      <c r="P24" s="292">
        <v>-5.391527599486521E-2</v>
      </c>
    </row>
    <row r="25" spans="1:16" ht="15">
      <c r="A25" s="254">
        <v>15</v>
      </c>
      <c r="B25" s="342" t="s">
        <v>43</v>
      </c>
      <c r="C25" s="417" t="s">
        <v>48</v>
      </c>
      <c r="D25" s="418">
        <v>44406</v>
      </c>
      <c r="E25" s="288">
        <v>122.8</v>
      </c>
      <c r="F25" s="288">
        <v>123.64999999999999</v>
      </c>
      <c r="G25" s="289">
        <v>120.44999999999999</v>
      </c>
      <c r="H25" s="289">
        <v>118.1</v>
      </c>
      <c r="I25" s="289">
        <v>114.89999999999999</v>
      </c>
      <c r="J25" s="289">
        <v>125.99999999999999</v>
      </c>
      <c r="K25" s="289">
        <v>129.19999999999999</v>
      </c>
      <c r="L25" s="289">
        <v>131.54999999999998</v>
      </c>
      <c r="M25" s="276">
        <v>126.85</v>
      </c>
      <c r="N25" s="276">
        <v>121.3</v>
      </c>
      <c r="O25" s="291">
        <v>43510500</v>
      </c>
      <c r="P25" s="292">
        <v>3.7335049887351146E-2</v>
      </c>
    </row>
    <row r="26" spans="1:16" ht="15">
      <c r="A26" s="254">
        <v>16</v>
      </c>
      <c r="B26" s="342" t="s">
        <v>49</v>
      </c>
      <c r="C26" s="417" t="s">
        <v>50</v>
      </c>
      <c r="D26" s="418">
        <v>44406</v>
      </c>
      <c r="E26" s="288">
        <v>3018.35</v>
      </c>
      <c r="F26" s="288">
        <v>3020.4500000000003</v>
      </c>
      <c r="G26" s="289">
        <v>3005.7500000000005</v>
      </c>
      <c r="H26" s="289">
        <v>2993.15</v>
      </c>
      <c r="I26" s="289">
        <v>2978.4500000000003</v>
      </c>
      <c r="J26" s="289">
        <v>3033.0500000000006</v>
      </c>
      <c r="K26" s="289">
        <v>3047.7500000000005</v>
      </c>
      <c r="L26" s="289">
        <v>3060.3500000000008</v>
      </c>
      <c r="M26" s="276">
        <v>3035.15</v>
      </c>
      <c r="N26" s="276">
        <v>3007.85</v>
      </c>
      <c r="O26" s="291">
        <v>4033800</v>
      </c>
      <c r="P26" s="292">
        <v>8.6265096391868572E-3</v>
      </c>
    </row>
    <row r="27" spans="1:16" ht="15">
      <c r="A27" s="254">
        <v>17</v>
      </c>
      <c r="B27" s="342" t="s">
        <v>53</v>
      </c>
      <c r="C27" s="417" t="s">
        <v>222</v>
      </c>
      <c r="D27" s="418">
        <v>44406</v>
      </c>
      <c r="E27" s="288">
        <v>1116.9000000000001</v>
      </c>
      <c r="F27" s="288">
        <v>1109.4166666666667</v>
      </c>
      <c r="G27" s="289">
        <v>1072.8333333333335</v>
      </c>
      <c r="H27" s="289">
        <v>1028.7666666666667</v>
      </c>
      <c r="I27" s="289">
        <v>992.18333333333339</v>
      </c>
      <c r="J27" s="289">
        <v>1153.4833333333336</v>
      </c>
      <c r="K27" s="289">
        <v>1190.0666666666671</v>
      </c>
      <c r="L27" s="289">
        <v>1234.1333333333337</v>
      </c>
      <c r="M27" s="276">
        <v>1146</v>
      </c>
      <c r="N27" s="276">
        <v>1065.3499999999999</v>
      </c>
      <c r="O27" s="291">
        <v>3210000</v>
      </c>
      <c r="P27" s="292">
        <v>-0.1029761073075311</v>
      </c>
    </row>
    <row r="28" spans="1:16" ht="15">
      <c r="A28" s="254">
        <v>18</v>
      </c>
      <c r="B28" s="342" t="s">
        <v>51</v>
      </c>
      <c r="C28" s="417" t="s">
        <v>52</v>
      </c>
      <c r="D28" s="418">
        <v>44406</v>
      </c>
      <c r="E28" s="288">
        <v>981.4</v>
      </c>
      <c r="F28" s="288">
        <v>988.58333333333337</v>
      </c>
      <c r="G28" s="289">
        <v>970.4666666666667</v>
      </c>
      <c r="H28" s="289">
        <v>959.5333333333333</v>
      </c>
      <c r="I28" s="289">
        <v>941.41666666666663</v>
      </c>
      <c r="J28" s="289">
        <v>999.51666666666677</v>
      </c>
      <c r="K28" s="289">
        <v>1017.6333333333333</v>
      </c>
      <c r="L28" s="289">
        <v>1028.5666666666668</v>
      </c>
      <c r="M28" s="276">
        <v>1006.7</v>
      </c>
      <c r="N28" s="276">
        <v>977.65</v>
      </c>
      <c r="O28" s="291">
        <v>10271300</v>
      </c>
      <c r="P28" s="292">
        <v>-1.2745220542296638E-2</v>
      </c>
    </row>
    <row r="29" spans="1:16" ht="15">
      <c r="A29" s="254">
        <v>19</v>
      </c>
      <c r="B29" s="342" t="s">
        <v>53</v>
      </c>
      <c r="C29" s="417" t="s">
        <v>54</v>
      </c>
      <c r="D29" s="418">
        <v>44406</v>
      </c>
      <c r="E29" s="288">
        <v>760.35</v>
      </c>
      <c r="F29" s="288">
        <v>762.43333333333339</v>
      </c>
      <c r="G29" s="289">
        <v>756.16666666666674</v>
      </c>
      <c r="H29" s="289">
        <v>751.98333333333335</v>
      </c>
      <c r="I29" s="289">
        <v>745.7166666666667</v>
      </c>
      <c r="J29" s="289">
        <v>766.61666666666679</v>
      </c>
      <c r="K29" s="289">
        <v>772.88333333333344</v>
      </c>
      <c r="L29" s="289">
        <v>777.06666666666683</v>
      </c>
      <c r="M29" s="276">
        <v>768.7</v>
      </c>
      <c r="N29" s="276">
        <v>758.25</v>
      </c>
      <c r="O29" s="291">
        <v>32713200</v>
      </c>
      <c r="P29" s="292">
        <v>-2.9989393994806716E-3</v>
      </c>
    </row>
    <row r="30" spans="1:16" ht="15">
      <c r="A30" s="254">
        <v>20</v>
      </c>
      <c r="B30" s="342" t="s">
        <v>43</v>
      </c>
      <c r="C30" s="417" t="s">
        <v>55</v>
      </c>
      <c r="D30" s="418">
        <v>44406</v>
      </c>
      <c r="E30" s="288">
        <v>4077.25</v>
      </c>
      <c r="F30" s="288">
        <v>4086.9499999999994</v>
      </c>
      <c r="G30" s="289">
        <v>4042.8499999999985</v>
      </c>
      <c r="H30" s="289">
        <v>4008.4499999999994</v>
      </c>
      <c r="I30" s="289">
        <v>3964.3499999999985</v>
      </c>
      <c r="J30" s="289">
        <v>4121.3499999999985</v>
      </c>
      <c r="K30" s="289">
        <v>4165.45</v>
      </c>
      <c r="L30" s="289">
        <v>4199.8499999999985</v>
      </c>
      <c r="M30" s="276">
        <v>4131.05</v>
      </c>
      <c r="N30" s="276">
        <v>4052.55</v>
      </c>
      <c r="O30" s="291">
        <v>1723500</v>
      </c>
      <c r="P30" s="292">
        <v>0.11716091395235781</v>
      </c>
    </row>
    <row r="31" spans="1:16" ht="15">
      <c r="A31" s="254">
        <v>21</v>
      </c>
      <c r="B31" s="342" t="s">
        <v>56</v>
      </c>
      <c r="C31" s="417" t="s">
        <v>57</v>
      </c>
      <c r="D31" s="418">
        <v>44406</v>
      </c>
      <c r="E31" s="288">
        <v>12122.85</v>
      </c>
      <c r="F31" s="288">
        <v>12120.933333333334</v>
      </c>
      <c r="G31" s="289">
        <v>11907.016666666668</v>
      </c>
      <c r="H31" s="289">
        <v>11691.183333333334</v>
      </c>
      <c r="I31" s="289">
        <v>11477.266666666668</v>
      </c>
      <c r="J31" s="289">
        <v>12336.766666666668</v>
      </c>
      <c r="K31" s="289">
        <v>12550.683333333332</v>
      </c>
      <c r="L31" s="289">
        <v>12766.516666666668</v>
      </c>
      <c r="M31" s="276">
        <v>12334.85</v>
      </c>
      <c r="N31" s="276">
        <v>11905.1</v>
      </c>
      <c r="O31" s="291">
        <v>672675</v>
      </c>
      <c r="P31" s="292">
        <v>-1.8816322065419538E-2</v>
      </c>
    </row>
    <row r="32" spans="1:16" ht="15">
      <c r="A32" s="254">
        <v>22</v>
      </c>
      <c r="B32" s="342" t="s">
        <v>56</v>
      </c>
      <c r="C32" s="417" t="s">
        <v>58</v>
      </c>
      <c r="D32" s="418">
        <v>44406</v>
      </c>
      <c r="E32" s="288">
        <v>6223.25</v>
      </c>
      <c r="F32" s="288">
        <v>6221.6333333333341</v>
      </c>
      <c r="G32" s="289">
        <v>6074.2666666666682</v>
      </c>
      <c r="H32" s="289">
        <v>5925.2833333333338</v>
      </c>
      <c r="I32" s="289">
        <v>5777.9166666666679</v>
      </c>
      <c r="J32" s="289">
        <v>6370.6166666666686</v>
      </c>
      <c r="K32" s="289">
        <v>6517.9833333333354</v>
      </c>
      <c r="L32" s="289">
        <v>6666.966666666669</v>
      </c>
      <c r="M32" s="276">
        <v>6369</v>
      </c>
      <c r="N32" s="276">
        <v>6072.65</v>
      </c>
      <c r="O32" s="291">
        <v>3991750</v>
      </c>
      <c r="P32" s="292">
        <v>0.15660992394060122</v>
      </c>
    </row>
    <row r="33" spans="1:16" ht="15">
      <c r="A33" s="254">
        <v>23</v>
      </c>
      <c r="B33" s="342" t="s">
        <v>43</v>
      </c>
      <c r="C33" s="417" t="s">
        <v>59</v>
      </c>
      <c r="D33" s="418">
        <v>44406</v>
      </c>
      <c r="E33" s="288">
        <v>2309.65</v>
      </c>
      <c r="F33" s="288">
        <v>2307.6666666666665</v>
      </c>
      <c r="G33" s="289">
        <v>2292.083333333333</v>
      </c>
      <c r="H33" s="289">
        <v>2274.5166666666664</v>
      </c>
      <c r="I33" s="289">
        <v>2258.9333333333329</v>
      </c>
      <c r="J33" s="289">
        <v>2325.2333333333331</v>
      </c>
      <c r="K33" s="289">
        <v>2340.8166666666662</v>
      </c>
      <c r="L33" s="289">
        <v>2358.3833333333332</v>
      </c>
      <c r="M33" s="276">
        <v>2323.25</v>
      </c>
      <c r="N33" s="276">
        <v>2290.1</v>
      </c>
      <c r="O33" s="291">
        <v>1020800</v>
      </c>
      <c r="P33" s="292">
        <v>-3.1499051233396587E-2</v>
      </c>
    </row>
    <row r="34" spans="1:16" ht="15">
      <c r="A34" s="254">
        <v>24</v>
      </c>
      <c r="B34" s="342" t="s">
        <v>53</v>
      </c>
      <c r="C34" s="417" t="s">
        <v>229</v>
      </c>
      <c r="D34" s="418">
        <v>44406</v>
      </c>
      <c r="E34" s="288">
        <v>320.55</v>
      </c>
      <c r="F34" s="288">
        <v>322.16666666666669</v>
      </c>
      <c r="G34" s="289">
        <v>317.83333333333337</v>
      </c>
      <c r="H34" s="289">
        <v>315.11666666666667</v>
      </c>
      <c r="I34" s="289">
        <v>310.78333333333336</v>
      </c>
      <c r="J34" s="289">
        <v>324.88333333333338</v>
      </c>
      <c r="K34" s="289">
        <v>329.21666666666675</v>
      </c>
      <c r="L34" s="289">
        <v>331.93333333333339</v>
      </c>
      <c r="M34" s="276">
        <v>326.5</v>
      </c>
      <c r="N34" s="276">
        <v>319.45</v>
      </c>
      <c r="O34" s="291">
        <v>16002000</v>
      </c>
      <c r="P34" s="292">
        <v>5.4441940457834181E-2</v>
      </c>
    </row>
    <row r="35" spans="1:16" ht="15">
      <c r="A35" s="254">
        <v>25</v>
      </c>
      <c r="B35" s="342" t="s">
        <v>53</v>
      </c>
      <c r="C35" s="417" t="s">
        <v>60</v>
      </c>
      <c r="D35" s="418">
        <v>44406</v>
      </c>
      <c r="E35" s="288">
        <v>85.65</v>
      </c>
      <c r="F35" s="288">
        <v>86.183333333333337</v>
      </c>
      <c r="G35" s="289">
        <v>84.76666666666668</v>
      </c>
      <c r="H35" s="289">
        <v>83.88333333333334</v>
      </c>
      <c r="I35" s="289">
        <v>82.466666666666683</v>
      </c>
      <c r="J35" s="289">
        <v>87.066666666666677</v>
      </c>
      <c r="K35" s="289">
        <v>88.483333333333334</v>
      </c>
      <c r="L35" s="289">
        <v>89.366666666666674</v>
      </c>
      <c r="M35" s="276">
        <v>87.6</v>
      </c>
      <c r="N35" s="276">
        <v>85.3</v>
      </c>
      <c r="O35" s="291">
        <v>171475200</v>
      </c>
      <c r="P35" s="292">
        <v>-7.2478493531125112E-3</v>
      </c>
    </row>
    <row r="36" spans="1:16" ht="15">
      <c r="A36" s="254">
        <v>26</v>
      </c>
      <c r="B36" s="342" t="s">
        <v>49</v>
      </c>
      <c r="C36" s="417" t="s">
        <v>62</v>
      </c>
      <c r="D36" s="418">
        <v>44406</v>
      </c>
      <c r="E36" s="288">
        <v>1594.1</v>
      </c>
      <c r="F36" s="288">
        <v>1600.5999999999997</v>
      </c>
      <c r="G36" s="289">
        <v>1582.3499999999995</v>
      </c>
      <c r="H36" s="289">
        <v>1570.5999999999997</v>
      </c>
      <c r="I36" s="289">
        <v>1552.3499999999995</v>
      </c>
      <c r="J36" s="289">
        <v>1612.3499999999995</v>
      </c>
      <c r="K36" s="289">
        <v>1630.6</v>
      </c>
      <c r="L36" s="289">
        <v>1642.3499999999995</v>
      </c>
      <c r="M36" s="276">
        <v>1618.85</v>
      </c>
      <c r="N36" s="276">
        <v>1588.85</v>
      </c>
      <c r="O36" s="291">
        <v>1500950</v>
      </c>
      <c r="P36" s="292">
        <v>-1.7284839755131436E-2</v>
      </c>
    </row>
    <row r="37" spans="1:16" ht="15">
      <c r="A37" s="254">
        <v>27</v>
      </c>
      <c r="B37" s="342" t="s">
        <v>63</v>
      </c>
      <c r="C37" s="417" t="s">
        <v>64</v>
      </c>
      <c r="D37" s="418">
        <v>44406</v>
      </c>
      <c r="E37" s="288">
        <v>181.05</v>
      </c>
      <c r="F37" s="288">
        <v>180.9</v>
      </c>
      <c r="G37" s="289">
        <v>179.3</v>
      </c>
      <c r="H37" s="289">
        <v>177.55</v>
      </c>
      <c r="I37" s="289">
        <v>175.95000000000002</v>
      </c>
      <c r="J37" s="289">
        <v>182.65</v>
      </c>
      <c r="K37" s="289">
        <v>184.24999999999997</v>
      </c>
      <c r="L37" s="289">
        <v>186</v>
      </c>
      <c r="M37" s="276">
        <v>182.5</v>
      </c>
      <c r="N37" s="276">
        <v>179.15</v>
      </c>
      <c r="O37" s="291">
        <v>26189600</v>
      </c>
      <c r="P37" s="292">
        <v>-6.3077759651984769E-2</v>
      </c>
    </row>
    <row r="38" spans="1:16" ht="15">
      <c r="A38" s="254">
        <v>28</v>
      </c>
      <c r="B38" s="342" t="s">
        <v>49</v>
      </c>
      <c r="C38" s="417" t="s">
        <v>65</v>
      </c>
      <c r="D38" s="418">
        <v>44406</v>
      </c>
      <c r="E38" s="288">
        <v>818</v>
      </c>
      <c r="F38" s="288">
        <v>817.33333333333337</v>
      </c>
      <c r="G38" s="289">
        <v>811.9666666666667</v>
      </c>
      <c r="H38" s="289">
        <v>805.93333333333328</v>
      </c>
      <c r="I38" s="289">
        <v>800.56666666666661</v>
      </c>
      <c r="J38" s="289">
        <v>823.36666666666679</v>
      </c>
      <c r="K38" s="289">
        <v>828.73333333333335</v>
      </c>
      <c r="L38" s="289">
        <v>834.76666666666688</v>
      </c>
      <c r="M38" s="276">
        <v>822.7</v>
      </c>
      <c r="N38" s="276">
        <v>811.3</v>
      </c>
      <c r="O38" s="291">
        <v>2800600</v>
      </c>
      <c r="P38" s="292">
        <v>7.8616352201257866E-4</v>
      </c>
    </row>
    <row r="39" spans="1:16" ht="15">
      <c r="A39" s="254">
        <v>29</v>
      </c>
      <c r="B39" s="342" t="s">
        <v>43</v>
      </c>
      <c r="C39" s="417" t="s">
        <v>66</v>
      </c>
      <c r="D39" s="418">
        <v>44406</v>
      </c>
      <c r="E39" s="288">
        <v>766.65</v>
      </c>
      <c r="F39" s="288">
        <v>768.30000000000007</v>
      </c>
      <c r="G39" s="289">
        <v>757.35000000000014</v>
      </c>
      <c r="H39" s="289">
        <v>748.05000000000007</v>
      </c>
      <c r="I39" s="289">
        <v>737.10000000000014</v>
      </c>
      <c r="J39" s="289">
        <v>777.60000000000014</v>
      </c>
      <c r="K39" s="289">
        <v>788.55000000000018</v>
      </c>
      <c r="L39" s="289">
        <v>797.85000000000014</v>
      </c>
      <c r="M39" s="276">
        <v>779.25</v>
      </c>
      <c r="N39" s="276">
        <v>759</v>
      </c>
      <c r="O39" s="291">
        <v>5404500</v>
      </c>
      <c r="P39" s="292">
        <v>-4.2519266542652139E-2</v>
      </c>
    </row>
    <row r="40" spans="1:16" ht="15">
      <c r="A40" s="254">
        <v>30</v>
      </c>
      <c r="B40" s="342" t="s">
        <v>67</v>
      </c>
      <c r="C40" s="417" t="s">
        <v>68</v>
      </c>
      <c r="D40" s="418">
        <v>44406</v>
      </c>
      <c r="E40" s="288">
        <v>528.1</v>
      </c>
      <c r="F40" s="288">
        <v>526.94999999999993</v>
      </c>
      <c r="G40" s="289">
        <v>523.79999999999984</v>
      </c>
      <c r="H40" s="289">
        <v>519.49999999999989</v>
      </c>
      <c r="I40" s="289">
        <v>516.3499999999998</v>
      </c>
      <c r="J40" s="289">
        <v>531.24999999999989</v>
      </c>
      <c r="K40" s="289">
        <v>534.4</v>
      </c>
      <c r="L40" s="289">
        <v>538.69999999999993</v>
      </c>
      <c r="M40" s="276">
        <v>530.1</v>
      </c>
      <c r="N40" s="276">
        <v>522.65</v>
      </c>
      <c r="O40" s="291">
        <v>112026222</v>
      </c>
      <c r="P40" s="292">
        <v>-9.8002323260417863E-3</v>
      </c>
    </row>
    <row r="41" spans="1:16" ht="15">
      <c r="A41" s="254">
        <v>31</v>
      </c>
      <c r="B41" s="342" t="s">
        <v>63</v>
      </c>
      <c r="C41" s="417" t="s">
        <v>69</v>
      </c>
      <c r="D41" s="418">
        <v>44406</v>
      </c>
      <c r="E41" s="288">
        <v>64.650000000000006</v>
      </c>
      <c r="F41" s="288">
        <v>65.2</v>
      </c>
      <c r="G41" s="289">
        <v>63.900000000000006</v>
      </c>
      <c r="H41" s="289">
        <v>63.150000000000006</v>
      </c>
      <c r="I41" s="289">
        <v>61.850000000000009</v>
      </c>
      <c r="J41" s="289">
        <v>65.95</v>
      </c>
      <c r="K41" s="289">
        <v>67.249999999999986</v>
      </c>
      <c r="L41" s="289">
        <v>68</v>
      </c>
      <c r="M41" s="276">
        <v>66.5</v>
      </c>
      <c r="N41" s="276">
        <v>64.45</v>
      </c>
      <c r="O41" s="291">
        <v>99750000</v>
      </c>
      <c r="P41" s="292">
        <v>1.0101010101010102E-2</v>
      </c>
    </row>
    <row r="42" spans="1:16" ht="15">
      <c r="A42" s="254">
        <v>32</v>
      </c>
      <c r="B42" s="342" t="s">
        <v>51</v>
      </c>
      <c r="C42" s="417" t="s">
        <v>70</v>
      </c>
      <c r="D42" s="418">
        <v>44406</v>
      </c>
      <c r="E42" s="288">
        <v>389.8</v>
      </c>
      <c r="F42" s="288">
        <v>394.34999999999997</v>
      </c>
      <c r="G42" s="289">
        <v>383.89999999999992</v>
      </c>
      <c r="H42" s="289">
        <v>377.99999999999994</v>
      </c>
      <c r="I42" s="289">
        <v>367.5499999999999</v>
      </c>
      <c r="J42" s="289">
        <v>400.24999999999994</v>
      </c>
      <c r="K42" s="289">
        <v>410.7</v>
      </c>
      <c r="L42" s="289">
        <v>416.59999999999997</v>
      </c>
      <c r="M42" s="276">
        <v>404.8</v>
      </c>
      <c r="N42" s="276">
        <v>388.45</v>
      </c>
      <c r="O42" s="291">
        <v>16856700</v>
      </c>
      <c r="P42" s="292">
        <v>0.14676889375684557</v>
      </c>
    </row>
    <row r="43" spans="1:16" ht="15">
      <c r="A43" s="254">
        <v>33</v>
      </c>
      <c r="B43" s="342" t="s">
        <v>43</v>
      </c>
      <c r="C43" s="417" t="s">
        <v>71</v>
      </c>
      <c r="D43" s="418">
        <v>44406</v>
      </c>
      <c r="E43" s="288">
        <v>15297.45</v>
      </c>
      <c r="F43" s="288">
        <v>15417.85</v>
      </c>
      <c r="G43" s="289">
        <v>15136.7</v>
      </c>
      <c r="H43" s="289">
        <v>14975.95</v>
      </c>
      <c r="I43" s="289">
        <v>14694.800000000001</v>
      </c>
      <c r="J43" s="289">
        <v>15578.6</v>
      </c>
      <c r="K43" s="289">
        <v>15859.749999999998</v>
      </c>
      <c r="L43" s="289">
        <v>16020.5</v>
      </c>
      <c r="M43" s="276">
        <v>15699</v>
      </c>
      <c r="N43" s="276">
        <v>15257.1</v>
      </c>
      <c r="O43" s="291">
        <v>145150</v>
      </c>
      <c r="P43" s="292">
        <v>-4.11663807890223E-3</v>
      </c>
    </row>
    <row r="44" spans="1:16" ht="15">
      <c r="A44" s="254">
        <v>34</v>
      </c>
      <c r="B44" s="342" t="s">
        <v>72</v>
      </c>
      <c r="C44" s="417" t="s">
        <v>73</v>
      </c>
      <c r="D44" s="418">
        <v>44406</v>
      </c>
      <c r="E44" s="288">
        <v>460.4</v>
      </c>
      <c r="F44" s="288">
        <v>461.36666666666662</v>
      </c>
      <c r="G44" s="289">
        <v>457.18333333333322</v>
      </c>
      <c r="H44" s="289">
        <v>453.96666666666658</v>
      </c>
      <c r="I44" s="289">
        <v>449.78333333333319</v>
      </c>
      <c r="J44" s="289">
        <v>464.58333333333326</v>
      </c>
      <c r="K44" s="289">
        <v>468.76666666666665</v>
      </c>
      <c r="L44" s="289">
        <v>471.98333333333329</v>
      </c>
      <c r="M44" s="276">
        <v>465.55</v>
      </c>
      <c r="N44" s="276">
        <v>458.15</v>
      </c>
      <c r="O44" s="291">
        <v>34594200</v>
      </c>
      <c r="P44" s="292">
        <v>2.0333680917622526E-3</v>
      </c>
    </row>
    <row r="45" spans="1:16" ht="15">
      <c r="A45" s="254">
        <v>35</v>
      </c>
      <c r="B45" s="342" t="s">
        <v>49</v>
      </c>
      <c r="C45" s="417" t="s">
        <v>74</v>
      </c>
      <c r="D45" s="418">
        <v>44406</v>
      </c>
      <c r="E45" s="288">
        <v>3537.2</v>
      </c>
      <c r="F45" s="288">
        <v>3537.5666666666671</v>
      </c>
      <c r="G45" s="289">
        <v>3526.3333333333339</v>
      </c>
      <c r="H45" s="289">
        <v>3515.4666666666667</v>
      </c>
      <c r="I45" s="289">
        <v>3504.2333333333336</v>
      </c>
      <c r="J45" s="289">
        <v>3548.4333333333343</v>
      </c>
      <c r="K45" s="289">
        <v>3559.666666666667</v>
      </c>
      <c r="L45" s="289">
        <v>3570.5333333333347</v>
      </c>
      <c r="M45" s="276">
        <v>3548.8</v>
      </c>
      <c r="N45" s="276">
        <v>3526.7</v>
      </c>
      <c r="O45" s="291">
        <v>2391800</v>
      </c>
      <c r="P45" s="292">
        <v>2.4676548710478963E-2</v>
      </c>
    </row>
    <row r="46" spans="1:16" ht="15">
      <c r="A46" s="254">
        <v>36</v>
      </c>
      <c r="B46" s="342" t="s">
        <v>51</v>
      </c>
      <c r="C46" s="417" t="s">
        <v>75</v>
      </c>
      <c r="D46" s="418">
        <v>44406</v>
      </c>
      <c r="E46" s="288">
        <v>635.25</v>
      </c>
      <c r="F46" s="288">
        <v>637.4</v>
      </c>
      <c r="G46" s="289">
        <v>630.5</v>
      </c>
      <c r="H46" s="289">
        <v>625.75</v>
      </c>
      <c r="I46" s="289">
        <v>618.85</v>
      </c>
      <c r="J46" s="289">
        <v>642.15</v>
      </c>
      <c r="K46" s="289">
        <v>649.04999999999984</v>
      </c>
      <c r="L46" s="289">
        <v>653.79999999999995</v>
      </c>
      <c r="M46" s="276">
        <v>644.29999999999995</v>
      </c>
      <c r="N46" s="276">
        <v>632.65</v>
      </c>
      <c r="O46" s="291">
        <v>25361600</v>
      </c>
      <c r="P46" s="292">
        <v>-1.0398613518197574E-3</v>
      </c>
    </row>
    <row r="47" spans="1:16" ht="15">
      <c r="A47" s="254">
        <v>37</v>
      </c>
      <c r="B47" s="342" t="s">
        <v>53</v>
      </c>
      <c r="C47" s="417" t="s">
        <v>76</v>
      </c>
      <c r="D47" s="418">
        <v>44406</v>
      </c>
      <c r="E47" s="288">
        <v>154.1</v>
      </c>
      <c r="F47" s="288">
        <v>155.16666666666666</v>
      </c>
      <c r="G47" s="289">
        <v>152.43333333333331</v>
      </c>
      <c r="H47" s="289">
        <v>150.76666666666665</v>
      </c>
      <c r="I47" s="289">
        <v>148.0333333333333</v>
      </c>
      <c r="J47" s="289">
        <v>156.83333333333331</v>
      </c>
      <c r="K47" s="289">
        <v>159.56666666666666</v>
      </c>
      <c r="L47" s="289">
        <v>161.23333333333332</v>
      </c>
      <c r="M47" s="276">
        <v>157.9</v>
      </c>
      <c r="N47" s="276">
        <v>153.5</v>
      </c>
      <c r="O47" s="291">
        <v>58390200</v>
      </c>
      <c r="P47" s="292">
        <v>-3.5938075930704019E-3</v>
      </c>
    </row>
    <row r="48" spans="1:16" ht="15">
      <c r="A48" s="254">
        <v>38</v>
      </c>
      <c r="B48" s="342" t="s">
        <v>56</v>
      </c>
      <c r="C48" s="417" t="s">
        <v>81</v>
      </c>
      <c r="D48" s="418">
        <v>44406</v>
      </c>
      <c r="E48" s="288">
        <v>521.85</v>
      </c>
      <c r="F48" s="288">
        <v>525.2833333333333</v>
      </c>
      <c r="G48" s="289">
        <v>517.06666666666661</v>
      </c>
      <c r="H48" s="289">
        <v>512.2833333333333</v>
      </c>
      <c r="I48" s="289">
        <v>504.06666666666661</v>
      </c>
      <c r="J48" s="289">
        <v>530.06666666666661</v>
      </c>
      <c r="K48" s="289">
        <v>538.2833333333333</v>
      </c>
      <c r="L48" s="289">
        <v>543.06666666666661</v>
      </c>
      <c r="M48" s="276">
        <v>533.5</v>
      </c>
      <c r="N48" s="276">
        <v>520.5</v>
      </c>
      <c r="O48" s="291">
        <v>9545000</v>
      </c>
      <c r="P48" s="292">
        <v>-7.8890229191797348E-2</v>
      </c>
    </row>
    <row r="49" spans="1:16" ht="15">
      <c r="A49" s="254">
        <v>39</v>
      </c>
      <c r="B49" s="357" t="s">
        <v>51</v>
      </c>
      <c r="C49" s="417" t="s">
        <v>82</v>
      </c>
      <c r="D49" s="418">
        <v>44406</v>
      </c>
      <c r="E49" s="288">
        <v>973</v>
      </c>
      <c r="F49" s="288">
        <v>972.9</v>
      </c>
      <c r="G49" s="289">
        <v>968.5</v>
      </c>
      <c r="H49" s="289">
        <v>964</v>
      </c>
      <c r="I49" s="289">
        <v>959.6</v>
      </c>
      <c r="J49" s="289">
        <v>977.4</v>
      </c>
      <c r="K49" s="289">
        <v>981.79999999999984</v>
      </c>
      <c r="L49" s="289">
        <v>986.3</v>
      </c>
      <c r="M49" s="276">
        <v>977.3</v>
      </c>
      <c r="N49" s="276">
        <v>968.4</v>
      </c>
      <c r="O49" s="291">
        <v>9467900</v>
      </c>
      <c r="P49" s="292">
        <v>6.8700192360538609E-4</v>
      </c>
    </row>
    <row r="50" spans="1:16" ht="15">
      <c r="A50" s="254">
        <v>40</v>
      </c>
      <c r="B50" s="342" t="s">
        <v>39</v>
      </c>
      <c r="C50" s="417" t="s">
        <v>83</v>
      </c>
      <c r="D50" s="418">
        <v>44406</v>
      </c>
      <c r="E50" s="288">
        <v>147.94999999999999</v>
      </c>
      <c r="F50" s="288">
        <v>148.63333333333333</v>
      </c>
      <c r="G50" s="289">
        <v>146.71666666666664</v>
      </c>
      <c r="H50" s="289">
        <v>145.48333333333332</v>
      </c>
      <c r="I50" s="289">
        <v>143.56666666666663</v>
      </c>
      <c r="J50" s="289">
        <v>149.86666666666665</v>
      </c>
      <c r="K50" s="289">
        <v>151.78333333333333</v>
      </c>
      <c r="L50" s="289">
        <v>153.01666666666665</v>
      </c>
      <c r="M50" s="276">
        <v>150.55000000000001</v>
      </c>
      <c r="N50" s="276">
        <v>147.4</v>
      </c>
      <c r="O50" s="291">
        <v>59761800</v>
      </c>
      <c r="P50" s="292">
        <v>3.2808303694563404E-2</v>
      </c>
    </row>
    <row r="51" spans="1:16" ht="15">
      <c r="A51" s="254">
        <v>41</v>
      </c>
      <c r="B51" s="342" t="s">
        <v>106</v>
      </c>
      <c r="C51" s="417" t="s">
        <v>798</v>
      </c>
      <c r="D51" s="418">
        <v>44406</v>
      </c>
      <c r="E51" s="288">
        <v>4177.75</v>
      </c>
      <c r="F51" s="288">
        <v>4184.3166666666666</v>
      </c>
      <c r="G51" s="289">
        <v>4122.4333333333334</v>
      </c>
      <c r="H51" s="289">
        <v>4067.1166666666668</v>
      </c>
      <c r="I51" s="289">
        <v>4005.2333333333336</v>
      </c>
      <c r="J51" s="289">
        <v>4239.6333333333332</v>
      </c>
      <c r="K51" s="289">
        <v>4301.5166666666664</v>
      </c>
      <c r="L51" s="289">
        <v>4356.833333333333</v>
      </c>
      <c r="M51" s="276">
        <v>4246.2</v>
      </c>
      <c r="N51" s="276">
        <v>4129</v>
      </c>
      <c r="O51" s="291">
        <v>494000</v>
      </c>
      <c r="P51" s="292">
        <v>1.5625E-2</v>
      </c>
    </row>
    <row r="52" spans="1:16" ht="15">
      <c r="A52" s="254">
        <v>42</v>
      </c>
      <c r="B52" s="342" t="s">
        <v>49</v>
      </c>
      <c r="C52" s="417" t="s">
        <v>84</v>
      </c>
      <c r="D52" s="418">
        <v>44406</v>
      </c>
      <c r="E52" s="288">
        <v>1688.1</v>
      </c>
      <c r="F52" s="288">
        <v>1693.0833333333333</v>
      </c>
      <c r="G52" s="289">
        <v>1679.3666666666666</v>
      </c>
      <c r="H52" s="289">
        <v>1670.6333333333332</v>
      </c>
      <c r="I52" s="289">
        <v>1656.9166666666665</v>
      </c>
      <c r="J52" s="289">
        <v>1701.8166666666666</v>
      </c>
      <c r="K52" s="289">
        <v>1715.5333333333333</v>
      </c>
      <c r="L52" s="289">
        <v>1724.2666666666667</v>
      </c>
      <c r="M52" s="276">
        <v>1706.8</v>
      </c>
      <c r="N52" s="276">
        <v>1684.35</v>
      </c>
      <c r="O52" s="291">
        <v>2408700</v>
      </c>
      <c r="P52" s="292">
        <v>-1.7839303553589269E-2</v>
      </c>
    </row>
    <row r="53" spans="1:16" ht="15">
      <c r="A53" s="254">
        <v>43</v>
      </c>
      <c r="B53" s="342" t="s">
        <v>39</v>
      </c>
      <c r="C53" s="417" t="s">
        <v>85</v>
      </c>
      <c r="D53" s="418">
        <v>44406</v>
      </c>
      <c r="E53" s="288">
        <v>690.9</v>
      </c>
      <c r="F53" s="288">
        <v>693.7833333333333</v>
      </c>
      <c r="G53" s="289">
        <v>685.16666666666663</v>
      </c>
      <c r="H53" s="289">
        <v>679.43333333333328</v>
      </c>
      <c r="I53" s="289">
        <v>670.81666666666661</v>
      </c>
      <c r="J53" s="289">
        <v>699.51666666666665</v>
      </c>
      <c r="K53" s="289">
        <v>708.13333333333344</v>
      </c>
      <c r="L53" s="289">
        <v>713.86666666666667</v>
      </c>
      <c r="M53" s="276">
        <v>702.4</v>
      </c>
      <c r="N53" s="276">
        <v>688.05</v>
      </c>
      <c r="O53" s="291">
        <v>6619305</v>
      </c>
      <c r="P53" s="292">
        <v>-2.3293357933579336E-2</v>
      </c>
    </row>
    <row r="54" spans="1:16" ht="15">
      <c r="A54" s="254">
        <v>44</v>
      </c>
      <c r="B54" s="357" t="s">
        <v>39</v>
      </c>
      <c r="C54" s="417" t="s">
        <v>232</v>
      </c>
      <c r="D54" s="418">
        <v>44406</v>
      </c>
      <c r="E54" s="288">
        <v>906.45</v>
      </c>
      <c r="F54" s="288">
        <v>906.93333333333339</v>
      </c>
      <c r="G54" s="289">
        <v>898.86666666666679</v>
      </c>
      <c r="H54" s="289">
        <v>891.28333333333342</v>
      </c>
      <c r="I54" s="289">
        <v>883.21666666666681</v>
      </c>
      <c r="J54" s="289">
        <v>914.51666666666677</v>
      </c>
      <c r="K54" s="289">
        <v>922.58333333333337</v>
      </c>
      <c r="L54" s="289">
        <v>930.16666666666674</v>
      </c>
      <c r="M54" s="276">
        <v>915</v>
      </c>
      <c r="N54" s="276">
        <v>899.35</v>
      </c>
      <c r="O54" s="291">
        <v>589375</v>
      </c>
      <c r="P54" s="292">
        <v>-1.2565445026178011E-2</v>
      </c>
    </row>
    <row r="55" spans="1:16" ht="15">
      <c r="A55" s="254">
        <v>45</v>
      </c>
      <c r="B55" s="342" t="s">
        <v>53</v>
      </c>
      <c r="C55" s="417" t="s">
        <v>231</v>
      </c>
      <c r="D55" s="418">
        <v>44406</v>
      </c>
      <c r="E55" s="288">
        <v>166.4</v>
      </c>
      <c r="F55" s="288">
        <v>167.13333333333333</v>
      </c>
      <c r="G55" s="289">
        <v>164.66666666666666</v>
      </c>
      <c r="H55" s="289">
        <v>162.93333333333334</v>
      </c>
      <c r="I55" s="289">
        <v>160.46666666666667</v>
      </c>
      <c r="J55" s="289">
        <v>168.86666666666665</v>
      </c>
      <c r="K55" s="289">
        <v>171.33333333333334</v>
      </c>
      <c r="L55" s="289">
        <v>173.06666666666663</v>
      </c>
      <c r="M55" s="276">
        <v>169.6</v>
      </c>
      <c r="N55" s="276">
        <v>165.4</v>
      </c>
      <c r="O55" s="291">
        <v>11172400</v>
      </c>
      <c r="P55" s="292">
        <v>2.4154589371980676E-2</v>
      </c>
    </row>
    <row r="56" spans="1:16" ht="15">
      <c r="A56" s="254">
        <v>46</v>
      </c>
      <c r="B56" s="342" t="s">
        <v>63</v>
      </c>
      <c r="C56" s="417" t="s">
        <v>86</v>
      </c>
      <c r="D56" s="418">
        <v>44406</v>
      </c>
      <c r="E56" s="288">
        <v>873.95</v>
      </c>
      <c r="F56" s="288">
        <v>878.98333333333323</v>
      </c>
      <c r="G56" s="289">
        <v>866.96666666666647</v>
      </c>
      <c r="H56" s="289">
        <v>859.98333333333323</v>
      </c>
      <c r="I56" s="289">
        <v>847.96666666666647</v>
      </c>
      <c r="J56" s="289">
        <v>885.96666666666647</v>
      </c>
      <c r="K56" s="289">
        <v>897.98333333333312</v>
      </c>
      <c r="L56" s="289">
        <v>904.96666666666647</v>
      </c>
      <c r="M56" s="276">
        <v>891</v>
      </c>
      <c r="N56" s="276">
        <v>872</v>
      </c>
      <c r="O56" s="291">
        <v>3057600</v>
      </c>
      <c r="P56" s="292">
        <v>2.0628880432605648E-2</v>
      </c>
    </row>
    <row r="57" spans="1:16" ht="15">
      <c r="A57" s="254">
        <v>47</v>
      </c>
      <c r="B57" s="342" t="s">
        <v>49</v>
      </c>
      <c r="C57" s="417" t="s">
        <v>87</v>
      </c>
      <c r="D57" s="418">
        <v>44406</v>
      </c>
      <c r="E57" s="288">
        <v>594.54999999999995</v>
      </c>
      <c r="F57" s="288">
        <v>594.23333333333323</v>
      </c>
      <c r="G57" s="289">
        <v>591.31666666666649</v>
      </c>
      <c r="H57" s="289">
        <v>588.08333333333326</v>
      </c>
      <c r="I57" s="289">
        <v>585.16666666666652</v>
      </c>
      <c r="J57" s="289">
        <v>597.46666666666647</v>
      </c>
      <c r="K57" s="289">
        <v>600.38333333333321</v>
      </c>
      <c r="L57" s="289">
        <v>603.61666666666645</v>
      </c>
      <c r="M57" s="276">
        <v>597.15</v>
      </c>
      <c r="N57" s="276">
        <v>591</v>
      </c>
      <c r="O57" s="291">
        <v>7937500</v>
      </c>
      <c r="P57" s="292">
        <v>2.0408163265306121E-2</v>
      </c>
    </row>
    <row r="58" spans="1:16" ht="15">
      <c r="A58" s="254">
        <v>48</v>
      </c>
      <c r="B58" s="342" t="s">
        <v>813</v>
      </c>
      <c r="C58" s="417" t="s">
        <v>339</v>
      </c>
      <c r="D58" s="418">
        <v>44406</v>
      </c>
      <c r="E58" s="288">
        <v>1895.85</v>
      </c>
      <c r="F58" s="288">
        <v>1905.0333333333335</v>
      </c>
      <c r="G58" s="289">
        <v>1871.0666666666671</v>
      </c>
      <c r="H58" s="289">
        <v>1846.2833333333335</v>
      </c>
      <c r="I58" s="289">
        <v>1812.3166666666671</v>
      </c>
      <c r="J58" s="289">
        <v>1929.8166666666671</v>
      </c>
      <c r="K58" s="289">
        <v>1963.7833333333338</v>
      </c>
      <c r="L58" s="289">
        <v>1988.5666666666671</v>
      </c>
      <c r="M58" s="276">
        <v>1939</v>
      </c>
      <c r="N58" s="276">
        <v>1880.25</v>
      </c>
      <c r="O58" s="291">
        <v>3122500</v>
      </c>
      <c r="P58" s="292">
        <v>6.7709172980815737E-3</v>
      </c>
    </row>
    <row r="59" spans="1:16" ht="15">
      <c r="A59" s="254">
        <v>49</v>
      </c>
      <c r="B59" s="342" t="s">
        <v>51</v>
      </c>
      <c r="C59" s="417" t="s">
        <v>90</v>
      </c>
      <c r="D59" s="418">
        <v>44406</v>
      </c>
      <c r="E59" s="288">
        <v>4546.45</v>
      </c>
      <c r="F59" s="288">
        <v>4554.416666666667</v>
      </c>
      <c r="G59" s="289">
        <v>4520.8333333333339</v>
      </c>
      <c r="H59" s="289">
        <v>4495.2166666666672</v>
      </c>
      <c r="I59" s="289">
        <v>4461.6333333333341</v>
      </c>
      <c r="J59" s="289">
        <v>4580.0333333333338</v>
      </c>
      <c r="K59" s="289">
        <v>4613.6166666666677</v>
      </c>
      <c r="L59" s="289">
        <v>4639.2333333333336</v>
      </c>
      <c r="M59" s="276">
        <v>4588</v>
      </c>
      <c r="N59" s="276">
        <v>4528.8</v>
      </c>
      <c r="O59" s="291">
        <v>2323000</v>
      </c>
      <c r="P59" s="292">
        <v>-2.917084587094617E-2</v>
      </c>
    </row>
    <row r="60" spans="1:16" ht="15">
      <c r="A60" s="254">
        <v>50</v>
      </c>
      <c r="B60" s="342" t="s">
        <v>91</v>
      </c>
      <c r="C60" s="417" t="s">
        <v>92</v>
      </c>
      <c r="D60" s="418">
        <v>44406</v>
      </c>
      <c r="E60" s="288">
        <v>291.55</v>
      </c>
      <c r="F60" s="288">
        <v>293.26666666666665</v>
      </c>
      <c r="G60" s="289">
        <v>288.5333333333333</v>
      </c>
      <c r="H60" s="289">
        <v>285.51666666666665</v>
      </c>
      <c r="I60" s="289">
        <v>280.7833333333333</v>
      </c>
      <c r="J60" s="289">
        <v>296.2833333333333</v>
      </c>
      <c r="K60" s="289">
        <v>301.01666666666665</v>
      </c>
      <c r="L60" s="289">
        <v>304.0333333333333</v>
      </c>
      <c r="M60" s="276">
        <v>298</v>
      </c>
      <c r="N60" s="276">
        <v>290.25</v>
      </c>
      <c r="O60" s="291">
        <v>35458500</v>
      </c>
      <c r="P60" s="292">
        <v>1.0058281631885694E-2</v>
      </c>
    </row>
    <row r="61" spans="1:16" ht="15">
      <c r="A61" s="254">
        <v>51</v>
      </c>
      <c r="B61" s="342" t="s">
        <v>51</v>
      </c>
      <c r="C61" s="417" t="s">
        <v>93</v>
      </c>
      <c r="D61" s="418">
        <v>44406</v>
      </c>
      <c r="E61" s="288">
        <v>5530.85</v>
      </c>
      <c r="F61" s="288">
        <v>5529.6166666666659</v>
      </c>
      <c r="G61" s="289">
        <v>5506.2333333333318</v>
      </c>
      <c r="H61" s="289">
        <v>5481.6166666666659</v>
      </c>
      <c r="I61" s="289">
        <v>5458.2333333333318</v>
      </c>
      <c r="J61" s="289">
        <v>5554.2333333333318</v>
      </c>
      <c r="K61" s="289">
        <v>5577.616666666665</v>
      </c>
      <c r="L61" s="289">
        <v>5602.2333333333318</v>
      </c>
      <c r="M61" s="276">
        <v>5553</v>
      </c>
      <c r="N61" s="276">
        <v>5505</v>
      </c>
      <c r="O61" s="291">
        <v>2373000</v>
      </c>
      <c r="P61" s="292">
        <v>-1.4023060143346837E-2</v>
      </c>
    </row>
    <row r="62" spans="1:16" ht="15">
      <c r="A62" s="254">
        <v>52</v>
      </c>
      <c r="B62" s="342" t="s">
        <v>43</v>
      </c>
      <c r="C62" s="417" t="s">
        <v>94</v>
      </c>
      <c r="D62" s="418">
        <v>44406</v>
      </c>
      <c r="E62" s="288">
        <v>2701.25</v>
      </c>
      <c r="F62" s="288">
        <v>2704.9333333333334</v>
      </c>
      <c r="G62" s="289">
        <v>2681.3666666666668</v>
      </c>
      <c r="H62" s="289">
        <v>2661.4833333333336</v>
      </c>
      <c r="I62" s="289">
        <v>2637.916666666667</v>
      </c>
      <c r="J62" s="289">
        <v>2724.8166666666666</v>
      </c>
      <c r="K62" s="289">
        <v>2748.3833333333332</v>
      </c>
      <c r="L62" s="289">
        <v>2768.2666666666664</v>
      </c>
      <c r="M62" s="276">
        <v>2728.5</v>
      </c>
      <c r="N62" s="276">
        <v>2685.05</v>
      </c>
      <c r="O62" s="291">
        <v>2023350</v>
      </c>
      <c r="P62" s="292">
        <v>1.7328019407381737E-3</v>
      </c>
    </row>
    <row r="63" spans="1:16" ht="15">
      <c r="A63" s="254">
        <v>53</v>
      </c>
      <c r="B63" s="342" t="s">
        <v>43</v>
      </c>
      <c r="C63" s="417" t="s">
        <v>96</v>
      </c>
      <c r="D63" s="418">
        <v>44406</v>
      </c>
      <c r="E63" s="288">
        <v>1195.3</v>
      </c>
      <c r="F63" s="288">
        <v>1196.1000000000001</v>
      </c>
      <c r="G63" s="289">
        <v>1181.7500000000002</v>
      </c>
      <c r="H63" s="289">
        <v>1168.2</v>
      </c>
      <c r="I63" s="289">
        <v>1153.8500000000001</v>
      </c>
      <c r="J63" s="289">
        <v>1209.6500000000003</v>
      </c>
      <c r="K63" s="289">
        <v>1224.0000000000002</v>
      </c>
      <c r="L63" s="289">
        <v>1237.5500000000004</v>
      </c>
      <c r="M63" s="276">
        <v>1210.45</v>
      </c>
      <c r="N63" s="276">
        <v>1182.55</v>
      </c>
      <c r="O63" s="291">
        <v>5294850</v>
      </c>
      <c r="P63" s="292">
        <v>-3.9509129003292426E-2</v>
      </c>
    </row>
    <row r="64" spans="1:16" ht="15">
      <c r="A64" s="254">
        <v>54</v>
      </c>
      <c r="B64" s="342" t="s">
        <v>43</v>
      </c>
      <c r="C64" s="417" t="s">
        <v>97</v>
      </c>
      <c r="D64" s="418">
        <v>44406</v>
      </c>
      <c r="E64" s="288">
        <v>183.6</v>
      </c>
      <c r="F64" s="288">
        <v>184.43333333333331</v>
      </c>
      <c r="G64" s="289">
        <v>182.31666666666661</v>
      </c>
      <c r="H64" s="289">
        <v>181.0333333333333</v>
      </c>
      <c r="I64" s="289">
        <v>178.9166666666666</v>
      </c>
      <c r="J64" s="289">
        <v>185.71666666666661</v>
      </c>
      <c r="K64" s="289">
        <v>187.83333333333334</v>
      </c>
      <c r="L64" s="289">
        <v>189.11666666666662</v>
      </c>
      <c r="M64" s="276">
        <v>186.55</v>
      </c>
      <c r="N64" s="276">
        <v>183.15</v>
      </c>
      <c r="O64" s="291">
        <v>15030000</v>
      </c>
      <c r="P64" s="292">
        <v>2.6050626689604325E-2</v>
      </c>
    </row>
    <row r="65" spans="1:16" ht="15">
      <c r="A65" s="254">
        <v>55</v>
      </c>
      <c r="B65" s="342" t="s">
        <v>53</v>
      </c>
      <c r="C65" s="417" t="s">
        <v>98</v>
      </c>
      <c r="D65" s="418">
        <v>44406</v>
      </c>
      <c r="E65" s="288">
        <v>87.1</v>
      </c>
      <c r="F65" s="288">
        <v>87.566666666666663</v>
      </c>
      <c r="G65" s="289">
        <v>86.23333333333332</v>
      </c>
      <c r="H65" s="289">
        <v>85.36666666666666</v>
      </c>
      <c r="I65" s="289">
        <v>84.033333333333317</v>
      </c>
      <c r="J65" s="289">
        <v>88.433333333333323</v>
      </c>
      <c r="K65" s="289">
        <v>89.766666666666666</v>
      </c>
      <c r="L65" s="289">
        <v>90.633333333333326</v>
      </c>
      <c r="M65" s="276">
        <v>88.9</v>
      </c>
      <c r="N65" s="276">
        <v>86.7</v>
      </c>
      <c r="O65" s="291">
        <v>79220000</v>
      </c>
      <c r="P65" s="292">
        <v>-4.8988820499937195E-3</v>
      </c>
    </row>
    <row r="66" spans="1:16" ht="15">
      <c r="A66" s="254">
        <v>56</v>
      </c>
      <c r="B66" s="357" t="s">
        <v>72</v>
      </c>
      <c r="C66" s="417" t="s">
        <v>99</v>
      </c>
      <c r="D66" s="418">
        <v>44406</v>
      </c>
      <c r="E66" s="288">
        <v>151.1</v>
      </c>
      <c r="F66" s="288">
        <v>152.11666666666667</v>
      </c>
      <c r="G66" s="289">
        <v>148.38333333333335</v>
      </c>
      <c r="H66" s="289">
        <v>145.66666666666669</v>
      </c>
      <c r="I66" s="289">
        <v>141.93333333333337</v>
      </c>
      <c r="J66" s="289">
        <v>154.83333333333334</v>
      </c>
      <c r="K66" s="289">
        <v>158.56666666666669</v>
      </c>
      <c r="L66" s="289">
        <v>161.28333333333333</v>
      </c>
      <c r="M66" s="276">
        <v>155.85</v>
      </c>
      <c r="N66" s="276">
        <v>149.4</v>
      </c>
      <c r="O66" s="291">
        <v>29011600</v>
      </c>
      <c r="P66" s="292">
        <v>3.5714285714285712E-2</v>
      </c>
    </row>
    <row r="67" spans="1:16" ht="15">
      <c r="A67" s="254">
        <v>57</v>
      </c>
      <c r="B67" s="342" t="s">
        <v>51</v>
      </c>
      <c r="C67" s="417" t="s">
        <v>100</v>
      </c>
      <c r="D67" s="418">
        <v>44406</v>
      </c>
      <c r="E67" s="391">
        <v>650.5</v>
      </c>
      <c r="F67" s="391">
        <v>654.58333333333337</v>
      </c>
      <c r="G67" s="392">
        <v>642.2166666666667</v>
      </c>
      <c r="H67" s="392">
        <v>633.93333333333328</v>
      </c>
      <c r="I67" s="392">
        <v>621.56666666666661</v>
      </c>
      <c r="J67" s="392">
        <v>662.86666666666679</v>
      </c>
      <c r="K67" s="392">
        <v>675.23333333333335</v>
      </c>
      <c r="L67" s="392">
        <v>683.51666666666688</v>
      </c>
      <c r="M67" s="393">
        <v>666.95</v>
      </c>
      <c r="N67" s="393">
        <v>646.29999999999995</v>
      </c>
      <c r="O67" s="394">
        <v>7315150</v>
      </c>
      <c r="P67" s="395">
        <v>-1.3339537769505196E-2</v>
      </c>
    </row>
    <row r="68" spans="1:16" ht="15">
      <c r="A68" s="254">
        <v>58</v>
      </c>
      <c r="B68" s="342" t="s">
        <v>101</v>
      </c>
      <c r="C68" s="417" t="s">
        <v>102</v>
      </c>
      <c r="D68" s="418">
        <v>44406</v>
      </c>
      <c r="E68" s="288">
        <v>31.85</v>
      </c>
      <c r="F68" s="288">
        <v>32.166666666666664</v>
      </c>
      <c r="G68" s="289">
        <v>31.283333333333331</v>
      </c>
      <c r="H68" s="289">
        <v>30.716666666666669</v>
      </c>
      <c r="I68" s="289">
        <v>29.833333333333336</v>
      </c>
      <c r="J68" s="289">
        <v>32.733333333333327</v>
      </c>
      <c r="K68" s="289">
        <v>33.616666666666667</v>
      </c>
      <c r="L68" s="289">
        <v>34.183333333333323</v>
      </c>
      <c r="M68" s="276">
        <v>33.049999999999997</v>
      </c>
      <c r="N68" s="276">
        <v>31.6</v>
      </c>
      <c r="O68" s="291">
        <v>121117500</v>
      </c>
      <c r="P68" s="292">
        <v>-3.0439481268011527E-2</v>
      </c>
    </row>
    <row r="69" spans="1:16" ht="15">
      <c r="A69" s="254">
        <v>59</v>
      </c>
      <c r="B69" s="342" t="s">
        <v>49</v>
      </c>
      <c r="C69" s="417" t="s">
        <v>103</v>
      </c>
      <c r="D69" s="418">
        <v>44406</v>
      </c>
      <c r="E69" s="288">
        <v>965.75</v>
      </c>
      <c r="F69" s="288">
        <v>957.56666666666661</v>
      </c>
      <c r="G69" s="289">
        <v>937.33333333333326</v>
      </c>
      <c r="H69" s="289">
        <v>908.91666666666663</v>
      </c>
      <c r="I69" s="289">
        <v>888.68333333333328</v>
      </c>
      <c r="J69" s="289">
        <v>985.98333333333323</v>
      </c>
      <c r="K69" s="289">
        <v>1006.2166666666666</v>
      </c>
      <c r="L69" s="289">
        <v>1034.6333333333332</v>
      </c>
      <c r="M69" s="276">
        <v>977.8</v>
      </c>
      <c r="N69" s="276">
        <v>929.15</v>
      </c>
      <c r="O69" s="291">
        <v>4507000</v>
      </c>
      <c r="P69" s="292">
        <v>-0.10893633847370503</v>
      </c>
    </row>
    <row r="70" spans="1:16" ht="15">
      <c r="A70" s="254">
        <v>60</v>
      </c>
      <c r="B70" s="342" t="s">
        <v>91</v>
      </c>
      <c r="C70" s="417" t="s">
        <v>244</v>
      </c>
      <c r="D70" s="418">
        <v>44406</v>
      </c>
      <c r="E70" s="288">
        <v>1437.6</v>
      </c>
      <c r="F70" s="288">
        <v>1442.2833333333335</v>
      </c>
      <c r="G70" s="289">
        <v>1420.3166666666671</v>
      </c>
      <c r="H70" s="289">
        <v>1403.0333333333335</v>
      </c>
      <c r="I70" s="289">
        <v>1381.0666666666671</v>
      </c>
      <c r="J70" s="289">
        <v>1459.5666666666671</v>
      </c>
      <c r="K70" s="289">
        <v>1481.5333333333338</v>
      </c>
      <c r="L70" s="289">
        <v>1498.8166666666671</v>
      </c>
      <c r="M70" s="276">
        <v>1464.25</v>
      </c>
      <c r="N70" s="276">
        <v>1425</v>
      </c>
      <c r="O70" s="291">
        <v>2099500</v>
      </c>
      <c r="P70" s="292">
        <v>-3.1193761247750449E-2</v>
      </c>
    </row>
    <row r="71" spans="1:16" ht="15">
      <c r="A71" s="254">
        <v>61</v>
      </c>
      <c r="B71" s="357" t="s">
        <v>51</v>
      </c>
      <c r="C71" s="417" t="s">
        <v>363</v>
      </c>
      <c r="D71" s="418">
        <v>44406</v>
      </c>
      <c r="E71" s="288">
        <v>336.25</v>
      </c>
      <c r="F71" s="288">
        <v>334.7</v>
      </c>
      <c r="G71" s="289">
        <v>330.54999999999995</v>
      </c>
      <c r="H71" s="289">
        <v>324.84999999999997</v>
      </c>
      <c r="I71" s="289">
        <v>320.69999999999993</v>
      </c>
      <c r="J71" s="289">
        <v>340.4</v>
      </c>
      <c r="K71" s="289">
        <v>344.54999999999995</v>
      </c>
      <c r="L71" s="289">
        <v>350.25</v>
      </c>
      <c r="M71" s="276">
        <v>338.85</v>
      </c>
      <c r="N71" s="276">
        <v>329</v>
      </c>
      <c r="O71" s="291">
        <v>13274200</v>
      </c>
      <c r="P71" s="292">
        <v>5.8726802912849423E-3</v>
      </c>
    </row>
    <row r="72" spans="1:16" ht="15">
      <c r="A72" s="254">
        <v>62</v>
      </c>
      <c r="B72" s="342" t="s">
        <v>37</v>
      </c>
      <c r="C72" s="417" t="s">
        <v>104</v>
      </c>
      <c r="D72" s="418">
        <v>44406</v>
      </c>
      <c r="E72" s="288">
        <v>1505.65</v>
      </c>
      <c r="F72" s="288">
        <v>1511.7333333333333</v>
      </c>
      <c r="G72" s="289">
        <v>1490.1166666666668</v>
      </c>
      <c r="H72" s="289">
        <v>1474.5833333333335</v>
      </c>
      <c r="I72" s="289">
        <v>1452.9666666666669</v>
      </c>
      <c r="J72" s="289">
        <v>1527.2666666666667</v>
      </c>
      <c r="K72" s="289">
        <v>1548.883333333333</v>
      </c>
      <c r="L72" s="289">
        <v>1564.4166666666665</v>
      </c>
      <c r="M72" s="276">
        <v>1533.35</v>
      </c>
      <c r="N72" s="276">
        <v>1496.2</v>
      </c>
      <c r="O72" s="291">
        <v>11310225</v>
      </c>
      <c r="P72" s="292">
        <v>-1.4690060415459737E-2</v>
      </c>
    </row>
    <row r="73" spans="1:16" ht="15">
      <c r="A73" s="254">
        <v>63</v>
      </c>
      <c r="B73" s="342" t="s">
        <v>72</v>
      </c>
      <c r="C73" s="417" t="s">
        <v>368</v>
      </c>
      <c r="D73" s="418">
        <v>44406</v>
      </c>
      <c r="E73" s="288">
        <v>673.25</v>
      </c>
      <c r="F73" s="288">
        <v>675.81666666666672</v>
      </c>
      <c r="G73" s="289">
        <v>663.93333333333339</v>
      </c>
      <c r="H73" s="289">
        <v>654.61666666666667</v>
      </c>
      <c r="I73" s="289">
        <v>642.73333333333335</v>
      </c>
      <c r="J73" s="289">
        <v>685.13333333333344</v>
      </c>
      <c r="K73" s="289">
        <v>697.01666666666688</v>
      </c>
      <c r="L73" s="289">
        <v>706.33333333333348</v>
      </c>
      <c r="M73" s="276">
        <v>687.7</v>
      </c>
      <c r="N73" s="276">
        <v>666.5</v>
      </c>
      <c r="O73" s="291">
        <v>2282500</v>
      </c>
      <c r="P73" s="292">
        <v>2.1252796420581657E-2</v>
      </c>
    </row>
    <row r="74" spans="1:16" ht="15">
      <c r="A74" s="254">
        <v>64</v>
      </c>
      <c r="B74" s="342" t="s">
        <v>63</v>
      </c>
      <c r="C74" s="417" t="s">
        <v>105</v>
      </c>
      <c r="D74" s="418">
        <v>44406</v>
      </c>
      <c r="E74" s="288">
        <v>1024.8499999999999</v>
      </c>
      <c r="F74" s="288">
        <v>1025.3166666666666</v>
      </c>
      <c r="G74" s="289">
        <v>1017.0333333333333</v>
      </c>
      <c r="H74" s="289">
        <v>1009.2166666666667</v>
      </c>
      <c r="I74" s="289">
        <v>1000.9333333333334</v>
      </c>
      <c r="J74" s="289">
        <v>1033.1333333333332</v>
      </c>
      <c r="K74" s="289">
        <v>1041.4166666666665</v>
      </c>
      <c r="L74" s="289">
        <v>1049.2333333333331</v>
      </c>
      <c r="M74" s="276">
        <v>1033.5999999999999</v>
      </c>
      <c r="N74" s="276">
        <v>1017.5</v>
      </c>
      <c r="O74" s="291">
        <v>5552500</v>
      </c>
      <c r="P74" s="292">
        <v>-4.3332184700206756E-2</v>
      </c>
    </row>
    <row r="75" spans="1:16" ht="15">
      <c r="A75" s="254">
        <v>65</v>
      </c>
      <c r="B75" s="342" t="s">
        <v>106</v>
      </c>
      <c r="C75" s="417" t="s">
        <v>107</v>
      </c>
      <c r="D75" s="418">
        <v>44406</v>
      </c>
      <c r="E75" s="288">
        <v>968.95</v>
      </c>
      <c r="F75" s="288">
        <v>972.25</v>
      </c>
      <c r="G75" s="289">
        <v>963.9</v>
      </c>
      <c r="H75" s="289">
        <v>958.85</v>
      </c>
      <c r="I75" s="289">
        <v>950.5</v>
      </c>
      <c r="J75" s="289">
        <v>977.3</v>
      </c>
      <c r="K75" s="289">
        <v>985.64999999999986</v>
      </c>
      <c r="L75" s="289">
        <v>990.69999999999993</v>
      </c>
      <c r="M75" s="276">
        <v>980.6</v>
      </c>
      <c r="N75" s="276">
        <v>967.2</v>
      </c>
      <c r="O75" s="291">
        <v>18378500</v>
      </c>
      <c r="P75" s="292">
        <v>-1.219007487113887E-2</v>
      </c>
    </row>
    <row r="76" spans="1:16" ht="15">
      <c r="A76" s="254">
        <v>66</v>
      </c>
      <c r="B76" s="342" t="s">
        <v>56</v>
      </c>
      <c r="C76" t="s">
        <v>108</v>
      </c>
      <c r="D76" s="418">
        <v>44406</v>
      </c>
      <c r="E76" s="391">
        <v>2507.35</v>
      </c>
      <c r="F76" s="391">
        <v>2511.5500000000002</v>
      </c>
      <c r="G76" s="392">
        <v>2494.1000000000004</v>
      </c>
      <c r="H76" s="392">
        <v>2480.8500000000004</v>
      </c>
      <c r="I76" s="392">
        <v>2463.4000000000005</v>
      </c>
      <c r="J76" s="392">
        <v>2524.8000000000002</v>
      </c>
      <c r="K76" s="392">
        <v>2542.25</v>
      </c>
      <c r="L76" s="392">
        <v>2555.5</v>
      </c>
      <c r="M76" s="393">
        <v>2529</v>
      </c>
      <c r="N76" s="393">
        <v>2498.3000000000002</v>
      </c>
      <c r="O76" s="394">
        <v>16473000</v>
      </c>
      <c r="P76" s="395">
        <v>2.0255844084746074E-3</v>
      </c>
    </row>
    <row r="77" spans="1:16" ht="15">
      <c r="A77" s="254">
        <v>67</v>
      </c>
      <c r="B77" s="342" t="s">
        <v>56</v>
      </c>
      <c r="C77" s="417" t="s">
        <v>248</v>
      </c>
      <c r="D77" s="418">
        <v>44406</v>
      </c>
      <c r="E77" s="288">
        <v>2900.35</v>
      </c>
      <c r="F77" s="288">
        <v>2911.1</v>
      </c>
      <c r="G77" s="289">
        <v>2878.25</v>
      </c>
      <c r="H77" s="289">
        <v>2856.15</v>
      </c>
      <c r="I77" s="289">
        <v>2823.3</v>
      </c>
      <c r="J77" s="289">
        <v>2933.2</v>
      </c>
      <c r="K77" s="289">
        <v>2966.0499999999993</v>
      </c>
      <c r="L77" s="289">
        <v>2988.1499999999996</v>
      </c>
      <c r="M77" s="276">
        <v>2943.95</v>
      </c>
      <c r="N77" s="276">
        <v>2889</v>
      </c>
      <c r="O77" s="291">
        <v>687400</v>
      </c>
      <c r="P77" s="292">
        <v>7.8443677439598375E-2</v>
      </c>
    </row>
    <row r="78" spans="1:16" ht="15">
      <c r="A78" s="254">
        <v>68</v>
      </c>
      <c r="B78" s="342" t="s">
        <v>53</v>
      </c>
      <c r="C78" s="417" t="s">
        <v>109</v>
      </c>
      <c r="D78" s="418">
        <v>44406</v>
      </c>
      <c r="E78" s="288">
        <v>1540.35</v>
      </c>
      <c r="F78" s="288">
        <v>1529.9833333333333</v>
      </c>
      <c r="G78" s="289">
        <v>1511.9666666666667</v>
      </c>
      <c r="H78" s="289">
        <v>1483.5833333333333</v>
      </c>
      <c r="I78" s="289">
        <v>1465.5666666666666</v>
      </c>
      <c r="J78" s="289">
        <v>1558.3666666666668</v>
      </c>
      <c r="K78" s="289">
        <v>1576.3833333333337</v>
      </c>
      <c r="L78" s="289">
        <v>1604.7666666666669</v>
      </c>
      <c r="M78" s="276">
        <v>1548</v>
      </c>
      <c r="N78" s="276">
        <v>1501.6</v>
      </c>
      <c r="O78" s="291">
        <v>26224000</v>
      </c>
      <c r="P78" s="292">
        <v>8.4153800677596119E-2</v>
      </c>
    </row>
    <row r="79" spans="1:16" ht="15">
      <c r="A79" s="254">
        <v>69</v>
      </c>
      <c r="B79" s="342" t="s">
        <v>56</v>
      </c>
      <c r="C79" s="417" t="s">
        <v>249</v>
      </c>
      <c r="D79" s="418">
        <v>44406</v>
      </c>
      <c r="E79" s="288">
        <v>683.7</v>
      </c>
      <c r="F79" s="288">
        <v>684.25</v>
      </c>
      <c r="G79" s="289">
        <v>679.5</v>
      </c>
      <c r="H79" s="289">
        <v>675.3</v>
      </c>
      <c r="I79" s="289">
        <v>670.55</v>
      </c>
      <c r="J79" s="289">
        <v>688.45</v>
      </c>
      <c r="K79" s="289">
        <v>693.2</v>
      </c>
      <c r="L79" s="289">
        <v>697.40000000000009</v>
      </c>
      <c r="M79" s="276">
        <v>689</v>
      </c>
      <c r="N79" s="276">
        <v>680.05</v>
      </c>
      <c r="O79" s="291">
        <v>22573100</v>
      </c>
      <c r="P79" s="292">
        <v>1.2932523816575349E-2</v>
      </c>
    </row>
    <row r="80" spans="1:16" ht="15">
      <c r="A80" s="254">
        <v>70</v>
      </c>
      <c r="B80" s="357" t="s">
        <v>43</v>
      </c>
      <c r="C80" s="417" t="s">
        <v>110</v>
      </c>
      <c r="D80" s="418">
        <v>44406</v>
      </c>
      <c r="E80" s="288">
        <v>2899.25</v>
      </c>
      <c r="F80" s="288">
        <v>2908.6166666666663</v>
      </c>
      <c r="G80" s="289">
        <v>2884.3333333333326</v>
      </c>
      <c r="H80" s="289">
        <v>2869.4166666666661</v>
      </c>
      <c r="I80" s="289">
        <v>2845.1333333333323</v>
      </c>
      <c r="J80" s="289">
        <v>2923.5333333333328</v>
      </c>
      <c r="K80" s="289">
        <v>2947.8166666666666</v>
      </c>
      <c r="L80" s="289">
        <v>2962.7333333333331</v>
      </c>
      <c r="M80" s="276">
        <v>2932.9</v>
      </c>
      <c r="N80" s="276">
        <v>2893.7</v>
      </c>
      <c r="O80" s="291">
        <v>4451700</v>
      </c>
      <c r="P80" s="292">
        <v>2.0915032679738561E-2</v>
      </c>
    </row>
    <row r="81" spans="1:16" ht="15">
      <c r="A81" s="254">
        <v>71</v>
      </c>
      <c r="B81" s="342" t="s">
        <v>111</v>
      </c>
      <c r="C81" s="417" t="s">
        <v>112</v>
      </c>
      <c r="D81" s="418">
        <v>44406</v>
      </c>
      <c r="E81" s="288">
        <v>386.3</v>
      </c>
      <c r="F81" s="288">
        <v>387.7833333333333</v>
      </c>
      <c r="G81" s="289">
        <v>383.26666666666659</v>
      </c>
      <c r="H81" s="289">
        <v>380.23333333333329</v>
      </c>
      <c r="I81" s="289">
        <v>375.71666666666658</v>
      </c>
      <c r="J81" s="289">
        <v>390.81666666666661</v>
      </c>
      <c r="K81" s="289">
        <v>395.33333333333326</v>
      </c>
      <c r="L81" s="289">
        <v>398.36666666666662</v>
      </c>
      <c r="M81" s="276">
        <v>392.3</v>
      </c>
      <c r="N81" s="276">
        <v>384.75</v>
      </c>
      <c r="O81" s="291">
        <v>29108850</v>
      </c>
      <c r="P81" s="292">
        <v>-3.9719129016242284E-2</v>
      </c>
    </row>
    <row r="82" spans="1:16" ht="15">
      <c r="A82" s="254">
        <v>72</v>
      </c>
      <c r="B82" s="342" t="s">
        <v>72</v>
      </c>
      <c r="C82" s="417" t="s">
        <v>113</v>
      </c>
      <c r="D82" s="418">
        <v>44406</v>
      </c>
      <c r="E82" s="288">
        <v>304.95</v>
      </c>
      <c r="F82" s="288">
        <v>306.16666666666669</v>
      </c>
      <c r="G82" s="289">
        <v>302.53333333333336</v>
      </c>
      <c r="H82" s="289">
        <v>300.11666666666667</v>
      </c>
      <c r="I82" s="289">
        <v>296.48333333333335</v>
      </c>
      <c r="J82" s="289">
        <v>308.58333333333337</v>
      </c>
      <c r="K82" s="289">
        <v>312.2166666666667</v>
      </c>
      <c r="L82" s="289">
        <v>314.63333333333338</v>
      </c>
      <c r="M82" s="276">
        <v>309.8</v>
      </c>
      <c r="N82" s="276">
        <v>303.75</v>
      </c>
      <c r="O82" s="291">
        <v>18524700</v>
      </c>
      <c r="P82" s="292">
        <v>-3.325348738903762E-2</v>
      </c>
    </row>
    <row r="83" spans="1:16" ht="15">
      <c r="A83" s="254">
        <v>73</v>
      </c>
      <c r="B83" s="342" t="s">
        <v>49</v>
      </c>
      <c r="C83" s="417" t="s">
        <v>114</v>
      </c>
      <c r="D83" s="418">
        <v>44406</v>
      </c>
      <c r="E83" s="288">
        <v>2483.1999999999998</v>
      </c>
      <c r="F83" s="288">
        <v>2488.3333333333335</v>
      </c>
      <c r="G83" s="289">
        <v>2474.2666666666669</v>
      </c>
      <c r="H83" s="289">
        <v>2465.3333333333335</v>
      </c>
      <c r="I83" s="289">
        <v>2451.2666666666669</v>
      </c>
      <c r="J83" s="289">
        <v>2497.2666666666669</v>
      </c>
      <c r="K83" s="289">
        <v>2511.3333333333335</v>
      </c>
      <c r="L83" s="289">
        <v>2520.2666666666669</v>
      </c>
      <c r="M83" s="276">
        <v>2502.4</v>
      </c>
      <c r="N83" s="276">
        <v>2479.4</v>
      </c>
      <c r="O83" s="291">
        <v>6247500</v>
      </c>
      <c r="P83" s="292">
        <v>3.2760032760032762E-3</v>
      </c>
    </row>
    <row r="84" spans="1:16" ht="15">
      <c r="A84" s="254">
        <v>74</v>
      </c>
      <c r="B84" s="342" t="s">
        <v>56</v>
      </c>
      <c r="C84" s="417" t="s">
        <v>115</v>
      </c>
      <c r="D84" s="418">
        <v>44406</v>
      </c>
      <c r="E84" s="288">
        <v>262.55</v>
      </c>
      <c r="F84" s="288">
        <v>265.31666666666666</v>
      </c>
      <c r="G84" s="289">
        <v>258.5333333333333</v>
      </c>
      <c r="H84" s="289">
        <v>254.51666666666665</v>
      </c>
      <c r="I84" s="289">
        <v>247.73333333333329</v>
      </c>
      <c r="J84" s="289">
        <v>269.33333333333331</v>
      </c>
      <c r="K84" s="289">
        <v>276.11666666666673</v>
      </c>
      <c r="L84" s="289">
        <v>280.13333333333333</v>
      </c>
      <c r="M84" s="276">
        <v>272.10000000000002</v>
      </c>
      <c r="N84" s="276">
        <v>261.3</v>
      </c>
      <c r="O84" s="291">
        <v>32624400</v>
      </c>
      <c r="P84" s="292">
        <v>-7.4080591237022694E-2</v>
      </c>
    </row>
    <row r="85" spans="1:16" ht="15">
      <c r="A85" s="254">
        <v>75</v>
      </c>
      <c r="B85" s="342" t="s">
        <v>53</v>
      </c>
      <c r="C85" s="417" t="s">
        <v>116</v>
      </c>
      <c r="D85" s="418">
        <v>44406</v>
      </c>
      <c r="E85" s="288">
        <v>650</v>
      </c>
      <c r="F85" s="288">
        <v>650.44999999999993</v>
      </c>
      <c r="G85" s="289">
        <v>645.69999999999982</v>
      </c>
      <c r="H85" s="289">
        <v>641.39999999999986</v>
      </c>
      <c r="I85" s="289">
        <v>636.64999999999975</v>
      </c>
      <c r="J85" s="289">
        <v>654.74999999999989</v>
      </c>
      <c r="K85" s="289">
        <v>659.50000000000011</v>
      </c>
      <c r="L85" s="289">
        <v>663.8</v>
      </c>
      <c r="M85" s="276">
        <v>655.20000000000005</v>
      </c>
      <c r="N85" s="276">
        <v>646.15</v>
      </c>
      <c r="O85" s="291">
        <v>68824250</v>
      </c>
      <c r="P85" s="292">
        <v>-1.5828073693938141E-2</v>
      </c>
    </row>
    <row r="86" spans="1:16" ht="15">
      <c r="A86" s="254">
        <v>76</v>
      </c>
      <c r="B86" s="342" t="s">
        <v>56</v>
      </c>
      <c r="C86" s="417" t="s">
        <v>252</v>
      </c>
      <c r="D86" s="418">
        <v>44406</v>
      </c>
      <c r="E86" s="288">
        <v>1568.4</v>
      </c>
      <c r="F86" s="288">
        <v>1573.0166666666667</v>
      </c>
      <c r="G86" s="289">
        <v>1559.0833333333333</v>
      </c>
      <c r="H86" s="289">
        <v>1549.7666666666667</v>
      </c>
      <c r="I86" s="289">
        <v>1535.8333333333333</v>
      </c>
      <c r="J86" s="289">
        <v>1582.3333333333333</v>
      </c>
      <c r="K86" s="289">
        <v>1596.2666666666667</v>
      </c>
      <c r="L86" s="289">
        <v>1605.5833333333333</v>
      </c>
      <c r="M86" s="276">
        <v>1586.95</v>
      </c>
      <c r="N86" s="276">
        <v>1563.7</v>
      </c>
      <c r="O86" s="291">
        <v>998325</v>
      </c>
      <c r="P86" s="292">
        <v>-4.8217179902755265E-2</v>
      </c>
    </row>
    <row r="87" spans="1:16" ht="15">
      <c r="A87" s="254">
        <v>77</v>
      </c>
      <c r="B87" s="342" t="s">
        <v>56</v>
      </c>
      <c r="C87" s="417" t="s">
        <v>117</v>
      </c>
      <c r="D87" s="418">
        <v>44406</v>
      </c>
      <c r="E87" s="288">
        <v>627.25</v>
      </c>
      <c r="F87" s="288">
        <v>628.36666666666667</v>
      </c>
      <c r="G87" s="289">
        <v>620.13333333333333</v>
      </c>
      <c r="H87" s="289">
        <v>613.01666666666665</v>
      </c>
      <c r="I87" s="289">
        <v>604.7833333333333</v>
      </c>
      <c r="J87" s="289">
        <v>635.48333333333335</v>
      </c>
      <c r="K87" s="289">
        <v>643.7166666666667</v>
      </c>
      <c r="L87" s="289">
        <v>650.83333333333337</v>
      </c>
      <c r="M87" s="276">
        <v>636.6</v>
      </c>
      <c r="N87" s="276">
        <v>621.25</v>
      </c>
      <c r="O87" s="291">
        <v>6145500</v>
      </c>
      <c r="P87" s="292">
        <v>4.3821656050955414E-2</v>
      </c>
    </row>
    <row r="88" spans="1:16" ht="15">
      <c r="A88" s="254">
        <v>78</v>
      </c>
      <c r="B88" s="342" t="s">
        <v>67</v>
      </c>
      <c r="C88" s="417" t="s">
        <v>118</v>
      </c>
      <c r="D88" s="418">
        <v>44406</v>
      </c>
      <c r="E88" s="288">
        <v>8.85</v>
      </c>
      <c r="F88" s="288">
        <v>8.9500000000000011</v>
      </c>
      <c r="G88" s="289">
        <v>8.6500000000000021</v>
      </c>
      <c r="H88" s="289">
        <v>8.4500000000000011</v>
      </c>
      <c r="I88" s="289">
        <v>8.1500000000000021</v>
      </c>
      <c r="J88" s="289">
        <v>9.1500000000000021</v>
      </c>
      <c r="K88" s="289">
        <v>9.4500000000000028</v>
      </c>
      <c r="L88" s="289">
        <v>9.6500000000000021</v>
      </c>
      <c r="M88" s="276">
        <v>9.25</v>
      </c>
      <c r="N88" s="276">
        <v>8.75</v>
      </c>
      <c r="O88" s="291">
        <v>742560000</v>
      </c>
      <c r="P88" s="292">
        <v>1.9835647492207425E-3</v>
      </c>
    </row>
    <row r="89" spans="1:16" ht="15">
      <c r="A89" s="254">
        <v>79</v>
      </c>
      <c r="B89" s="342" t="s">
        <v>53</v>
      </c>
      <c r="C89" s="417" t="s">
        <v>119</v>
      </c>
      <c r="D89" s="418">
        <v>44406</v>
      </c>
      <c r="E89" s="288">
        <v>53.7</v>
      </c>
      <c r="F89" s="288">
        <v>54.016666666666673</v>
      </c>
      <c r="G89" s="289">
        <v>53.233333333333348</v>
      </c>
      <c r="H89" s="289">
        <v>52.766666666666673</v>
      </c>
      <c r="I89" s="289">
        <v>51.983333333333348</v>
      </c>
      <c r="J89" s="289">
        <v>54.483333333333348</v>
      </c>
      <c r="K89" s="289">
        <v>55.266666666666666</v>
      </c>
      <c r="L89" s="289">
        <v>55.733333333333348</v>
      </c>
      <c r="M89" s="276">
        <v>54.8</v>
      </c>
      <c r="N89" s="276">
        <v>53.55</v>
      </c>
      <c r="O89" s="291">
        <v>180614000</v>
      </c>
      <c r="P89" s="292">
        <v>6.0168404617186193E-2</v>
      </c>
    </row>
    <row r="90" spans="1:16" ht="15">
      <c r="A90" s="254">
        <v>80</v>
      </c>
      <c r="B90" s="342" t="s">
        <v>72</v>
      </c>
      <c r="C90" s="417" t="s">
        <v>120</v>
      </c>
      <c r="D90" s="418">
        <v>44406</v>
      </c>
      <c r="E90" s="288">
        <v>565.5</v>
      </c>
      <c r="F90" s="288">
        <v>567.93333333333328</v>
      </c>
      <c r="G90" s="289">
        <v>561.86666666666656</v>
      </c>
      <c r="H90" s="289">
        <v>558.23333333333323</v>
      </c>
      <c r="I90" s="289">
        <v>552.16666666666652</v>
      </c>
      <c r="J90" s="289">
        <v>571.56666666666661</v>
      </c>
      <c r="K90" s="289">
        <v>577.63333333333344</v>
      </c>
      <c r="L90" s="289">
        <v>581.26666666666665</v>
      </c>
      <c r="M90" s="276">
        <v>574</v>
      </c>
      <c r="N90" s="276">
        <v>564.29999999999995</v>
      </c>
      <c r="O90" s="291">
        <v>10287750</v>
      </c>
      <c r="P90" s="292">
        <v>-3.1330916623511132E-2</v>
      </c>
    </row>
    <row r="91" spans="1:16" ht="15">
      <c r="A91" s="254">
        <v>81</v>
      </c>
      <c r="B91" s="357" t="s">
        <v>101</v>
      </c>
      <c r="C91" s="417" t="s">
        <v>255</v>
      </c>
      <c r="D91" s="418">
        <v>44406</v>
      </c>
      <c r="E91" s="288">
        <v>147.75</v>
      </c>
      <c r="F91" s="288">
        <v>148.36666666666667</v>
      </c>
      <c r="G91" s="289">
        <v>145.73333333333335</v>
      </c>
      <c r="H91" s="289">
        <v>143.71666666666667</v>
      </c>
      <c r="I91" s="289">
        <v>141.08333333333334</v>
      </c>
      <c r="J91" s="289">
        <v>150.38333333333335</v>
      </c>
      <c r="K91" s="289">
        <v>153.01666666666668</v>
      </c>
      <c r="L91" s="289">
        <v>155.03333333333336</v>
      </c>
      <c r="M91" s="276">
        <v>151</v>
      </c>
      <c r="N91" s="276">
        <v>146.35</v>
      </c>
      <c r="O91" s="291">
        <v>4590300</v>
      </c>
      <c r="P91" s="292">
        <v>-2.6468155500413565E-2</v>
      </c>
    </row>
    <row r="92" spans="1:16" ht="15">
      <c r="A92" s="254">
        <v>82</v>
      </c>
      <c r="B92" s="342" t="s">
        <v>39</v>
      </c>
      <c r="C92" s="417" t="s">
        <v>121</v>
      </c>
      <c r="D92" s="418">
        <v>44406</v>
      </c>
      <c r="E92" s="391">
        <v>1772.8</v>
      </c>
      <c r="F92" s="391">
        <v>1783.8999999999999</v>
      </c>
      <c r="G92" s="392">
        <v>1749.6999999999998</v>
      </c>
      <c r="H92" s="392">
        <v>1726.6</v>
      </c>
      <c r="I92" s="392">
        <v>1692.3999999999999</v>
      </c>
      <c r="J92" s="392">
        <v>1806.9999999999998</v>
      </c>
      <c r="K92" s="392">
        <v>1841.2</v>
      </c>
      <c r="L92" s="392">
        <v>1864.2999999999997</v>
      </c>
      <c r="M92" s="393">
        <v>1818.1</v>
      </c>
      <c r="N92" s="393">
        <v>1760.8</v>
      </c>
      <c r="O92" s="394">
        <v>2530500</v>
      </c>
      <c r="P92" s="395">
        <v>-1.5944001555512347E-2</v>
      </c>
    </row>
    <row r="93" spans="1:16" ht="15">
      <c r="A93" s="254">
        <v>83</v>
      </c>
      <c r="B93" s="342" t="s">
        <v>53</v>
      </c>
      <c r="C93" s="417" t="s">
        <v>122</v>
      </c>
      <c r="D93" s="418">
        <v>44406</v>
      </c>
      <c r="E93" s="288">
        <v>1033.9000000000001</v>
      </c>
      <c r="F93" s="288">
        <v>1030.5666666666668</v>
      </c>
      <c r="G93" s="289">
        <v>1022.2333333333336</v>
      </c>
      <c r="H93" s="289">
        <v>1010.5666666666667</v>
      </c>
      <c r="I93" s="289">
        <v>1002.2333333333335</v>
      </c>
      <c r="J93" s="289">
        <v>1042.2333333333336</v>
      </c>
      <c r="K93" s="289">
        <v>1050.5666666666671</v>
      </c>
      <c r="L93" s="289">
        <v>1062.2333333333338</v>
      </c>
      <c r="M93" s="276">
        <v>1038.9000000000001</v>
      </c>
      <c r="N93" s="276">
        <v>1018.9</v>
      </c>
      <c r="O93" s="291">
        <v>16636500</v>
      </c>
      <c r="P93" s="292">
        <v>3.8557619202780492E-3</v>
      </c>
    </row>
    <row r="94" spans="1:16" ht="15">
      <c r="A94" s="254">
        <v>84</v>
      </c>
      <c r="B94" s="342" t="s">
        <v>67</v>
      </c>
      <c r="C94" s="417" t="s">
        <v>800</v>
      </c>
      <c r="D94" s="418">
        <v>44406</v>
      </c>
      <c r="E94" s="288">
        <v>234.5</v>
      </c>
      <c r="F94" s="288">
        <v>235.21666666666667</v>
      </c>
      <c r="G94" s="289">
        <v>232.93333333333334</v>
      </c>
      <c r="H94" s="289">
        <v>231.36666666666667</v>
      </c>
      <c r="I94" s="289">
        <v>229.08333333333334</v>
      </c>
      <c r="J94" s="289">
        <v>236.78333333333333</v>
      </c>
      <c r="K94" s="289">
        <v>239.06666666666669</v>
      </c>
      <c r="L94" s="289">
        <v>240.63333333333333</v>
      </c>
      <c r="M94" s="276">
        <v>237.5</v>
      </c>
      <c r="N94" s="276">
        <v>233.65</v>
      </c>
      <c r="O94" s="291">
        <v>15436400</v>
      </c>
      <c r="P94" s="292">
        <v>1.1188554658840793E-2</v>
      </c>
    </row>
    <row r="95" spans="1:16" ht="15">
      <c r="A95" s="254">
        <v>85</v>
      </c>
      <c r="B95" s="342" t="s">
        <v>106</v>
      </c>
      <c r="C95" s="417" t="s">
        <v>124</v>
      </c>
      <c r="D95" s="418">
        <v>44406</v>
      </c>
      <c r="E95" s="288">
        <v>1565.3</v>
      </c>
      <c r="F95" s="288">
        <v>1571.6000000000001</v>
      </c>
      <c r="G95" s="289">
        <v>1553.7000000000003</v>
      </c>
      <c r="H95" s="289">
        <v>1542.1000000000001</v>
      </c>
      <c r="I95" s="289">
        <v>1524.2000000000003</v>
      </c>
      <c r="J95" s="289">
        <v>1583.2000000000003</v>
      </c>
      <c r="K95" s="289">
        <v>1601.1000000000004</v>
      </c>
      <c r="L95" s="289">
        <v>1612.7000000000003</v>
      </c>
      <c r="M95" s="276">
        <v>1589.5</v>
      </c>
      <c r="N95" s="276">
        <v>1560</v>
      </c>
      <c r="O95" s="291">
        <v>31216800</v>
      </c>
      <c r="P95" s="292">
        <v>-8.1214016090288641E-3</v>
      </c>
    </row>
    <row r="96" spans="1:16" ht="15">
      <c r="A96" s="254">
        <v>86</v>
      </c>
      <c r="B96" s="342" t="s">
        <v>72</v>
      </c>
      <c r="C96" s="417" t="s">
        <v>125</v>
      </c>
      <c r="D96" s="418">
        <v>44406</v>
      </c>
      <c r="E96" s="288">
        <v>108.7</v>
      </c>
      <c r="F96" s="288">
        <v>109</v>
      </c>
      <c r="G96" s="289">
        <v>108.2</v>
      </c>
      <c r="H96" s="289">
        <v>107.7</v>
      </c>
      <c r="I96" s="289">
        <v>106.9</v>
      </c>
      <c r="J96" s="289">
        <v>109.5</v>
      </c>
      <c r="K96" s="289">
        <v>110.30000000000001</v>
      </c>
      <c r="L96" s="289">
        <v>110.8</v>
      </c>
      <c r="M96" s="276">
        <v>109.8</v>
      </c>
      <c r="N96" s="276">
        <v>108.5</v>
      </c>
      <c r="O96" s="291">
        <v>52370500</v>
      </c>
      <c r="P96" s="292">
        <v>1.066231811339689E-2</v>
      </c>
    </row>
    <row r="97" spans="1:16" ht="15">
      <c r="A97" s="254">
        <v>87</v>
      </c>
      <c r="B97" s="357" t="s">
        <v>39</v>
      </c>
      <c r="C97" s="417" t="s">
        <v>750</v>
      </c>
      <c r="D97" s="418">
        <v>44406</v>
      </c>
      <c r="E97" s="288">
        <v>2176.6</v>
      </c>
      <c r="F97" s="288">
        <v>2189.5666666666671</v>
      </c>
      <c r="G97" s="289">
        <v>2152.1333333333341</v>
      </c>
      <c r="H97" s="289">
        <v>2127.666666666667</v>
      </c>
      <c r="I97" s="289">
        <v>2090.233333333334</v>
      </c>
      <c r="J97" s="289">
        <v>2214.0333333333342</v>
      </c>
      <c r="K97" s="289">
        <v>2251.4666666666676</v>
      </c>
      <c r="L97" s="289">
        <v>2275.9333333333343</v>
      </c>
      <c r="M97" s="276">
        <v>2227</v>
      </c>
      <c r="N97" s="276">
        <v>2165.1</v>
      </c>
      <c r="O97" s="291">
        <v>2366325</v>
      </c>
      <c r="P97" s="292">
        <v>8.3482142857142852E-2</v>
      </c>
    </row>
    <row r="98" spans="1:16" ht="15">
      <c r="A98" s="254">
        <v>88</v>
      </c>
      <c r="B98" s="342" t="s">
        <v>49</v>
      </c>
      <c r="C98" s="417" t="s">
        <v>126</v>
      </c>
      <c r="D98" s="418">
        <v>44406</v>
      </c>
      <c r="E98" s="288">
        <v>203.55</v>
      </c>
      <c r="F98" s="288">
        <v>203.9</v>
      </c>
      <c r="G98" s="289">
        <v>202.95000000000002</v>
      </c>
      <c r="H98" s="289">
        <v>202.35000000000002</v>
      </c>
      <c r="I98" s="289">
        <v>201.40000000000003</v>
      </c>
      <c r="J98" s="289">
        <v>204.5</v>
      </c>
      <c r="K98" s="289">
        <v>205.45</v>
      </c>
      <c r="L98" s="289">
        <v>206.04999999999998</v>
      </c>
      <c r="M98" s="276">
        <v>204.85</v>
      </c>
      <c r="N98" s="276">
        <v>203.3</v>
      </c>
      <c r="O98" s="291">
        <v>176019200</v>
      </c>
      <c r="P98" s="292">
        <v>6.219588043756631E-3</v>
      </c>
    </row>
    <row r="99" spans="1:16" ht="15">
      <c r="A99" s="254">
        <v>89</v>
      </c>
      <c r="B99" s="342" t="s">
        <v>111</v>
      </c>
      <c r="C99" s="417" t="s">
        <v>127</v>
      </c>
      <c r="D99" s="418">
        <v>44406</v>
      </c>
      <c r="E99" s="288">
        <v>392.35</v>
      </c>
      <c r="F99" s="288">
        <v>393.65000000000003</v>
      </c>
      <c r="G99" s="289">
        <v>387.40000000000009</v>
      </c>
      <c r="H99" s="289">
        <v>382.45000000000005</v>
      </c>
      <c r="I99" s="289">
        <v>376.2000000000001</v>
      </c>
      <c r="J99" s="289">
        <v>398.60000000000008</v>
      </c>
      <c r="K99" s="289">
        <v>404.84999999999997</v>
      </c>
      <c r="L99" s="289">
        <v>409.80000000000007</v>
      </c>
      <c r="M99" s="276">
        <v>399.9</v>
      </c>
      <c r="N99" s="276">
        <v>388.7</v>
      </c>
      <c r="O99" s="291">
        <v>33320000</v>
      </c>
      <c r="P99" s="292">
        <v>1.2150668286755772E-2</v>
      </c>
    </row>
    <row r="100" spans="1:16" ht="15">
      <c r="A100" s="254">
        <v>90</v>
      </c>
      <c r="B100" s="342" t="s">
        <v>111</v>
      </c>
      <c r="C100" s="417" t="s">
        <v>128</v>
      </c>
      <c r="D100" s="418">
        <v>44406</v>
      </c>
      <c r="E100" s="288">
        <v>676.9</v>
      </c>
      <c r="F100" s="288">
        <v>678</v>
      </c>
      <c r="G100" s="289">
        <v>671.3</v>
      </c>
      <c r="H100" s="289">
        <v>665.69999999999993</v>
      </c>
      <c r="I100" s="289">
        <v>658.99999999999989</v>
      </c>
      <c r="J100" s="289">
        <v>683.6</v>
      </c>
      <c r="K100" s="289">
        <v>690.30000000000007</v>
      </c>
      <c r="L100" s="289">
        <v>695.90000000000009</v>
      </c>
      <c r="M100" s="276">
        <v>684.7</v>
      </c>
      <c r="N100" s="276">
        <v>672.4</v>
      </c>
      <c r="O100" s="291">
        <v>42560100</v>
      </c>
      <c r="P100" s="292">
        <v>1.0027873001633934E-2</v>
      </c>
    </row>
    <row r="101" spans="1:16" ht="15">
      <c r="A101" s="254">
        <v>91</v>
      </c>
      <c r="B101" s="342" t="s">
        <v>39</v>
      </c>
      <c r="C101" s="417" t="s">
        <v>129</v>
      </c>
      <c r="D101" s="418">
        <v>44406</v>
      </c>
      <c r="E101" s="288">
        <v>3149.95</v>
      </c>
      <c r="F101" s="288">
        <v>3164.2166666666667</v>
      </c>
      <c r="G101" s="289">
        <v>3129.4333333333334</v>
      </c>
      <c r="H101" s="289">
        <v>3108.9166666666665</v>
      </c>
      <c r="I101" s="289">
        <v>3074.1333333333332</v>
      </c>
      <c r="J101" s="289">
        <v>3184.7333333333336</v>
      </c>
      <c r="K101" s="289">
        <v>3219.5166666666673</v>
      </c>
      <c r="L101" s="289">
        <v>3240.0333333333338</v>
      </c>
      <c r="M101" s="276">
        <v>3199</v>
      </c>
      <c r="N101" s="276">
        <v>3143.7</v>
      </c>
      <c r="O101" s="291">
        <v>1412000</v>
      </c>
      <c r="P101" s="292">
        <v>-7.0323488045007029E-3</v>
      </c>
    </row>
    <row r="102" spans="1:16" ht="15">
      <c r="A102" s="254">
        <v>92</v>
      </c>
      <c r="B102" s="342" t="s">
        <v>53</v>
      </c>
      <c r="C102" s="417" t="s">
        <v>131</v>
      </c>
      <c r="D102" s="418">
        <v>44406</v>
      </c>
      <c r="E102" s="288">
        <v>1757.6</v>
      </c>
      <c r="F102" s="288">
        <v>1751.4166666666667</v>
      </c>
      <c r="G102" s="289">
        <v>1739.1833333333334</v>
      </c>
      <c r="H102" s="289">
        <v>1720.7666666666667</v>
      </c>
      <c r="I102" s="289">
        <v>1708.5333333333333</v>
      </c>
      <c r="J102" s="289">
        <v>1769.8333333333335</v>
      </c>
      <c r="K102" s="289">
        <v>1782.0666666666666</v>
      </c>
      <c r="L102" s="289">
        <v>1800.4833333333336</v>
      </c>
      <c r="M102" s="276">
        <v>1763.65</v>
      </c>
      <c r="N102" s="276">
        <v>1733</v>
      </c>
      <c r="O102" s="291">
        <v>20276400</v>
      </c>
      <c r="P102" s="292">
        <v>-9.0271172448448525E-2</v>
      </c>
    </row>
    <row r="103" spans="1:16" ht="15">
      <c r="A103" s="254">
        <v>93</v>
      </c>
      <c r="B103" s="342" t="s">
        <v>56</v>
      </c>
      <c r="C103" s="417" t="s">
        <v>132</v>
      </c>
      <c r="D103" s="418">
        <v>44406</v>
      </c>
      <c r="E103" s="288">
        <v>93.15</v>
      </c>
      <c r="F103" s="288">
        <v>93.733333333333348</v>
      </c>
      <c r="G103" s="289">
        <v>92.266666666666694</v>
      </c>
      <c r="H103" s="289">
        <v>91.38333333333334</v>
      </c>
      <c r="I103" s="289">
        <v>89.916666666666686</v>
      </c>
      <c r="J103" s="289">
        <v>94.616666666666703</v>
      </c>
      <c r="K103" s="289">
        <v>96.083333333333343</v>
      </c>
      <c r="L103" s="289">
        <v>96.966666666666711</v>
      </c>
      <c r="M103" s="276">
        <v>95.2</v>
      </c>
      <c r="N103" s="276">
        <v>92.85</v>
      </c>
      <c r="O103" s="291">
        <v>66706900</v>
      </c>
      <c r="P103" s="292">
        <v>1.2598211866702791E-2</v>
      </c>
    </row>
    <row r="104" spans="1:16" ht="15">
      <c r="A104" s="254">
        <v>94</v>
      </c>
      <c r="B104" s="342" t="s">
        <v>39</v>
      </c>
      <c r="C104" s="417" t="s">
        <v>345</v>
      </c>
      <c r="D104" s="418">
        <v>44406</v>
      </c>
      <c r="E104" s="288">
        <v>3436.45</v>
      </c>
      <c r="F104" s="288">
        <v>3407.7833333333328</v>
      </c>
      <c r="G104" s="289">
        <v>3362.7166666666658</v>
      </c>
      <c r="H104" s="289">
        <v>3288.9833333333331</v>
      </c>
      <c r="I104" s="289">
        <v>3243.9166666666661</v>
      </c>
      <c r="J104" s="289">
        <v>3481.5166666666655</v>
      </c>
      <c r="K104" s="289">
        <v>3526.583333333333</v>
      </c>
      <c r="L104" s="289">
        <v>3600.3166666666652</v>
      </c>
      <c r="M104" s="276">
        <v>3452.85</v>
      </c>
      <c r="N104" s="276">
        <v>3334.05</v>
      </c>
      <c r="O104" s="291">
        <v>536500</v>
      </c>
      <c r="P104" s="292">
        <v>0.13725490196078433</v>
      </c>
    </row>
    <row r="105" spans="1:16" ht="15">
      <c r="A105" s="254">
        <v>95</v>
      </c>
      <c r="B105" s="342" t="s">
        <v>56</v>
      </c>
      <c r="C105" s="417" t="s">
        <v>133</v>
      </c>
      <c r="D105" s="418">
        <v>44406</v>
      </c>
      <c r="E105" s="288">
        <v>468.7</v>
      </c>
      <c r="F105" s="288">
        <v>470.61666666666662</v>
      </c>
      <c r="G105" s="289">
        <v>465.58333333333326</v>
      </c>
      <c r="H105" s="289">
        <v>462.46666666666664</v>
      </c>
      <c r="I105" s="289">
        <v>457.43333333333328</v>
      </c>
      <c r="J105" s="289">
        <v>473.73333333333323</v>
      </c>
      <c r="K105" s="289">
        <v>478.76666666666665</v>
      </c>
      <c r="L105" s="289">
        <v>481.88333333333321</v>
      </c>
      <c r="M105" s="276">
        <v>475.65</v>
      </c>
      <c r="N105" s="276">
        <v>467.5</v>
      </c>
      <c r="O105" s="291">
        <v>14040000</v>
      </c>
      <c r="P105" s="292">
        <v>-1.8484288354898336E-3</v>
      </c>
    </row>
    <row r="106" spans="1:16" ht="15">
      <c r="A106" s="254">
        <v>96</v>
      </c>
      <c r="B106" s="342" t="s">
        <v>63</v>
      </c>
      <c r="C106" s="417" t="s">
        <v>134</v>
      </c>
      <c r="D106" s="418">
        <v>44406</v>
      </c>
      <c r="E106" s="288">
        <v>1491.35</v>
      </c>
      <c r="F106" s="288">
        <v>1494.5</v>
      </c>
      <c r="G106" s="289">
        <v>1482</v>
      </c>
      <c r="H106" s="289">
        <v>1472.65</v>
      </c>
      <c r="I106" s="289">
        <v>1460.15</v>
      </c>
      <c r="J106" s="289">
        <v>1503.85</v>
      </c>
      <c r="K106" s="289">
        <v>1516.35</v>
      </c>
      <c r="L106" s="289">
        <v>1525.6999999999998</v>
      </c>
      <c r="M106" s="276">
        <v>1507</v>
      </c>
      <c r="N106" s="276">
        <v>1485.15</v>
      </c>
      <c r="O106" s="291">
        <v>15384125</v>
      </c>
      <c r="P106" s="292">
        <v>1.8347936793229986E-3</v>
      </c>
    </row>
    <row r="107" spans="1:16" ht="15">
      <c r="A107" s="254">
        <v>97</v>
      </c>
      <c r="B107" s="342" t="s">
        <v>106</v>
      </c>
      <c r="C107" s="417" t="s">
        <v>260</v>
      </c>
      <c r="D107" s="418">
        <v>44406</v>
      </c>
      <c r="E107" s="288">
        <v>4024.15</v>
      </c>
      <c r="F107" s="288">
        <v>4039.2666666666664</v>
      </c>
      <c r="G107" s="289">
        <v>3998.2833333333328</v>
      </c>
      <c r="H107" s="289">
        <v>3972.4166666666665</v>
      </c>
      <c r="I107" s="289">
        <v>3931.4333333333329</v>
      </c>
      <c r="J107" s="289">
        <v>4065.1333333333328</v>
      </c>
      <c r="K107" s="289">
        <v>4106.1166666666668</v>
      </c>
      <c r="L107" s="289">
        <v>4131.9833333333327</v>
      </c>
      <c r="M107" s="276">
        <v>4080.25</v>
      </c>
      <c r="N107" s="276">
        <v>4013.4</v>
      </c>
      <c r="O107" s="291">
        <v>675150</v>
      </c>
      <c r="P107" s="292">
        <v>-5.9628975265017667E-3</v>
      </c>
    </row>
    <row r="108" spans="1:16" ht="15">
      <c r="A108" s="254">
        <v>98</v>
      </c>
      <c r="B108" s="342" t="s">
        <v>106</v>
      </c>
      <c r="C108" s="417" t="s">
        <v>259</v>
      </c>
      <c r="D108" s="418">
        <v>44406</v>
      </c>
      <c r="E108" s="288">
        <v>2892.3</v>
      </c>
      <c r="F108" s="288">
        <v>2909.6999999999994</v>
      </c>
      <c r="G108" s="289">
        <v>2865.0499999999988</v>
      </c>
      <c r="H108" s="289">
        <v>2837.7999999999993</v>
      </c>
      <c r="I108" s="289">
        <v>2793.1499999999987</v>
      </c>
      <c r="J108" s="289">
        <v>2936.9499999999989</v>
      </c>
      <c r="K108" s="289">
        <v>2981.5999999999995</v>
      </c>
      <c r="L108" s="289">
        <v>3008.849999999999</v>
      </c>
      <c r="M108" s="276">
        <v>2954.35</v>
      </c>
      <c r="N108" s="276">
        <v>2882.45</v>
      </c>
      <c r="O108" s="291">
        <v>486800</v>
      </c>
      <c r="P108" s="292">
        <v>-5.7189542483660127E-3</v>
      </c>
    </row>
    <row r="109" spans="1:16" ht="15">
      <c r="A109" s="254">
        <v>99</v>
      </c>
      <c r="B109" s="342" t="s">
        <v>51</v>
      </c>
      <c r="C109" s="417" t="s">
        <v>135</v>
      </c>
      <c r="D109" s="418">
        <v>44406</v>
      </c>
      <c r="E109" s="288">
        <v>1144.05</v>
      </c>
      <c r="F109" s="288">
        <v>1147.25</v>
      </c>
      <c r="G109" s="289">
        <v>1137.8</v>
      </c>
      <c r="H109" s="289">
        <v>1131.55</v>
      </c>
      <c r="I109" s="289">
        <v>1122.0999999999999</v>
      </c>
      <c r="J109" s="289">
        <v>1153.5</v>
      </c>
      <c r="K109" s="289">
        <v>1162.9499999999998</v>
      </c>
      <c r="L109" s="289">
        <v>1169.2</v>
      </c>
      <c r="M109" s="276">
        <v>1156.7</v>
      </c>
      <c r="N109" s="276">
        <v>1141</v>
      </c>
      <c r="O109" s="291">
        <v>7596450</v>
      </c>
      <c r="P109" s="292">
        <v>3.7376668601276843E-2</v>
      </c>
    </row>
    <row r="110" spans="1:16" ht="15">
      <c r="A110" s="254">
        <v>100</v>
      </c>
      <c r="B110" s="342" t="s">
        <v>43</v>
      </c>
      <c r="C110" s="417" t="s">
        <v>136</v>
      </c>
      <c r="D110" s="418">
        <v>44406</v>
      </c>
      <c r="E110" s="288">
        <v>775.5</v>
      </c>
      <c r="F110" s="288">
        <v>778.65</v>
      </c>
      <c r="G110" s="289">
        <v>768.5</v>
      </c>
      <c r="H110" s="289">
        <v>761.5</v>
      </c>
      <c r="I110" s="289">
        <v>751.35</v>
      </c>
      <c r="J110" s="289">
        <v>785.65</v>
      </c>
      <c r="K110" s="289">
        <v>795.79999999999984</v>
      </c>
      <c r="L110" s="289">
        <v>802.8</v>
      </c>
      <c r="M110" s="276">
        <v>788.8</v>
      </c>
      <c r="N110" s="276">
        <v>771.65</v>
      </c>
      <c r="O110" s="291">
        <v>11221700</v>
      </c>
      <c r="P110" s="292">
        <v>1.8876318800050845E-2</v>
      </c>
    </row>
    <row r="111" spans="1:16" ht="15">
      <c r="A111" s="254">
        <v>101</v>
      </c>
      <c r="B111" s="342" t="s">
        <v>56</v>
      </c>
      <c r="C111" s="417" t="s">
        <v>137</v>
      </c>
      <c r="D111" s="418">
        <v>44406</v>
      </c>
      <c r="E111" s="288">
        <v>160.75</v>
      </c>
      <c r="F111" s="288">
        <v>161.41666666666666</v>
      </c>
      <c r="G111" s="289">
        <v>159.33333333333331</v>
      </c>
      <c r="H111" s="289">
        <v>157.91666666666666</v>
      </c>
      <c r="I111" s="289">
        <v>155.83333333333331</v>
      </c>
      <c r="J111" s="289">
        <v>162.83333333333331</v>
      </c>
      <c r="K111" s="289">
        <v>164.91666666666663</v>
      </c>
      <c r="L111" s="289">
        <v>166.33333333333331</v>
      </c>
      <c r="M111" s="276">
        <v>163.5</v>
      </c>
      <c r="N111" s="276">
        <v>160</v>
      </c>
      <c r="O111" s="291">
        <v>43316000</v>
      </c>
      <c r="P111" s="292">
        <v>-1.6796804067550391E-2</v>
      </c>
    </row>
    <row r="112" spans="1:16" ht="15">
      <c r="A112" s="254">
        <v>102</v>
      </c>
      <c r="B112" s="342" t="s">
        <v>56</v>
      </c>
      <c r="C112" s="417" t="s">
        <v>138</v>
      </c>
      <c r="D112" s="418">
        <v>44406</v>
      </c>
      <c r="E112" s="288">
        <v>177.25</v>
      </c>
      <c r="F112" s="288">
        <v>177.76666666666665</v>
      </c>
      <c r="G112" s="289">
        <v>175.2833333333333</v>
      </c>
      <c r="H112" s="289">
        <v>173.31666666666666</v>
      </c>
      <c r="I112" s="289">
        <v>170.83333333333331</v>
      </c>
      <c r="J112" s="289">
        <v>179.73333333333329</v>
      </c>
      <c r="K112" s="289">
        <v>182.21666666666664</v>
      </c>
      <c r="L112" s="289">
        <v>184.18333333333328</v>
      </c>
      <c r="M112" s="276">
        <v>180.25</v>
      </c>
      <c r="N112" s="276">
        <v>175.8</v>
      </c>
      <c r="O112" s="291">
        <v>25152000</v>
      </c>
      <c r="P112" s="292">
        <v>2.8708133971291866E-3</v>
      </c>
    </row>
    <row r="113" spans="1:16" ht="15">
      <c r="A113" s="254">
        <v>103</v>
      </c>
      <c r="B113" s="342" t="s">
        <v>49</v>
      </c>
      <c r="C113" s="417" t="s">
        <v>139</v>
      </c>
      <c r="D113" s="418">
        <v>44406</v>
      </c>
      <c r="E113" s="288">
        <v>529.15</v>
      </c>
      <c r="F113" s="288">
        <v>528.48333333333335</v>
      </c>
      <c r="G113" s="289">
        <v>525.36666666666667</v>
      </c>
      <c r="H113" s="289">
        <v>521.58333333333337</v>
      </c>
      <c r="I113" s="289">
        <v>518.4666666666667</v>
      </c>
      <c r="J113" s="289">
        <v>532.26666666666665</v>
      </c>
      <c r="K113" s="289">
        <v>535.38333333333344</v>
      </c>
      <c r="L113" s="289">
        <v>539.16666666666663</v>
      </c>
      <c r="M113" s="276">
        <v>531.6</v>
      </c>
      <c r="N113" s="276">
        <v>524.70000000000005</v>
      </c>
      <c r="O113" s="291">
        <v>6544000</v>
      </c>
      <c r="P113" s="292">
        <v>1.4573643410852714E-2</v>
      </c>
    </row>
    <row r="114" spans="1:16" ht="15">
      <c r="A114" s="254">
        <v>104</v>
      </c>
      <c r="B114" s="342" t="s">
        <v>43</v>
      </c>
      <c r="C114" s="417" t="s">
        <v>140</v>
      </c>
      <c r="D114" s="418">
        <v>44406</v>
      </c>
      <c r="E114" s="288">
        <v>7538.85</v>
      </c>
      <c r="F114" s="288">
        <v>7578.55</v>
      </c>
      <c r="G114" s="289">
        <v>7473.4500000000007</v>
      </c>
      <c r="H114" s="289">
        <v>7408.05</v>
      </c>
      <c r="I114" s="289">
        <v>7302.9500000000007</v>
      </c>
      <c r="J114" s="289">
        <v>7643.9500000000007</v>
      </c>
      <c r="K114" s="289">
        <v>7749.0500000000011</v>
      </c>
      <c r="L114" s="289">
        <v>7814.4500000000007</v>
      </c>
      <c r="M114" s="276">
        <v>7683.65</v>
      </c>
      <c r="N114" s="276">
        <v>7513.15</v>
      </c>
      <c r="O114" s="291">
        <v>1882700</v>
      </c>
      <c r="P114" s="292">
        <v>1.5753978958726732E-2</v>
      </c>
    </row>
    <row r="115" spans="1:16" ht="15">
      <c r="A115" s="254">
        <v>105</v>
      </c>
      <c r="B115" s="342" t="s">
        <v>49</v>
      </c>
      <c r="C115" s="417" t="s">
        <v>141</v>
      </c>
      <c r="D115" s="418">
        <v>44406</v>
      </c>
      <c r="E115" s="288">
        <v>658.45</v>
      </c>
      <c r="F115" s="288">
        <v>660.16666666666663</v>
      </c>
      <c r="G115" s="289">
        <v>654.38333333333321</v>
      </c>
      <c r="H115" s="289">
        <v>650.31666666666661</v>
      </c>
      <c r="I115" s="289">
        <v>644.53333333333319</v>
      </c>
      <c r="J115" s="289">
        <v>664.23333333333323</v>
      </c>
      <c r="K115" s="289">
        <v>670.01666666666677</v>
      </c>
      <c r="L115" s="289">
        <v>674.08333333333326</v>
      </c>
      <c r="M115" s="276">
        <v>665.95</v>
      </c>
      <c r="N115" s="276">
        <v>656.1</v>
      </c>
      <c r="O115" s="291">
        <v>11443750</v>
      </c>
      <c r="P115" s="292">
        <v>2.957931638913234E-3</v>
      </c>
    </row>
    <row r="116" spans="1:16" ht="15">
      <c r="A116" s="254">
        <v>106</v>
      </c>
      <c r="B116" s="357" t="s">
        <v>51</v>
      </c>
      <c r="C116" s="417" t="s">
        <v>428</v>
      </c>
      <c r="D116" s="418">
        <v>44406</v>
      </c>
      <c r="E116" s="288">
        <v>2961.95</v>
      </c>
      <c r="F116" s="288">
        <v>2970.8833333333332</v>
      </c>
      <c r="G116" s="289">
        <v>2925.9166666666665</v>
      </c>
      <c r="H116" s="289">
        <v>2889.8833333333332</v>
      </c>
      <c r="I116" s="289">
        <v>2844.9166666666665</v>
      </c>
      <c r="J116" s="289">
        <v>3006.9166666666665</v>
      </c>
      <c r="K116" s="289">
        <v>3051.8833333333337</v>
      </c>
      <c r="L116" s="289">
        <v>3087.9166666666665</v>
      </c>
      <c r="M116" s="276">
        <v>3015.85</v>
      </c>
      <c r="N116" s="276">
        <v>2934.85</v>
      </c>
      <c r="O116" s="291">
        <v>260000</v>
      </c>
      <c r="P116" s="292">
        <v>4.3338683788121987E-2</v>
      </c>
    </row>
    <row r="117" spans="1:16" ht="15">
      <c r="A117" s="254">
        <v>107</v>
      </c>
      <c r="B117" s="357" t="s">
        <v>56</v>
      </c>
      <c r="C117" s="417" t="s">
        <v>142</v>
      </c>
      <c r="D117" s="418">
        <v>44406</v>
      </c>
      <c r="E117" s="288">
        <v>1045.3</v>
      </c>
      <c r="F117" s="288">
        <v>1046.7</v>
      </c>
      <c r="G117" s="289">
        <v>1034.7</v>
      </c>
      <c r="H117" s="289">
        <v>1024.0999999999999</v>
      </c>
      <c r="I117" s="289">
        <v>1012.0999999999999</v>
      </c>
      <c r="J117" s="289">
        <v>1057.3000000000002</v>
      </c>
      <c r="K117" s="289">
        <v>1069.3000000000002</v>
      </c>
      <c r="L117" s="289">
        <v>1079.9000000000003</v>
      </c>
      <c r="M117" s="276">
        <v>1058.7</v>
      </c>
      <c r="N117" s="276">
        <v>1036.0999999999999</v>
      </c>
      <c r="O117" s="291">
        <v>3101800</v>
      </c>
      <c r="P117" s="292">
        <v>1.9658119658119658E-2</v>
      </c>
    </row>
    <row r="118" spans="1:16" ht="15">
      <c r="A118" s="254">
        <v>108</v>
      </c>
      <c r="B118" s="342" t="s">
        <v>72</v>
      </c>
      <c r="C118" s="417" t="s">
        <v>143</v>
      </c>
      <c r="D118" s="418">
        <v>44406</v>
      </c>
      <c r="E118" s="288">
        <v>1155.5999999999999</v>
      </c>
      <c r="F118" s="288">
        <v>1156.7333333333333</v>
      </c>
      <c r="G118" s="289">
        <v>1144.6666666666667</v>
      </c>
      <c r="H118" s="289">
        <v>1133.7333333333333</v>
      </c>
      <c r="I118" s="289">
        <v>1121.6666666666667</v>
      </c>
      <c r="J118" s="289">
        <v>1167.6666666666667</v>
      </c>
      <c r="K118" s="289">
        <v>1179.7333333333333</v>
      </c>
      <c r="L118" s="289">
        <v>1190.6666666666667</v>
      </c>
      <c r="M118" s="276">
        <v>1168.8</v>
      </c>
      <c r="N118" s="276">
        <v>1145.8</v>
      </c>
      <c r="O118" s="291">
        <v>2289000</v>
      </c>
      <c r="P118" s="292">
        <v>-9.0909090909090905E-3</v>
      </c>
    </row>
    <row r="119" spans="1:16" ht="15">
      <c r="A119" s="254">
        <v>109</v>
      </c>
      <c r="B119" s="342" t="s">
        <v>106</v>
      </c>
      <c r="C119" s="417" t="s">
        <v>144</v>
      </c>
      <c r="D119" s="418">
        <v>44406</v>
      </c>
      <c r="E119" s="288">
        <v>2545.1</v>
      </c>
      <c r="F119" s="288">
        <v>2552.3833333333337</v>
      </c>
      <c r="G119" s="289">
        <v>2523.7666666666673</v>
      </c>
      <c r="H119" s="289">
        <v>2502.4333333333338</v>
      </c>
      <c r="I119" s="289">
        <v>2473.8166666666675</v>
      </c>
      <c r="J119" s="289">
        <v>2573.7166666666672</v>
      </c>
      <c r="K119" s="289">
        <v>2602.333333333333</v>
      </c>
      <c r="L119" s="289">
        <v>2623.666666666667</v>
      </c>
      <c r="M119" s="276">
        <v>2581</v>
      </c>
      <c r="N119" s="276">
        <v>2531.0500000000002</v>
      </c>
      <c r="O119" s="291">
        <v>1852000</v>
      </c>
      <c r="P119" s="292">
        <v>1.4238773274917854E-2</v>
      </c>
    </row>
    <row r="120" spans="1:16" ht="15">
      <c r="A120" s="254">
        <v>110</v>
      </c>
      <c r="B120" s="342" t="s">
        <v>43</v>
      </c>
      <c r="C120" s="417" t="s">
        <v>145</v>
      </c>
      <c r="D120" s="418">
        <v>44406</v>
      </c>
      <c r="E120" s="288">
        <v>237.2</v>
      </c>
      <c r="F120" s="288">
        <v>238.73333333333335</v>
      </c>
      <c r="G120" s="289">
        <v>229.01666666666671</v>
      </c>
      <c r="H120" s="289">
        <v>220.83333333333337</v>
      </c>
      <c r="I120" s="289">
        <v>211.11666666666673</v>
      </c>
      <c r="J120" s="289">
        <v>246.91666666666669</v>
      </c>
      <c r="K120" s="289">
        <v>256.63333333333333</v>
      </c>
      <c r="L120" s="289">
        <v>264.81666666666666</v>
      </c>
      <c r="M120" s="276">
        <v>248.45</v>
      </c>
      <c r="N120" s="276">
        <v>230.55</v>
      </c>
      <c r="O120" s="291">
        <v>31248000</v>
      </c>
      <c r="P120" s="292">
        <v>5.4446675327742999E-2</v>
      </c>
    </row>
    <row r="121" spans="1:16" ht="15">
      <c r="A121" s="254">
        <v>111</v>
      </c>
      <c r="B121" s="342" t="s">
        <v>106</v>
      </c>
      <c r="C121" s="417" t="s">
        <v>262</v>
      </c>
      <c r="D121" s="418">
        <v>44406</v>
      </c>
      <c r="E121" s="288">
        <v>2114.4</v>
      </c>
      <c r="F121" s="288">
        <v>2118.1333333333337</v>
      </c>
      <c r="G121" s="289">
        <v>2098.3166666666675</v>
      </c>
      <c r="H121" s="289">
        <v>2082.233333333334</v>
      </c>
      <c r="I121" s="289">
        <v>2062.4166666666679</v>
      </c>
      <c r="J121" s="289">
        <v>2134.2166666666672</v>
      </c>
      <c r="K121" s="289">
        <v>2154.0333333333338</v>
      </c>
      <c r="L121" s="289">
        <v>2170.1166666666668</v>
      </c>
      <c r="M121" s="276">
        <v>2137.9499999999998</v>
      </c>
      <c r="N121" s="276">
        <v>2102.0500000000002</v>
      </c>
      <c r="O121" s="291">
        <v>537225</v>
      </c>
      <c r="P121" s="292">
        <v>-3.8953488372093024E-2</v>
      </c>
    </row>
    <row r="122" spans="1:16" ht="15">
      <c r="A122" s="254">
        <v>112</v>
      </c>
      <c r="B122" s="342" t="s">
        <v>43</v>
      </c>
      <c r="C122" s="417" t="s">
        <v>146</v>
      </c>
      <c r="D122" s="418">
        <v>44406</v>
      </c>
      <c r="E122" s="288">
        <v>80840.25</v>
      </c>
      <c r="F122" s="288">
        <v>81088.45</v>
      </c>
      <c r="G122" s="289">
        <v>80451.799999999988</v>
      </c>
      <c r="H122" s="289">
        <v>80063.349999999991</v>
      </c>
      <c r="I122" s="289">
        <v>79426.699999999983</v>
      </c>
      <c r="J122" s="289">
        <v>81476.899999999994</v>
      </c>
      <c r="K122" s="289">
        <v>82113.549999999988</v>
      </c>
      <c r="L122" s="289">
        <v>82502</v>
      </c>
      <c r="M122" s="276">
        <v>81725.100000000006</v>
      </c>
      <c r="N122" s="276">
        <v>80700</v>
      </c>
      <c r="O122" s="291">
        <v>44480</v>
      </c>
      <c r="P122" s="292">
        <v>-2.6905829596412557E-3</v>
      </c>
    </row>
    <row r="123" spans="1:16" ht="15">
      <c r="A123" s="254">
        <v>113</v>
      </c>
      <c r="B123" s="342" t="s">
        <v>56</v>
      </c>
      <c r="C123" s="417" t="s">
        <v>147</v>
      </c>
      <c r="D123" s="418">
        <v>44406</v>
      </c>
      <c r="E123" s="288">
        <v>1537.8</v>
      </c>
      <c r="F123" s="288">
        <v>1549.4666666666665</v>
      </c>
      <c r="G123" s="289">
        <v>1519.333333333333</v>
      </c>
      <c r="H123" s="289">
        <v>1500.8666666666666</v>
      </c>
      <c r="I123" s="289">
        <v>1470.7333333333331</v>
      </c>
      <c r="J123" s="289">
        <v>1567.9333333333329</v>
      </c>
      <c r="K123" s="289">
        <v>1598.0666666666666</v>
      </c>
      <c r="L123" s="289">
        <v>1616.5333333333328</v>
      </c>
      <c r="M123" s="276">
        <v>1579.6</v>
      </c>
      <c r="N123" s="276">
        <v>1531</v>
      </c>
      <c r="O123" s="291">
        <v>3309000</v>
      </c>
      <c r="P123" s="292">
        <v>-0.19297603804646057</v>
      </c>
    </row>
    <row r="124" spans="1:16" ht="15">
      <c r="A124" s="254">
        <v>114</v>
      </c>
      <c r="B124" s="342" t="s">
        <v>39</v>
      </c>
      <c r="C124" s="417" t="s">
        <v>768</v>
      </c>
      <c r="D124" s="418">
        <v>44406</v>
      </c>
      <c r="E124" s="288">
        <v>373.3</v>
      </c>
      <c r="F124" s="288">
        <v>376.15000000000003</v>
      </c>
      <c r="G124" s="289">
        <v>369.25000000000006</v>
      </c>
      <c r="H124" s="289">
        <v>365.20000000000005</v>
      </c>
      <c r="I124" s="289">
        <v>358.30000000000007</v>
      </c>
      <c r="J124" s="289">
        <v>380.20000000000005</v>
      </c>
      <c r="K124" s="289">
        <v>387.1</v>
      </c>
      <c r="L124" s="289">
        <v>391.15000000000003</v>
      </c>
      <c r="M124" s="276">
        <v>383.05</v>
      </c>
      <c r="N124" s="276">
        <v>372.1</v>
      </c>
      <c r="O124" s="291">
        <v>2153600</v>
      </c>
      <c r="P124" s="292">
        <v>1.7384731670445956E-2</v>
      </c>
    </row>
    <row r="125" spans="1:16" ht="15">
      <c r="A125" s="254">
        <v>115</v>
      </c>
      <c r="B125" s="342" t="s">
        <v>111</v>
      </c>
      <c r="C125" s="417" t="s">
        <v>148</v>
      </c>
      <c r="D125" s="418">
        <v>44406</v>
      </c>
      <c r="E125" s="288">
        <v>80.150000000000006</v>
      </c>
      <c r="F125" s="288">
        <v>80.850000000000009</v>
      </c>
      <c r="G125" s="289">
        <v>79.200000000000017</v>
      </c>
      <c r="H125" s="289">
        <v>78.250000000000014</v>
      </c>
      <c r="I125" s="289">
        <v>76.600000000000023</v>
      </c>
      <c r="J125" s="289">
        <v>81.800000000000011</v>
      </c>
      <c r="K125" s="289">
        <v>83.450000000000017</v>
      </c>
      <c r="L125" s="289">
        <v>84.4</v>
      </c>
      <c r="M125" s="276">
        <v>82.5</v>
      </c>
      <c r="N125" s="276">
        <v>79.900000000000006</v>
      </c>
      <c r="O125" s="291">
        <v>80750000</v>
      </c>
      <c r="P125" s="292">
        <v>-4.3303121852970798E-2</v>
      </c>
    </row>
    <row r="126" spans="1:16" ht="15">
      <c r="A126" s="254">
        <v>116</v>
      </c>
      <c r="B126" s="342" t="s">
        <v>39</v>
      </c>
      <c r="C126" s="417" t="s">
        <v>256</v>
      </c>
      <c r="D126" s="418">
        <v>44406</v>
      </c>
      <c r="E126" s="288">
        <v>5424.9</v>
      </c>
      <c r="F126" s="288">
        <v>5466.1166666666659</v>
      </c>
      <c r="G126" s="289">
        <v>5357.3333333333321</v>
      </c>
      <c r="H126" s="289">
        <v>5289.7666666666664</v>
      </c>
      <c r="I126" s="289">
        <v>5180.9833333333327</v>
      </c>
      <c r="J126" s="289">
        <v>5533.6833333333316</v>
      </c>
      <c r="K126" s="289">
        <v>5642.4666666666662</v>
      </c>
      <c r="L126" s="289">
        <v>5710.033333333331</v>
      </c>
      <c r="M126" s="276">
        <v>5574.9</v>
      </c>
      <c r="N126" s="276">
        <v>5398.55</v>
      </c>
      <c r="O126" s="291">
        <v>1125250</v>
      </c>
      <c r="P126" s="292">
        <v>-7.6066585822952264E-3</v>
      </c>
    </row>
    <row r="127" spans="1:16" ht="15">
      <c r="A127" s="254">
        <v>117</v>
      </c>
      <c r="B127" s="342" t="s">
        <v>813</v>
      </c>
      <c r="C127" s="417" t="s">
        <v>437</v>
      </c>
      <c r="D127" s="418">
        <v>44406</v>
      </c>
      <c r="E127" s="288">
        <v>3799.7</v>
      </c>
      <c r="F127" s="288">
        <v>3814.4833333333336</v>
      </c>
      <c r="G127" s="289">
        <v>3771.9666666666672</v>
      </c>
      <c r="H127" s="289">
        <v>3744.2333333333336</v>
      </c>
      <c r="I127" s="289">
        <v>3701.7166666666672</v>
      </c>
      <c r="J127" s="289">
        <v>3842.2166666666672</v>
      </c>
      <c r="K127" s="289">
        <v>3884.7333333333336</v>
      </c>
      <c r="L127" s="289">
        <v>3912.4666666666672</v>
      </c>
      <c r="M127" s="276">
        <v>3857</v>
      </c>
      <c r="N127" s="276">
        <v>3786.75</v>
      </c>
      <c r="O127" s="291">
        <v>423225</v>
      </c>
      <c r="P127" s="292">
        <v>-3.834355828220859E-2</v>
      </c>
    </row>
    <row r="128" spans="1:16" ht="15">
      <c r="A128" s="254">
        <v>118</v>
      </c>
      <c r="B128" s="342" t="s">
        <v>49</v>
      </c>
      <c r="C128" s="417" t="s">
        <v>151</v>
      </c>
      <c r="D128" s="418">
        <v>44406</v>
      </c>
      <c r="E128" s="288">
        <v>17550.2</v>
      </c>
      <c r="F128" s="288">
        <v>17573.350000000002</v>
      </c>
      <c r="G128" s="289">
        <v>17491.400000000005</v>
      </c>
      <c r="H128" s="289">
        <v>17432.600000000002</v>
      </c>
      <c r="I128" s="289">
        <v>17350.650000000005</v>
      </c>
      <c r="J128" s="289">
        <v>17632.150000000005</v>
      </c>
      <c r="K128" s="289">
        <v>17714.100000000002</v>
      </c>
      <c r="L128" s="289">
        <v>17772.900000000005</v>
      </c>
      <c r="M128" s="276">
        <v>17655.3</v>
      </c>
      <c r="N128" s="276">
        <v>17514.55</v>
      </c>
      <c r="O128" s="291">
        <v>232400</v>
      </c>
      <c r="P128" s="292">
        <v>3.1055900621118012E-2</v>
      </c>
    </row>
    <row r="129" spans="1:16" ht="15">
      <c r="A129" s="254">
        <v>119</v>
      </c>
      <c r="B129" s="342" t="s">
        <v>111</v>
      </c>
      <c r="C129" s="417" t="s">
        <v>152</v>
      </c>
      <c r="D129" s="418">
        <v>44406</v>
      </c>
      <c r="E129" s="288">
        <v>170.25</v>
      </c>
      <c r="F129" s="288">
        <v>171.81666666666669</v>
      </c>
      <c r="G129" s="289">
        <v>167.43333333333339</v>
      </c>
      <c r="H129" s="289">
        <v>164.6166666666667</v>
      </c>
      <c r="I129" s="289">
        <v>160.23333333333341</v>
      </c>
      <c r="J129" s="289">
        <v>174.63333333333338</v>
      </c>
      <c r="K129" s="289">
        <v>179.01666666666665</v>
      </c>
      <c r="L129" s="289">
        <v>181.83333333333337</v>
      </c>
      <c r="M129" s="276">
        <v>176.2</v>
      </c>
      <c r="N129" s="276">
        <v>169</v>
      </c>
      <c r="O129" s="291">
        <v>107220100</v>
      </c>
      <c r="P129" s="292">
        <v>0.32816001327911032</v>
      </c>
    </row>
    <row r="130" spans="1:16" ht="15">
      <c r="A130" s="254">
        <v>120</v>
      </c>
      <c r="B130" s="342" t="s">
        <v>42</v>
      </c>
      <c r="C130" s="417" t="s">
        <v>153</v>
      </c>
      <c r="D130" s="418">
        <v>44406</v>
      </c>
      <c r="E130" s="288">
        <v>117.4</v>
      </c>
      <c r="F130" s="288">
        <v>117.60000000000001</v>
      </c>
      <c r="G130" s="289">
        <v>116.80000000000001</v>
      </c>
      <c r="H130" s="289">
        <v>116.2</v>
      </c>
      <c r="I130" s="289">
        <v>115.4</v>
      </c>
      <c r="J130" s="289">
        <v>118.20000000000002</v>
      </c>
      <c r="K130" s="289">
        <v>119</v>
      </c>
      <c r="L130" s="289">
        <v>119.60000000000002</v>
      </c>
      <c r="M130" s="276">
        <v>118.4</v>
      </c>
      <c r="N130" s="276">
        <v>117</v>
      </c>
      <c r="O130" s="291">
        <v>46266900</v>
      </c>
      <c r="P130" s="292">
        <v>2.9422954977805962E-2</v>
      </c>
    </row>
    <row r="131" spans="1:16" ht="15">
      <c r="A131" s="254">
        <v>121</v>
      </c>
      <c r="B131" s="342" t="s">
        <v>72</v>
      </c>
      <c r="C131" s="417" t="s">
        <v>155</v>
      </c>
      <c r="D131" s="418">
        <v>44406</v>
      </c>
      <c r="E131" s="288">
        <v>121.75</v>
      </c>
      <c r="F131" s="288">
        <v>122.78333333333335</v>
      </c>
      <c r="G131" s="289">
        <v>120.2166666666667</v>
      </c>
      <c r="H131" s="289">
        <v>118.68333333333335</v>
      </c>
      <c r="I131" s="289">
        <v>116.1166666666667</v>
      </c>
      <c r="J131" s="289">
        <v>124.31666666666669</v>
      </c>
      <c r="K131" s="289">
        <v>126.88333333333333</v>
      </c>
      <c r="L131" s="289">
        <v>128.41666666666669</v>
      </c>
      <c r="M131" s="276">
        <v>125.35</v>
      </c>
      <c r="N131" s="276">
        <v>121.25</v>
      </c>
      <c r="O131" s="291">
        <v>69169100</v>
      </c>
      <c r="P131" s="292">
        <v>-6.0854171276831159E-3</v>
      </c>
    </row>
    <row r="132" spans="1:16" ht="15">
      <c r="A132" s="254">
        <v>122</v>
      </c>
      <c r="B132" s="342" t="s">
        <v>78</v>
      </c>
      <c r="C132" s="417" t="s">
        <v>156</v>
      </c>
      <c r="D132" s="418">
        <v>44406</v>
      </c>
      <c r="E132" s="288">
        <v>30348.3</v>
      </c>
      <c r="F132" s="288">
        <v>30539.133333333331</v>
      </c>
      <c r="G132" s="289">
        <v>30003.416666666664</v>
      </c>
      <c r="H132" s="289">
        <v>29658.533333333333</v>
      </c>
      <c r="I132" s="289">
        <v>29122.816666666666</v>
      </c>
      <c r="J132" s="289">
        <v>30884.016666666663</v>
      </c>
      <c r="K132" s="289">
        <v>31419.73333333333</v>
      </c>
      <c r="L132" s="289">
        <v>31764.616666666661</v>
      </c>
      <c r="M132" s="276">
        <v>31074.85</v>
      </c>
      <c r="N132" s="276">
        <v>30194.25</v>
      </c>
      <c r="O132" s="291">
        <v>62970</v>
      </c>
      <c r="P132" s="292">
        <v>-7.6550813902331719E-2</v>
      </c>
    </row>
    <row r="133" spans="1:16" ht="15">
      <c r="A133" s="254">
        <v>123</v>
      </c>
      <c r="B133" s="357" t="s">
        <v>51</v>
      </c>
      <c r="C133" s="417" t="s">
        <v>157</v>
      </c>
      <c r="D133" s="418">
        <v>44406</v>
      </c>
      <c r="E133" s="288">
        <v>2355.6999999999998</v>
      </c>
      <c r="F133" s="288">
        <v>2370.4333333333334</v>
      </c>
      <c r="G133" s="289">
        <v>2331.9666666666667</v>
      </c>
      <c r="H133" s="289">
        <v>2308.2333333333331</v>
      </c>
      <c r="I133" s="289">
        <v>2269.7666666666664</v>
      </c>
      <c r="J133" s="289">
        <v>2394.166666666667</v>
      </c>
      <c r="K133" s="289">
        <v>2432.6333333333341</v>
      </c>
      <c r="L133" s="289">
        <v>2456.3666666666672</v>
      </c>
      <c r="M133" s="276">
        <v>2408.9</v>
      </c>
      <c r="N133" s="276">
        <v>2346.6999999999998</v>
      </c>
      <c r="O133" s="291">
        <v>3193025</v>
      </c>
      <c r="P133" s="292">
        <v>-1.9920655018148055E-2</v>
      </c>
    </row>
    <row r="134" spans="1:16" ht="15">
      <c r="A134" s="254">
        <v>124</v>
      </c>
      <c r="B134" s="342" t="s">
        <v>72</v>
      </c>
      <c r="C134" s="417" t="s">
        <v>158</v>
      </c>
      <c r="D134" s="418">
        <v>44406</v>
      </c>
      <c r="E134" s="288">
        <v>224.95</v>
      </c>
      <c r="F134" s="288">
        <v>225.46666666666667</v>
      </c>
      <c r="G134" s="289">
        <v>223.63333333333333</v>
      </c>
      <c r="H134" s="289">
        <v>222.31666666666666</v>
      </c>
      <c r="I134" s="289">
        <v>220.48333333333332</v>
      </c>
      <c r="J134" s="289">
        <v>226.78333333333333</v>
      </c>
      <c r="K134" s="289">
        <v>228.61666666666665</v>
      </c>
      <c r="L134" s="289">
        <v>229.93333333333334</v>
      </c>
      <c r="M134" s="276">
        <v>227.3</v>
      </c>
      <c r="N134" s="276">
        <v>224.15</v>
      </c>
      <c r="O134" s="291">
        <v>24456000</v>
      </c>
      <c r="P134" s="292">
        <v>-1.3672111312764671E-2</v>
      </c>
    </row>
    <row r="135" spans="1:16" ht="15">
      <c r="A135" s="254">
        <v>125</v>
      </c>
      <c r="B135" s="342" t="s">
        <v>56</v>
      </c>
      <c r="C135" s="417" t="s">
        <v>159</v>
      </c>
      <c r="D135" s="418">
        <v>44406</v>
      </c>
      <c r="E135" s="288">
        <v>122.05</v>
      </c>
      <c r="F135" s="288">
        <v>122.76666666666667</v>
      </c>
      <c r="G135" s="289">
        <v>121.03333333333333</v>
      </c>
      <c r="H135" s="289">
        <v>120.01666666666667</v>
      </c>
      <c r="I135" s="289">
        <v>118.28333333333333</v>
      </c>
      <c r="J135" s="289">
        <v>123.78333333333333</v>
      </c>
      <c r="K135" s="289">
        <v>125.51666666666665</v>
      </c>
      <c r="L135" s="289">
        <v>126.53333333333333</v>
      </c>
      <c r="M135" s="276">
        <v>124.5</v>
      </c>
      <c r="N135" s="276">
        <v>121.75</v>
      </c>
      <c r="O135" s="291">
        <v>44571800</v>
      </c>
      <c r="P135" s="292">
        <v>-7.4554742510009667E-3</v>
      </c>
    </row>
    <row r="136" spans="1:16" ht="15">
      <c r="A136" s="254">
        <v>126</v>
      </c>
      <c r="B136" s="342" t="s">
        <v>51</v>
      </c>
      <c r="C136" s="417" t="s">
        <v>269</v>
      </c>
      <c r="D136" s="418">
        <v>44406</v>
      </c>
      <c r="E136" s="288">
        <v>5748.15</v>
      </c>
      <c r="F136" s="288">
        <v>5706.7</v>
      </c>
      <c r="G136" s="289">
        <v>5651.45</v>
      </c>
      <c r="H136" s="289">
        <v>5554.75</v>
      </c>
      <c r="I136" s="289">
        <v>5499.5</v>
      </c>
      <c r="J136" s="289">
        <v>5803.4</v>
      </c>
      <c r="K136" s="289">
        <v>5858.65</v>
      </c>
      <c r="L136" s="289">
        <v>5955.3499999999995</v>
      </c>
      <c r="M136" s="276">
        <v>5761.95</v>
      </c>
      <c r="N136" s="276">
        <v>5610</v>
      </c>
      <c r="O136" s="291">
        <v>366875</v>
      </c>
      <c r="P136" s="292">
        <v>-1.3113651647612643E-2</v>
      </c>
    </row>
    <row r="137" spans="1:16" ht="15">
      <c r="A137" s="254">
        <v>127</v>
      </c>
      <c r="B137" s="342" t="s">
        <v>49</v>
      </c>
      <c r="C137" s="417" t="s">
        <v>160</v>
      </c>
      <c r="D137" s="418">
        <v>44406</v>
      </c>
      <c r="E137" s="288">
        <v>2233.65</v>
      </c>
      <c r="F137" s="288">
        <v>2243.7000000000003</v>
      </c>
      <c r="G137" s="289">
        <v>2214.4500000000007</v>
      </c>
      <c r="H137" s="289">
        <v>2195.2500000000005</v>
      </c>
      <c r="I137" s="289">
        <v>2166.0000000000009</v>
      </c>
      <c r="J137" s="289">
        <v>2262.9000000000005</v>
      </c>
      <c r="K137" s="289">
        <v>2292.1499999999996</v>
      </c>
      <c r="L137" s="289">
        <v>2311.3500000000004</v>
      </c>
      <c r="M137" s="276">
        <v>2272.9499999999998</v>
      </c>
      <c r="N137" s="276">
        <v>2224.5</v>
      </c>
      <c r="O137" s="291">
        <v>2102500</v>
      </c>
      <c r="P137" s="292">
        <v>-7.0838252656434475E-3</v>
      </c>
    </row>
    <row r="138" spans="1:16" ht="15">
      <c r="A138" s="254">
        <v>128</v>
      </c>
      <c r="B138" s="342" t="s">
        <v>813</v>
      </c>
      <c r="C138" s="417" t="s">
        <v>267</v>
      </c>
      <c r="D138" s="418">
        <v>44406</v>
      </c>
      <c r="E138" s="288">
        <v>2991.7</v>
      </c>
      <c r="F138" s="288">
        <v>3002.25</v>
      </c>
      <c r="G138" s="289">
        <v>2969.5</v>
      </c>
      <c r="H138" s="289">
        <v>2947.3</v>
      </c>
      <c r="I138" s="289">
        <v>2914.55</v>
      </c>
      <c r="J138" s="289">
        <v>3024.45</v>
      </c>
      <c r="K138" s="289">
        <v>3057.2</v>
      </c>
      <c r="L138" s="289">
        <v>3079.3999999999996</v>
      </c>
      <c r="M138" s="276">
        <v>3035</v>
      </c>
      <c r="N138" s="276">
        <v>2980.05</v>
      </c>
      <c r="O138" s="291">
        <v>761000</v>
      </c>
      <c r="P138" s="292">
        <v>-3.0881884750079594E-2</v>
      </c>
    </row>
    <row r="139" spans="1:16" ht="15">
      <c r="A139" s="254">
        <v>129</v>
      </c>
      <c r="B139" s="342" t="s">
        <v>53</v>
      </c>
      <c r="C139" s="417" t="s">
        <v>161</v>
      </c>
      <c r="D139" s="418">
        <v>44406</v>
      </c>
      <c r="E139" s="288">
        <v>41.9</v>
      </c>
      <c r="F139" s="288">
        <v>42.166666666666664</v>
      </c>
      <c r="G139" s="289">
        <v>41.43333333333333</v>
      </c>
      <c r="H139" s="289">
        <v>40.966666666666669</v>
      </c>
      <c r="I139" s="289">
        <v>40.233333333333334</v>
      </c>
      <c r="J139" s="289">
        <v>42.633333333333326</v>
      </c>
      <c r="K139" s="289">
        <v>43.36666666666666</v>
      </c>
      <c r="L139" s="289">
        <v>43.833333333333321</v>
      </c>
      <c r="M139" s="276">
        <v>42.9</v>
      </c>
      <c r="N139" s="276">
        <v>41.7</v>
      </c>
      <c r="O139" s="291">
        <v>347568000</v>
      </c>
      <c r="P139" s="292">
        <v>-1.9897130481862479E-2</v>
      </c>
    </row>
    <row r="140" spans="1:16" ht="15">
      <c r="A140" s="254">
        <v>130</v>
      </c>
      <c r="B140" s="342" t="s">
        <v>42</v>
      </c>
      <c r="C140" s="417" t="s">
        <v>162</v>
      </c>
      <c r="D140" s="418">
        <v>44406</v>
      </c>
      <c r="E140" s="288">
        <v>229.95</v>
      </c>
      <c r="F140" s="288">
        <v>230.13333333333333</v>
      </c>
      <c r="G140" s="289">
        <v>229.06666666666666</v>
      </c>
      <c r="H140" s="289">
        <v>228.18333333333334</v>
      </c>
      <c r="I140" s="289">
        <v>227.11666666666667</v>
      </c>
      <c r="J140" s="289">
        <v>231.01666666666665</v>
      </c>
      <c r="K140" s="289">
        <v>232.08333333333331</v>
      </c>
      <c r="L140" s="289">
        <v>232.96666666666664</v>
      </c>
      <c r="M140" s="276">
        <v>231.2</v>
      </c>
      <c r="N140" s="276">
        <v>229.25</v>
      </c>
      <c r="O140" s="291">
        <v>22340000</v>
      </c>
      <c r="P140" s="292">
        <v>-4.4563279857397506E-3</v>
      </c>
    </row>
    <row r="141" spans="1:16" ht="15">
      <c r="A141" s="254">
        <v>131</v>
      </c>
      <c r="B141" s="342" t="s">
        <v>88</v>
      </c>
      <c r="C141" s="417" t="s">
        <v>163</v>
      </c>
      <c r="D141" s="418">
        <v>44406</v>
      </c>
      <c r="E141" s="288">
        <v>1424.25</v>
      </c>
      <c r="F141" s="288">
        <v>1411.3666666666668</v>
      </c>
      <c r="G141" s="289">
        <v>1374.7333333333336</v>
      </c>
      <c r="H141" s="289">
        <v>1325.2166666666667</v>
      </c>
      <c r="I141" s="289">
        <v>1288.5833333333335</v>
      </c>
      <c r="J141" s="289">
        <v>1460.8833333333337</v>
      </c>
      <c r="K141" s="289">
        <v>1497.5166666666669</v>
      </c>
      <c r="L141" s="289">
        <v>1547.0333333333338</v>
      </c>
      <c r="M141" s="276">
        <v>1448</v>
      </c>
      <c r="N141" s="276">
        <v>1361.85</v>
      </c>
      <c r="O141" s="291">
        <v>1503051</v>
      </c>
      <c r="P141" s="292">
        <v>5.9684361549497848E-2</v>
      </c>
    </row>
    <row r="142" spans="1:16" ht="15">
      <c r="A142" s="254">
        <v>132</v>
      </c>
      <c r="B142" s="342" t="s">
        <v>37</v>
      </c>
      <c r="C142" s="417" t="s">
        <v>164</v>
      </c>
      <c r="D142" s="418">
        <v>44406</v>
      </c>
      <c r="E142" s="288">
        <v>1087</v>
      </c>
      <c r="F142" s="288">
        <v>1074.5166666666667</v>
      </c>
      <c r="G142" s="289">
        <v>1051.4333333333334</v>
      </c>
      <c r="H142" s="289">
        <v>1015.8666666666668</v>
      </c>
      <c r="I142" s="289">
        <v>992.78333333333353</v>
      </c>
      <c r="J142" s="289">
        <v>1110.0833333333333</v>
      </c>
      <c r="K142" s="289">
        <v>1133.1666666666667</v>
      </c>
      <c r="L142" s="289">
        <v>1168.7333333333331</v>
      </c>
      <c r="M142" s="276">
        <v>1097.5999999999999</v>
      </c>
      <c r="N142" s="276">
        <v>1038.95</v>
      </c>
      <c r="O142" s="291">
        <v>1794350</v>
      </c>
      <c r="P142" s="292">
        <v>2.7750730282375853E-2</v>
      </c>
    </row>
    <row r="143" spans="1:16" ht="15">
      <c r="A143" s="254">
        <v>133</v>
      </c>
      <c r="B143" s="342" t="s">
        <v>53</v>
      </c>
      <c r="C143" s="417" t="s">
        <v>165</v>
      </c>
      <c r="D143" s="418">
        <v>44406</v>
      </c>
      <c r="E143" s="288">
        <v>213.8</v>
      </c>
      <c r="F143" s="288">
        <v>214.1</v>
      </c>
      <c r="G143" s="289">
        <v>212.45</v>
      </c>
      <c r="H143" s="289">
        <v>211.1</v>
      </c>
      <c r="I143" s="289">
        <v>209.45</v>
      </c>
      <c r="J143" s="289">
        <v>215.45</v>
      </c>
      <c r="K143" s="289">
        <v>217.10000000000002</v>
      </c>
      <c r="L143" s="289">
        <v>218.45</v>
      </c>
      <c r="M143" s="276">
        <v>215.75</v>
      </c>
      <c r="N143" s="276">
        <v>212.75</v>
      </c>
      <c r="O143" s="291">
        <v>23388500</v>
      </c>
      <c r="P143" s="292">
        <v>2.3614218245090728E-3</v>
      </c>
    </row>
    <row r="144" spans="1:16" ht="15">
      <c r="A144" s="254">
        <v>134</v>
      </c>
      <c r="B144" s="342" t="s">
        <v>42</v>
      </c>
      <c r="C144" s="417" t="s">
        <v>166</v>
      </c>
      <c r="D144" s="418">
        <v>44406</v>
      </c>
      <c r="E144" s="288">
        <v>145</v>
      </c>
      <c r="F144" s="288">
        <v>145.66666666666666</v>
      </c>
      <c r="G144" s="289">
        <v>143.88333333333333</v>
      </c>
      <c r="H144" s="289">
        <v>142.76666666666668</v>
      </c>
      <c r="I144" s="289">
        <v>140.98333333333335</v>
      </c>
      <c r="J144" s="289">
        <v>146.7833333333333</v>
      </c>
      <c r="K144" s="289">
        <v>148.56666666666666</v>
      </c>
      <c r="L144" s="289">
        <v>149.68333333333328</v>
      </c>
      <c r="M144" s="276">
        <v>147.44999999999999</v>
      </c>
      <c r="N144" s="276">
        <v>144.55000000000001</v>
      </c>
      <c r="O144" s="291">
        <v>23790000</v>
      </c>
      <c r="P144" s="292">
        <v>-1.6129032258064516E-2</v>
      </c>
    </row>
    <row r="145" spans="1:16" ht="15">
      <c r="A145" s="254">
        <v>135</v>
      </c>
      <c r="B145" s="342" t="s">
        <v>72</v>
      </c>
      <c r="C145" s="417" t="s">
        <v>167</v>
      </c>
      <c r="D145" s="418">
        <v>44406</v>
      </c>
      <c r="E145" s="288">
        <v>2130.3000000000002</v>
      </c>
      <c r="F145" s="288">
        <v>2136.8666666666668</v>
      </c>
      <c r="G145" s="289">
        <v>2118.7333333333336</v>
      </c>
      <c r="H145" s="289">
        <v>2107.166666666667</v>
      </c>
      <c r="I145" s="289">
        <v>2089.0333333333338</v>
      </c>
      <c r="J145" s="289">
        <v>2148.4333333333334</v>
      </c>
      <c r="K145" s="289">
        <v>2166.5666666666666</v>
      </c>
      <c r="L145" s="289">
        <v>2178.1333333333332</v>
      </c>
      <c r="M145" s="276">
        <v>2155</v>
      </c>
      <c r="N145" s="276">
        <v>2125.3000000000002</v>
      </c>
      <c r="O145" s="291">
        <v>42254250</v>
      </c>
      <c r="P145" s="292">
        <v>-7.8367145674837976E-3</v>
      </c>
    </row>
    <row r="146" spans="1:16" ht="15">
      <c r="A146" s="254">
        <v>136</v>
      </c>
      <c r="B146" s="342" t="s">
        <v>111</v>
      </c>
      <c r="C146" s="417" t="s">
        <v>168</v>
      </c>
      <c r="D146" s="418">
        <v>44406</v>
      </c>
      <c r="E146" s="288">
        <v>123.5</v>
      </c>
      <c r="F146" s="288">
        <v>124.63333333333333</v>
      </c>
      <c r="G146" s="289">
        <v>121.66666666666666</v>
      </c>
      <c r="H146" s="289">
        <v>119.83333333333333</v>
      </c>
      <c r="I146" s="289">
        <v>116.86666666666666</v>
      </c>
      <c r="J146" s="289">
        <v>126.46666666666665</v>
      </c>
      <c r="K146" s="289">
        <v>129.43333333333334</v>
      </c>
      <c r="L146" s="289">
        <v>131.26666666666665</v>
      </c>
      <c r="M146" s="276">
        <v>127.6</v>
      </c>
      <c r="N146" s="276">
        <v>122.8</v>
      </c>
      <c r="O146" s="291">
        <v>183787000</v>
      </c>
      <c r="P146" s="292">
        <v>1.2455516014234875E-2</v>
      </c>
    </row>
    <row r="147" spans="1:16" ht="15">
      <c r="A147" s="254">
        <v>137</v>
      </c>
      <c r="B147" s="342" t="s">
        <v>56</v>
      </c>
      <c r="C147" s="417" t="s">
        <v>274</v>
      </c>
      <c r="D147" s="418">
        <v>44406</v>
      </c>
      <c r="E147" s="288">
        <v>1025.5999999999999</v>
      </c>
      <c r="F147" s="288">
        <v>1023.8833333333332</v>
      </c>
      <c r="G147" s="289">
        <v>1012.7166666666665</v>
      </c>
      <c r="H147" s="289">
        <v>999.83333333333326</v>
      </c>
      <c r="I147" s="289">
        <v>988.66666666666652</v>
      </c>
      <c r="J147" s="289">
        <v>1036.7666666666664</v>
      </c>
      <c r="K147" s="289">
        <v>1047.9333333333334</v>
      </c>
      <c r="L147" s="289">
        <v>1060.8166666666664</v>
      </c>
      <c r="M147" s="276">
        <v>1035.05</v>
      </c>
      <c r="N147" s="276">
        <v>1011</v>
      </c>
      <c r="O147" s="291">
        <v>5558250</v>
      </c>
      <c r="P147" s="292">
        <v>9.8106008993050827E-3</v>
      </c>
    </row>
    <row r="148" spans="1:16" ht="15">
      <c r="A148" s="254">
        <v>138</v>
      </c>
      <c r="B148" s="342" t="s">
        <v>53</v>
      </c>
      <c r="C148" s="417" t="s">
        <v>169</v>
      </c>
      <c r="D148" s="418">
        <v>44406</v>
      </c>
      <c r="E148" s="288">
        <v>431</v>
      </c>
      <c r="F148" s="288">
        <v>433.23333333333335</v>
      </c>
      <c r="G148" s="289">
        <v>427.4666666666667</v>
      </c>
      <c r="H148" s="289">
        <v>423.93333333333334</v>
      </c>
      <c r="I148" s="289">
        <v>418.16666666666669</v>
      </c>
      <c r="J148" s="289">
        <v>436.76666666666671</v>
      </c>
      <c r="K148" s="289">
        <v>442.53333333333336</v>
      </c>
      <c r="L148" s="289">
        <v>446.06666666666672</v>
      </c>
      <c r="M148" s="276">
        <v>439</v>
      </c>
      <c r="N148" s="276">
        <v>429.7</v>
      </c>
      <c r="O148" s="291">
        <v>85230000</v>
      </c>
      <c r="P148" s="292">
        <v>-1.3884251041318828E-3</v>
      </c>
    </row>
    <row r="149" spans="1:16" ht="15">
      <c r="A149" s="254">
        <v>139</v>
      </c>
      <c r="B149" s="342" t="s">
        <v>37</v>
      </c>
      <c r="C149" s="417" t="s">
        <v>170</v>
      </c>
      <c r="D149" s="418">
        <v>44406</v>
      </c>
      <c r="E149" s="288">
        <v>27763.35</v>
      </c>
      <c r="F149" s="288">
        <v>27636.416666666668</v>
      </c>
      <c r="G149" s="289">
        <v>27223.833333333336</v>
      </c>
      <c r="H149" s="289">
        <v>26684.316666666669</v>
      </c>
      <c r="I149" s="289">
        <v>26271.733333333337</v>
      </c>
      <c r="J149" s="289">
        <v>28175.933333333334</v>
      </c>
      <c r="K149" s="289">
        <v>28588.51666666667</v>
      </c>
      <c r="L149" s="289">
        <v>29128.033333333333</v>
      </c>
      <c r="M149" s="276">
        <v>28049</v>
      </c>
      <c r="N149" s="276">
        <v>27096.9</v>
      </c>
      <c r="O149" s="291">
        <v>150600</v>
      </c>
      <c r="P149" s="292">
        <v>-2.9639175257731958E-2</v>
      </c>
    </row>
    <row r="150" spans="1:16" ht="15">
      <c r="A150" s="254">
        <v>140</v>
      </c>
      <c r="B150" s="342" t="s">
        <v>63</v>
      </c>
      <c r="C150" s="417" t="s">
        <v>171</v>
      </c>
      <c r="D150" s="418">
        <v>44406</v>
      </c>
      <c r="E150" s="288">
        <v>2038.35</v>
      </c>
      <c r="F150" s="288">
        <v>2045.7333333333333</v>
      </c>
      <c r="G150" s="289">
        <v>2027.4166666666665</v>
      </c>
      <c r="H150" s="289">
        <v>2016.4833333333331</v>
      </c>
      <c r="I150" s="289">
        <v>1998.1666666666663</v>
      </c>
      <c r="J150" s="289">
        <v>2056.666666666667</v>
      </c>
      <c r="K150" s="289">
        <v>2074.9833333333336</v>
      </c>
      <c r="L150" s="289">
        <v>2085.916666666667</v>
      </c>
      <c r="M150" s="276">
        <v>2064.0500000000002</v>
      </c>
      <c r="N150" s="276">
        <v>2034.8</v>
      </c>
      <c r="O150" s="291">
        <v>1221000</v>
      </c>
      <c r="P150" s="292">
        <v>2.5878003696857672E-2</v>
      </c>
    </row>
    <row r="151" spans="1:16" ht="15">
      <c r="A151" s="254">
        <v>141</v>
      </c>
      <c r="B151" s="342" t="s">
        <v>78</v>
      </c>
      <c r="C151" s="417" t="s">
        <v>172</v>
      </c>
      <c r="D151" s="418">
        <v>44406</v>
      </c>
      <c r="E151" s="288">
        <v>7570.95</v>
      </c>
      <c r="F151" s="288">
        <v>7576.6500000000005</v>
      </c>
      <c r="G151" s="289">
        <v>7523.3000000000011</v>
      </c>
      <c r="H151" s="289">
        <v>7475.6500000000005</v>
      </c>
      <c r="I151" s="289">
        <v>7422.3000000000011</v>
      </c>
      <c r="J151" s="289">
        <v>7624.3000000000011</v>
      </c>
      <c r="K151" s="289">
        <v>7677.6500000000015</v>
      </c>
      <c r="L151" s="289">
        <v>7725.3000000000011</v>
      </c>
      <c r="M151" s="276">
        <v>7630</v>
      </c>
      <c r="N151" s="276">
        <v>7529</v>
      </c>
      <c r="O151" s="291">
        <v>364375</v>
      </c>
      <c r="P151" s="292">
        <v>1.461886529759833E-2</v>
      </c>
    </row>
    <row r="152" spans="1:16" ht="15">
      <c r="A152" s="254">
        <v>142</v>
      </c>
      <c r="B152" s="342" t="s">
        <v>56</v>
      </c>
      <c r="C152" s="417" t="s">
        <v>173</v>
      </c>
      <c r="D152" s="418">
        <v>44406</v>
      </c>
      <c r="E152" s="288">
        <v>1418.9</v>
      </c>
      <c r="F152" s="288">
        <v>1415.55</v>
      </c>
      <c r="G152" s="289">
        <v>1388.35</v>
      </c>
      <c r="H152" s="289">
        <v>1357.8</v>
      </c>
      <c r="I152" s="289">
        <v>1330.6</v>
      </c>
      <c r="J152" s="289">
        <v>1446.1</v>
      </c>
      <c r="K152" s="289">
        <v>1473.3000000000002</v>
      </c>
      <c r="L152" s="289">
        <v>1503.85</v>
      </c>
      <c r="M152" s="276">
        <v>1442.75</v>
      </c>
      <c r="N152" s="276">
        <v>1385</v>
      </c>
      <c r="O152" s="291">
        <v>4359200</v>
      </c>
      <c r="P152" s="292">
        <v>3.5914909291831659E-3</v>
      </c>
    </row>
    <row r="153" spans="1:16" ht="15">
      <c r="A153" s="254">
        <v>143</v>
      </c>
      <c r="B153" s="342" t="s">
        <v>51</v>
      </c>
      <c r="C153" s="417" t="s">
        <v>175</v>
      </c>
      <c r="D153" s="418">
        <v>44406</v>
      </c>
      <c r="E153" s="288">
        <v>676.75</v>
      </c>
      <c r="F153" s="288">
        <v>679.38333333333333</v>
      </c>
      <c r="G153" s="289">
        <v>673.36666666666667</v>
      </c>
      <c r="H153" s="289">
        <v>669.98333333333335</v>
      </c>
      <c r="I153" s="289">
        <v>663.9666666666667</v>
      </c>
      <c r="J153" s="289">
        <v>682.76666666666665</v>
      </c>
      <c r="K153" s="289">
        <v>688.7833333333333</v>
      </c>
      <c r="L153" s="289">
        <v>692.16666666666663</v>
      </c>
      <c r="M153" s="276">
        <v>685.4</v>
      </c>
      <c r="N153" s="276">
        <v>676</v>
      </c>
      <c r="O153" s="291">
        <v>37121000</v>
      </c>
      <c r="P153" s="292">
        <v>3.1070150878830301E-2</v>
      </c>
    </row>
    <row r="154" spans="1:16" ht="15">
      <c r="A154" s="254">
        <v>144</v>
      </c>
      <c r="B154" s="342" t="s">
        <v>88</v>
      </c>
      <c r="C154" s="417" t="s">
        <v>176</v>
      </c>
      <c r="D154" s="418">
        <v>44406</v>
      </c>
      <c r="E154" s="288">
        <v>530.35</v>
      </c>
      <c r="F154" s="288">
        <v>532.98333333333335</v>
      </c>
      <c r="G154" s="289">
        <v>525.56666666666672</v>
      </c>
      <c r="H154" s="289">
        <v>520.78333333333342</v>
      </c>
      <c r="I154" s="289">
        <v>513.36666666666679</v>
      </c>
      <c r="J154" s="289">
        <v>537.76666666666665</v>
      </c>
      <c r="K154" s="289">
        <v>545.18333333333317</v>
      </c>
      <c r="L154" s="289">
        <v>549.96666666666658</v>
      </c>
      <c r="M154" s="276">
        <v>540.4</v>
      </c>
      <c r="N154" s="276">
        <v>528.20000000000005</v>
      </c>
      <c r="O154" s="291">
        <v>13147500</v>
      </c>
      <c r="P154" s="292">
        <v>3.2269461783064418E-2</v>
      </c>
    </row>
    <row r="155" spans="1:16" ht="15">
      <c r="A155" s="254">
        <v>145</v>
      </c>
      <c r="B155" s="342" t="s">
        <v>813</v>
      </c>
      <c r="C155" s="417" t="s">
        <v>177</v>
      </c>
      <c r="D155" s="418">
        <v>44406</v>
      </c>
      <c r="E155" s="288">
        <v>763.65</v>
      </c>
      <c r="F155" s="288">
        <v>768.48333333333323</v>
      </c>
      <c r="G155" s="289">
        <v>753.46666666666647</v>
      </c>
      <c r="H155" s="289">
        <v>743.28333333333319</v>
      </c>
      <c r="I155" s="289">
        <v>728.26666666666642</v>
      </c>
      <c r="J155" s="289">
        <v>778.66666666666652</v>
      </c>
      <c r="K155" s="289">
        <v>793.68333333333317</v>
      </c>
      <c r="L155" s="289">
        <v>803.86666666666656</v>
      </c>
      <c r="M155" s="276">
        <v>783.5</v>
      </c>
      <c r="N155" s="276">
        <v>758.3</v>
      </c>
      <c r="O155" s="291">
        <v>8536000</v>
      </c>
      <c r="P155" s="292">
        <v>-5.9290279920652417E-2</v>
      </c>
    </row>
    <row r="156" spans="1:16" ht="15">
      <c r="A156" s="254">
        <v>146</v>
      </c>
      <c r="B156" s="342" t="s">
        <v>49</v>
      </c>
      <c r="C156" s="417" t="s">
        <v>782</v>
      </c>
      <c r="D156" s="418">
        <v>44406</v>
      </c>
      <c r="E156" s="288">
        <v>763.5</v>
      </c>
      <c r="F156" s="288">
        <v>763.73333333333323</v>
      </c>
      <c r="G156" s="289">
        <v>759.16666666666652</v>
      </c>
      <c r="H156" s="289">
        <v>754.83333333333326</v>
      </c>
      <c r="I156" s="289">
        <v>750.26666666666654</v>
      </c>
      <c r="J156" s="289">
        <v>768.06666666666649</v>
      </c>
      <c r="K156" s="289">
        <v>772.63333333333333</v>
      </c>
      <c r="L156" s="289">
        <v>776.96666666666647</v>
      </c>
      <c r="M156" s="276">
        <v>768.3</v>
      </c>
      <c r="N156" s="276">
        <v>759.4</v>
      </c>
      <c r="O156" s="291">
        <v>6550200</v>
      </c>
      <c r="P156" s="292">
        <v>-3.5962646532882975E-2</v>
      </c>
    </row>
    <row r="157" spans="1:16" ht="15">
      <c r="A157" s="254">
        <v>147</v>
      </c>
      <c r="B157" s="342" t="s">
        <v>43</v>
      </c>
      <c r="C157" s="417" t="s">
        <v>179</v>
      </c>
      <c r="D157" s="418">
        <v>44406</v>
      </c>
      <c r="E157" s="288">
        <v>316.8</v>
      </c>
      <c r="F157" s="288">
        <v>329.51666666666665</v>
      </c>
      <c r="G157" s="289">
        <v>299.5333333333333</v>
      </c>
      <c r="H157" s="289">
        <v>282.26666666666665</v>
      </c>
      <c r="I157" s="289">
        <v>252.2833333333333</v>
      </c>
      <c r="J157" s="289">
        <v>346.7833333333333</v>
      </c>
      <c r="K157" s="289">
        <v>376.76666666666665</v>
      </c>
      <c r="L157" s="289">
        <v>394.0333333333333</v>
      </c>
      <c r="M157" s="276">
        <v>359.5</v>
      </c>
      <c r="N157" s="276">
        <v>312.25</v>
      </c>
      <c r="O157" s="291">
        <v>105355950</v>
      </c>
      <c r="P157" s="292">
        <v>0.14576617902305974</v>
      </c>
    </row>
    <row r="158" spans="1:16" ht="15">
      <c r="A158" s="254">
        <v>148</v>
      </c>
      <c r="B158" s="342" t="s">
        <v>42</v>
      </c>
      <c r="C158" s="417" t="s">
        <v>181</v>
      </c>
      <c r="D158" s="418">
        <v>44406</v>
      </c>
      <c r="E158" s="288">
        <v>123.35</v>
      </c>
      <c r="F158" s="288">
        <v>124.2</v>
      </c>
      <c r="G158" s="289">
        <v>121.5</v>
      </c>
      <c r="H158" s="289">
        <v>119.64999999999999</v>
      </c>
      <c r="I158" s="289">
        <v>116.94999999999999</v>
      </c>
      <c r="J158" s="289">
        <v>126.05000000000001</v>
      </c>
      <c r="K158" s="289">
        <v>128.75000000000003</v>
      </c>
      <c r="L158" s="289">
        <v>130.60000000000002</v>
      </c>
      <c r="M158" s="276">
        <v>126.9</v>
      </c>
      <c r="N158" s="276">
        <v>122.35</v>
      </c>
      <c r="O158" s="291">
        <v>133062750</v>
      </c>
      <c r="P158" s="292">
        <v>-1.3560848678943154E-2</v>
      </c>
    </row>
    <row r="159" spans="1:16" ht="15">
      <c r="A159" s="254">
        <v>149</v>
      </c>
      <c r="B159" s="342" t="s">
        <v>111</v>
      </c>
      <c r="C159" s="417" t="s">
        <v>182</v>
      </c>
      <c r="D159" s="418">
        <v>44406</v>
      </c>
      <c r="E159" s="288">
        <v>1172.3499999999999</v>
      </c>
      <c r="F159" s="288">
        <v>1170.55</v>
      </c>
      <c r="G159" s="289">
        <v>1156.1999999999998</v>
      </c>
      <c r="H159" s="289">
        <v>1140.05</v>
      </c>
      <c r="I159" s="289">
        <v>1125.6999999999998</v>
      </c>
      <c r="J159" s="289">
        <v>1186.6999999999998</v>
      </c>
      <c r="K159" s="289">
        <v>1201.0499999999997</v>
      </c>
      <c r="L159" s="289">
        <v>1217.1999999999998</v>
      </c>
      <c r="M159" s="276">
        <v>1184.9000000000001</v>
      </c>
      <c r="N159" s="276">
        <v>1154.4000000000001</v>
      </c>
      <c r="O159" s="291">
        <v>45447800</v>
      </c>
      <c r="P159" s="292">
        <v>-1.6788952023684744E-2</v>
      </c>
    </row>
    <row r="160" spans="1:16" ht="15">
      <c r="A160" s="254">
        <v>150</v>
      </c>
      <c r="B160" s="342" t="s">
        <v>106</v>
      </c>
      <c r="C160" s="417" t="s">
        <v>183</v>
      </c>
      <c r="D160" s="418">
        <v>44406</v>
      </c>
      <c r="E160" s="288">
        <v>3271.85</v>
      </c>
      <c r="F160" s="288">
        <v>3288.1166666666668</v>
      </c>
      <c r="G160" s="289">
        <v>3247.7333333333336</v>
      </c>
      <c r="H160" s="289">
        <v>3223.6166666666668</v>
      </c>
      <c r="I160" s="289">
        <v>3183.2333333333336</v>
      </c>
      <c r="J160" s="289">
        <v>3312.2333333333336</v>
      </c>
      <c r="K160" s="289">
        <v>3352.6166666666668</v>
      </c>
      <c r="L160" s="289">
        <v>3376.7333333333336</v>
      </c>
      <c r="M160" s="276">
        <v>3328.5</v>
      </c>
      <c r="N160" s="276">
        <v>3264</v>
      </c>
      <c r="O160" s="291">
        <v>8875200</v>
      </c>
      <c r="P160" s="292">
        <v>8.3107563886651539E-2</v>
      </c>
    </row>
    <row r="161" spans="1:16" ht="15">
      <c r="A161" s="254">
        <v>151</v>
      </c>
      <c r="B161" s="342" t="s">
        <v>106</v>
      </c>
      <c r="C161" s="417" t="s">
        <v>184</v>
      </c>
      <c r="D161" s="418">
        <v>44406</v>
      </c>
      <c r="E161" s="288">
        <v>1024.8499999999999</v>
      </c>
      <c r="F161" s="288">
        <v>1031.8166666666666</v>
      </c>
      <c r="G161" s="289">
        <v>1015.5333333333333</v>
      </c>
      <c r="H161" s="289">
        <v>1006.2166666666667</v>
      </c>
      <c r="I161" s="289">
        <v>989.93333333333339</v>
      </c>
      <c r="J161" s="289">
        <v>1041.1333333333332</v>
      </c>
      <c r="K161" s="289">
        <v>1057.4166666666665</v>
      </c>
      <c r="L161" s="289">
        <v>1066.7333333333331</v>
      </c>
      <c r="M161" s="276">
        <v>1048.0999999999999</v>
      </c>
      <c r="N161" s="276">
        <v>1022.5</v>
      </c>
      <c r="O161" s="291">
        <v>16098000</v>
      </c>
      <c r="P161" s="292">
        <v>6.5909181200587974E-2</v>
      </c>
    </row>
    <row r="162" spans="1:16" ht="15">
      <c r="A162" s="254">
        <v>152</v>
      </c>
      <c r="B162" s="342" t="s">
        <v>49</v>
      </c>
      <c r="C162" s="417" t="s">
        <v>185</v>
      </c>
      <c r="D162" s="418">
        <v>44406</v>
      </c>
      <c r="E162" s="288">
        <v>1763.65</v>
      </c>
      <c r="F162" s="288">
        <v>1761.1166666666668</v>
      </c>
      <c r="G162" s="289">
        <v>1749.4833333333336</v>
      </c>
      <c r="H162" s="289">
        <v>1735.3166666666668</v>
      </c>
      <c r="I162" s="289">
        <v>1723.6833333333336</v>
      </c>
      <c r="J162" s="289">
        <v>1775.2833333333335</v>
      </c>
      <c r="K162" s="289">
        <v>1786.9166666666667</v>
      </c>
      <c r="L162" s="289">
        <v>1801.0833333333335</v>
      </c>
      <c r="M162" s="276">
        <v>1772.75</v>
      </c>
      <c r="N162" s="276">
        <v>1746.95</v>
      </c>
      <c r="O162" s="291">
        <v>4687500</v>
      </c>
      <c r="P162" s="292">
        <v>-9.9009900990099011E-3</v>
      </c>
    </row>
    <row r="163" spans="1:16" ht="15">
      <c r="A163" s="254">
        <v>153</v>
      </c>
      <c r="B163" s="342" t="s">
        <v>51</v>
      </c>
      <c r="C163" s="417" t="s">
        <v>186</v>
      </c>
      <c r="D163" s="418">
        <v>44406</v>
      </c>
      <c r="E163" s="288">
        <v>2945.5</v>
      </c>
      <c r="F163" s="288">
        <v>2940.35</v>
      </c>
      <c r="G163" s="289">
        <v>2925.7</v>
      </c>
      <c r="H163" s="289">
        <v>2905.9</v>
      </c>
      <c r="I163" s="289">
        <v>2891.25</v>
      </c>
      <c r="J163" s="289">
        <v>2960.1499999999996</v>
      </c>
      <c r="K163" s="289">
        <v>2974.8</v>
      </c>
      <c r="L163" s="289">
        <v>2994.5999999999995</v>
      </c>
      <c r="M163" s="276">
        <v>2955</v>
      </c>
      <c r="N163" s="276">
        <v>2920.55</v>
      </c>
      <c r="O163" s="291">
        <v>777000</v>
      </c>
      <c r="P163" s="292">
        <v>3.2185387833923401E-4</v>
      </c>
    </row>
    <row r="164" spans="1:16" ht="15">
      <c r="A164" s="254">
        <v>154</v>
      </c>
      <c r="B164" s="342" t="s">
        <v>42</v>
      </c>
      <c r="C164" s="417" t="s">
        <v>187</v>
      </c>
      <c r="D164" s="418">
        <v>44406</v>
      </c>
      <c r="E164" s="288">
        <v>466.9</v>
      </c>
      <c r="F164" s="288">
        <v>469.05</v>
      </c>
      <c r="G164" s="289">
        <v>463</v>
      </c>
      <c r="H164" s="289">
        <v>459.09999999999997</v>
      </c>
      <c r="I164" s="289">
        <v>453.04999999999995</v>
      </c>
      <c r="J164" s="289">
        <v>472.95000000000005</v>
      </c>
      <c r="K164" s="289">
        <v>479.00000000000011</v>
      </c>
      <c r="L164" s="289">
        <v>482.90000000000009</v>
      </c>
      <c r="M164" s="276">
        <v>475.1</v>
      </c>
      <c r="N164" s="276">
        <v>465.15</v>
      </c>
      <c r="O164" s="291">
        <v>3099000</v>
      </c>
      <c r="P164" s="292">
        <v>-4.3518518518518519E-2</v>
      </c>
    </row>
    <row r="165" spans="1:16" ht="15">
      <c r="A165" s="254">
        <v>155</v>
      </c>
      <c r="B165" s="342" t="s">
        <v>39</v>
      </c>
      <c r="C165" s="417" t="s">
        <v>492</v>
      </c>
      <c r="D165" s="418">
        <v>44406</v>
      </c>
      <c r="E165" s="288">
        <v>904.9</v>
      </c>
      <c r="F165" s="288">
        <v>904.79999999999984</v>
      </c>
      <c r="G165" s="289">
        <v>892.29999999999973</v>
      </c>
      <c r="H165" s="289">
        <v>879.69999999999993</v>
      </c>
      <c r="I165" s="289">
        <v>867.19999999999982</v>
      </c>
      <c r="J165" s="289">
        <v>917.39999999999964</v>
      </c>
      <c r="K165" s="289">
        <v>929.89999999999986</v>
      </c>
      <c r="L165" s="289">
        <v>942.49999999999955</v>
      </c>
      <c r="M165" s="276">
        <v>917.3</v>
      </c>
      <c r="N165" s="276">
        <v>892.2</v>
      </c>
      <c r="O165" s="291">
        <v>892475</v>
      </c>
      <c r="P165" s="292">
        <v>-0.10861694424330195</v>
      </c>
    </row>
    <row r="166" spans="1:16" ht="15">
      <c r="A166" s="254">
        <v>156</v>
      </c>
      <c r="B166" s="342" t="s">
        <v>43</v>
      </c>
      <c r="C166" s="417" t="s">
        <v>188</v>
      </c>
      <c r="D166" s="418">
        <v>44406</v>
      </c>
      <c r="E166" s="288">
        <v>609.54999999999995</v>
      </c>
      <c r="F166" s="288">
        <v>612.4</v>
      </c>
      <c r="G166" s="289">
        <v>604.79999999999995</v>
      </c>
      <c r="H166" s="289">
        <v>600.04999999999995</v>
      </c>
      <c r="I166" s="289">
        <v>592.44999999999993</v>
      </c>
      <c r="J166" s="289">
        <v>617.15</v>
      </c>
      <c r="K166" s="289">
        <v>624.75000000000011</v>
      </c>
      <c r="L166" s="289">
        <v>629.5</v>
      </c>
      <c r="M166" s="276">
        <v>620</v>
      </c>
      <c r="N166" s="276">
        <v>607.65</v>
      </c>
      <c r="O166" s="291">
        <v>6169800</v>
      </c>
      <c r="P166" s="292">
        <v>7.5140278116613807E-2</v>
      </c>
    </row>
    <row r="167" spans="1:16" ht="15">
      <c r="A167" s="254">
        <v>157</v>
      </c>
      <c r="B167" s="342" t="s">
        <v>49</v>
      </c>
      <c r="C167" s="417" t="s">
        <v>189</v>
      </c>
      <c r="D167" s="418">
        <v>44406</v>
      </c>
      <c r="E167" s="288">
        <v>1431.75</v>
      </c>
      <c r="F167" s="288">
        <v>1440.6666666666667</v>
      </c>
      <c r="G167" s="289">
        <v>1419.0833333333335</v>
      </c>
      <c r="H167" s="289">
        <v>1406.4166666666667</v>
      </c>
      <c r="I167" s="289">
        <v>1384.8333333333335</v>
      </c>
      <c r="J167" s="289">
        <v>1453.3333333333335</v>
      </c>
      <c r="K167" s="289">
        <v>1474.916666666667</v>
      </c>
      <c r="L167" s="289">
        <v>1487.5833333333335</v>
      </c>
      <c r="M167" s="276">
        <v>1462.25</v>
      </c>
      <c r="N167" s="276">
        <v>1428</v>
      </c>
      <c r="O167" s="291">
        <v>1658300</v>
      </c>
      <c r="P167" s="292">
        <v>-4.2828282828282827E-2</v>
      </c>
    </row>
    <row r="168" spans="1:16" ht="15">
      <c r="A168" s="254">
        <v>158</v>
      </c>
      <c r="B168" s="342" t="s">
        <v>37</v>
      </c>
      <c r="C168" s="417" t="s">
        <v>191</v>
      </c>
      <c r="D168" s="418">
        <v>44406</v>
      </c>
      <c r="E168" s="288">
        <v>6914.15</v>
      </c>
      <c r="F168" s="288">
        <v>6877.8166666666666</v>
      </c>
      <c r="G168" s="289">
        <v>6757.6333333333332</v>
      </c>
      <c r="H168" s="289">
        <v>6601.1166666666668</v>
      </c>
      <c r="I168" s="289">
        <v>6480.9333333333334</v>
      </c>
      <c r="J168" s="289">
        <v>7034.333333333333</v>
      </c>
      <c r="K168" s="289">
        <v>7154.5166666666655</v>
      </c>
      <c r="L168" s="289">
        <v>7311.0333333333328</v>
      </c>
      <c r="M168" s="276">
        <v>6998</v>
      </c>
      <c r="N168" s="276">
        <v>6721.3</v>
      </c>
      <c r="O168" s="291">
        <v>2100000</v>
      </c>
      <c r="P168" s="292">
        <v>-1.022764764104256E-2</v>
      </c>
    </row>
    <row r="169" spans="1:16" ht="15">
      <c r="A169" s="254">
        <v>159</v>
      </c>
      <c r="B169" s="342" t="s">
        <v>813</v>
      </c>
      <c r="C169" s="417" t="s">
        <v>193</v>
      </c>
      <c r="D169" s="418">
        <v>44406</v>
      </c>
      <c r="E169" s="288">
        <v>800.15</v>
      </c>
      <c r="F169" s="288">
        <v>802.94999999999993</v>
      </c>
      <c r="G169" s="289">
        <v>794.29999999999984</v>
      </c>
      <c r="H169" s="289">
        <v>788.44999999999993</v>
      </c>
      <c r="I169" s="289">
        <v>779.79999999999984</v>
      </c>
      <c r="J169" s="289">
        <v>808.79999999999984</v>
      </c>
      <c r="K169" s="289">
        <v>817.44999999999993</v>
      </c>
      <c r="L169" s="289">
        <v>823.29999999999984</v>
      </c>
      <c r="M169" s="276">
        <v>811.6</v>
      </c>
      <c r="N169" s="276">
        <v>797.1</v>
      </c>
      <c r="O169" s="291">
        <v>22669400</v>
      </c>
      <c r="P169" s="292">
        <v>-1.0273000737839832E-2</v>
      </c>
    </row>
    <row r="170" spans="1:16" ht="15">
      <c r="A170" s="254">
        <v>160</v>
      </c>
      <c r="B170" s="342" t="s">
        <v>111</v>
      </c>
      <c r="C170" s="417" t="s">
        <v>194</v>
      </c>
      <c r="D170" s="418">
        <v>44406</v>
      </c>
      <c r="E170" s="288">
        <v>271.25</v>
      </c>
      <c r="F170" s="288">
        <v>271.08333333333331</v>
      </c>
      <c r="G170" s="289">
        <v>266.76666666666665</v>
      </c>
      <c r="H170" s="289">
        <v>262.28333333333336</v>
      </c>
      <c r="I170" s="289">
        <v>257.9666666666667</v>
      </c>
      <c r="J170" s="289">
        <v>275.56666666666661</v>
      </c>
      <c r="K170" s="289">
        <v>279.88333333333333</v>
      </c>
      <c r="L170" s="289">
        <v>284.36666666666656</v>
      </c>
      <c r="M170" s="276">
        <v>275.39999999999998</v>
      </c>
      <c r="N170" s="276">
        <v>266.60000000000002</v>
      </c>
      <c r="O170" s="291">
        <v>119625900</v>
      </c>
      <c r="P170" s="292">
        <v>-2.1720580249786673E-3</v>
      </c>
    </row>
    <row r="171" spans="1:16" ht="15">
      <c r="A171" s="254">
        <v>161</v>
      </c>
      <c r="B171" s="342" t="s">
        <v>63</v>
      </c>
      <c r="C171" s="417" t="s">
        <v>195</v>
      </c>
      <c r="D171" s="418">
        <v>44406</v>
      </c>
      <c r="E171" s="288">
        <v>1017.7</v>
      </c>
      <c r="F171" s="288">
        <v>1021.65</v>
      </c>
      <c r="G171" s="289">
        <v>1010.8</v>
      </c>
      <c r="H171" s="289">
        <v>1003.9</v>
      </c>
      <c r="I171" s="289">
        <v>993.05</v>
      </c>
      <c r="J171" s="289">
        <v>1028.55</v>
      </c>
      <c r="K171" s="289">
        <v>1039.4000000000001</v>
      </c>
      <c r="L171" s="289">
        <v>1046.3</v>
      </c>
      <c r="M171" s="276">
        <v>1032.5</v>
      </c>
      <c r="N171" s="276">
        <v>1014.75</v>
      </c>
      <c r="O171" s="291">
        <v>3158000</v>
      </c>
      <c r="P171" s="292">
        <v>4.3621943159286185E-2</v>
      </c>
    </row>
    <row r="172" spans="1:16" ht="15">
      <c r="A172" s="254">
        <v>162</v>
      </c>
      <c r="B172" s="342" t="s">
        <v>106</v>
      </c>
      <c r="C172" s="417" t="s">
        <v>196</v>
      </c>
      <c r="D172" s="418">
        <v>44406</v>
      </c>
      <c r="E172" s="288">
        <v>534.45000000000005</v>
      </c>
      <c r="F172" s="288">
        <v>535.58333333333337</v>
      </c>
      <c r="G172" s="289">
        <v>531.86666666666679</v>
      </c>
      <c r="H172" s="289">
        <v>529.28333333333342</v>
      </c>
      <c r="I172" s="289">
        <v>525.56666666666683</v>
      </c>
      <c r="J172" s="289">
        <v>538.16666666666674</v>
      </c>
      <c r="K172" s="289">
        <v>541.88333333333321</v>
      </c>
      <c r="L172" s="289">
        <v>544.4666666666667</v>
      </c>
      <c r="M172" s="276">
        <v>539.29999999999995</v>
      </c>
      <c r="N172" s="276">
        <v>533</v>
      </c>
      <c r="O172" s="291">
        <v>31355200</v>
      </c>
      <c r="P172" s="292">
        <v>-9.6859706362153347E-4</v>
      </c>
    </row>
    <row r="173" spans="1:16" ht="15">
      <c r="A173" s="254">
        <v>163</v>
      </c>
      <c r="B173" s="342" t="s">
        <v>88</v>
      </c>
      <c r="C173" s="417" t="s">
        <v>198</v>
      </c>
      <c r="D173" s="418">
        <v>44406</v>
      </c>
      <c r="E173" s="288">
        <v>219.55</v>
      </c>
      <c r="F173" s="288">
        <v>220.73333333333335</v>
      </c>
      <c r="G173" s="289">
        <v>217.4666666666667</v>
      </c>
      <c r="H173" s="289">
        <v>215.38333333333335</v>
      </c>
      <c r="I173" s="289">
        <v>212.1166666666667</v>
      </c>
      <c r="J173" s="289">
        <v>222.81666666666669</v>
      </c>
      <c r="K173" s="289">
        <v>226.08333333333334</v>
      </c>
      <c r="L173" s="289">
        <v>228.16666666666669</v>
      </c>
      <c r="M173" s="276">
        <v>224</v>
      </c>
      <c r="N173" s="276">
        <v>218.65</v>
      </c>
      <c r="O173" s="291">
        <v>63342000</v>
      </c>
      <c r="P173" s="292">
        <v>-9.197559831065228E-3</v>
      </c>
    </row>
    <row r="174" spans="1:16" ht="15">
      <c r="A174" s="480"/>
      <c r="B174" s="481"/>
      <c r="C174" s="480"/>
      <c r="D174" s="482"/>
      <c r="E174" s="483"/>
      <c r="F174" s="483"/>
      <c r="G174" s="484"/>
      <c r="H174" s="484"/>
      <c r="I174" s="484"/>
      <c r="J174" s="484"/>
      <c r="K174" s="484"/>
      <c r="L174" s="484"/>
      <c r="M174" s="485"/>
      <c r="N174" s="485"/>
      <c r="O174" s="486"/>
      <c r="P174" s="487"/>
    </row>
    <row r="175" spans="1:16" ht="15">
      <c r="A175" s="480"/>
      <c r="B175" s="481"/>
      <c r="C175" s="480"/>
      <c r="D175" s="482"/>
      <c r="E175" s="483"/>
      <c r="F175" s="483"/>
      <c r="G175" s="484"/>
      <c r="H175" s="484"/>
      <c r="I175" s="484"/>
      <c r="J175" s="484"/>
      <c r="K175" s="484"/>
      <c r="L175" s="484"/>
      <c r="M175" s="485"/>
      <c r="N175" s="485"/>
      <c r="O175" s="486"/>
      <c r="P175" s="487"/>
    </row>
    <row r="176" spans="1:16" ht="15">
      <c r="A176" s="480"/>
      <c r="B176" s="481"/>
      <c r="C176" s="480"/>
      <c r="D176" s="482"/>
      <c r="E176" s="483"/>
      <c r="F176" s="483"/>
      <c r="G176" s="484"/>
      <c r="H176" s="484"/>
      <c r="I176" s="484"/>
      <c r="J176" s="484"/>
      <c r="K176" s="484"/>
      <c r="L176" s="484"/>
      <c r="M176" s="485"/>
      <c r="N176" s="485"/>
      <c r="O176" s="486"/>
      <c r="P176" s="487"/>
    </row>
    <row r="177" spans="1:16" ht="15">
      <c r="A177" s="480"/>
      <c r="B177" s="481"/>
      <c r="C177" s="480"/>
      <c r="D177" s="482"/>
      <c r="E177" s="483"/>
      <c r="F177" s="483"/>
      <c r="G177" s="484"/>
      <c r="H177" s="484"/>
      <c r="I177" s="484"/>
      <c r="J177" s="484"/>
      <c r="K177" s="484"/>
      <c r="L177" s="484"/>
      <c r="M177" s="485"/>
      <c r="N177" s="485"/>
      <c r="O177" s="486"/>
      <c r="P177" s="487"/>
    </row>
    <row r="178" spans="1:16" ht="15">
      <c r="A178" s="480"/>
      <c r="B178" s="481"/>
      <c r="C178" s="480"/>
      <c r="D178" s="482"/>
      <c r="E178" s="483"/>
      <c r="F178" s="483"/>
      <c r="G178" s="484"/>
      <c r="H178" s="484"/>
      <c r="I178" s="484"/>
      <c r="J178" s="484"/>
      <c r="K178" s="484"/>
      <c r="L178" s="484"/>
      <c r="M178" s="485"/>
      <c r="N178" s="485"/>
      <c r="O178" s="486"/>
      <c r="P178" s="487"/>
    </row>
    <row r="179" spans="1:16">
      <c r="B179" s="481"/>
    </row>
    <row r="180" spans="1:16">
      <c r="B180" s="481"/>
    </row>
    <row r="181" spans="1:16">
      <c r="B181" s="481"/>
    </row>
    <row r="182" spans="1:16">
      <c r="B182" s="481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44384</v>
      </c>
    </row>
    <row r="7" spans="1:15">
      <c r="A7"/>
    </row>
    <row r="8" spans="1:15" ht="28.5" customHeight="1">
      <c r="A8" s="550" t="s">
        <v>16</v>
      </c>
      <c r="B8" s="551"/>
      <c r="C8" s="549" t="s">
        <v>19</v>
      </c>
      <c r="D8" s="549" t="s">
        <v>20</v>
      </c>
      <c r="E8" s="549" t="s">
        <v>21</v>
      </c>
      <c r="F8" s="549"/>
      <c r="G8" s="549"/>
      <c r="H8" s="549" t="s">
        <v>22</v>
      </c>
      <c r="I8" s="549"/>
      <c r="J8" s="549"/>
      <c r="K8" s="251"/>
      <c r="L8" s="259"/>
      <c r="M8" s="259"/>
    </row>
    <row r="9" spans="1:15" ht="36" customHeight="1">
      <c r="A9" s="545"/>
      <c r="B9" s="547"/>
      <c r="C9" s="552" t="s">
        <v>23</v>
      </c>
      <c r="D9" s="552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15818.25</v>
      </c>
      <c r="D10" s="275">
        <v>15844.483333333332</v>
      </c>
      <c r="E10" s="275">
        <v>15774.766666666663</v>
      </c>
      <c r="F10" s="275">
        <v>15731.283333333331</v>
      </c>
      <c r="G10" s="275">
        <v>15661.566666666662</v>
      </c>
      <c r="H10" s="275">
        <v>15887.966666666664</v>
      </c>
      <c r="I10" s="275">
        <v>15957.683333333334</v>
      </c>
      <c r="J10" s="275">
        <v>16001.166666666664</v>
      </c>
      <c r="K10" s="274">
        <v>15914.2</v>
      </c>
      <c r="L10" s="274">
        <v>15801</v>
      </c>
      <c r="M10" s="279"/>
    </row>
    <row r="11" spans="1:15">
      <c r="A11" s="273">
        <v>2</v>
      </c>
      <c r="B11" s="254" t="s">
        <v>216</v>
      </c>
      <c r="C11" s="276">
        <v>35579.15</v>
      </c>
      <c r="D11" s="256">
        <v>35517.383333333339</v>
      </c>
      <c r="E11" s="256">
        <v>35227.31666666668</v>
      </c>
      <c r="F11" s="256">
        <v>34875.483333333344</v>
      </c>
      <c r="G11" s="256">
        <v>34585.416666666686</v>
      </c>
      <c r="H11" s="256">
        <v>35869.216666666674</v>
      </c>
      <c r="I11" s="256">
        <v>36159.28333333334</v>
      </c>
      <c r="J11" s="256">
        <v>36511.116666666669</v>
      </c>
      <c r="K11" s="276">
        <v>35807.449999999997</v>
      </c>
      <c r="L11" s="276">
        <v>35165.550000000003</v>
      </c>
      <c r="M11" s="279"/>
    </row>
    <row r="12" spans="1:15">
      <c r="A12" s="273">
        <v>3</v>
      </c>
      <c r="B12" s="262" t="s">
        <v>217</v>
      </c>
      <c r="C12" s="276">
        <v>2061.35</v>
      </c>
      <c r="D12" s="256">
        <v>2068.5833333333335</v>
      </c>
      <c r="E12" s="256">
        <v>2051.666666666667</v>
      </c>
      <c r="F12" s="256">
        <v>2041.9833333333336</v>
      </c>
      <c r="G12" s="256">
        <v>2025.0666666666671</v>
      </c>
      <c r="H12" s="256">
        <v>2078.2666666666669</v>
      </c>
      <c r="I12" s="256">
        <v>2095.1833333333338</v>
      </c>
      <c r="J12" s="256">
        <v>2104.8666666666668</v>
      </c>
      <c r="K12" s="276">
        <v>2085.5</v>
      </c>
      <c r="L12" s="276">
        <v>2058.9</v>
      </c>
      <c r="M12" s="279"/>
    </row>
    <row r="13" spans="1:15">
      <c r="A13" s="273">
        <v>4</v>
      </c>
      <c r="B13" s="254" t="s">
        <v>218</v>
      </c>
      <c r="C13" s="276">
        <v>4371.5</v>
      </c>
      <c r="D13" s="256">
        <v>4379.0999999999995</v>
      </c>
      <c r="E13" s="256">
        <v>4357.9499999999989</v>
      </c>
      <c r="F13" s="256">
        <v>4344.3999999999996</v>
      </c>
      <c r="G13" s="256">
        <v>4323.2499999999991</v>
      </c>
      <c r="H13" s="256">
        <v>4392.6499999999987</v>
      </c>
      <c r="I13" s="256">
        <v>4413.7999999999984</v>
      </c>
      <c r="J13" s="256">
        <v>4427.3499999999985</v>
      </c>
      <c r="K13" s="276">
        <v>4400.25</v>
      </c>
      <c r="L13" s="276">
        <v>4365.55</v>
      </c>
      <c r="M13" s="279"/>
    </row>
    <row r="14" spans="1:15">
      <c r="A14" s="273">
        <v>5</v>
      </c>
      <c r="B14" s="254" t="s">
        <v>219</v>
      </c>
      <c r="C14" s="276">
        <v>28649.4</v>
      </c>
      <c r="D14" s="256">
        <v>28747.7</v>
      </c>
      <c r="E14" s="256">
        <v>28509.300000000003</v>
      </c>
      <c r="F14" s="256">
        <v>28369.200000000001</v>
      </c>
      <c r="G14" s="256">
        <v>28130.800000000003</v>
      </c>
      <c r="H14" s="256">
        <v>28887.800000000003</v>
      </c>
      <c r="I14" s="256">
        <v>29126.200000000004</v>
      </c>
      <c r="J14" s="256">
        <v>29266.300000000003</v>
      </c>
      <c r="K14" s="276">
        <v>28986.1</v>
      </c>
      <c r="L14" s="276">
        <v>28607.599999999999</v>
      </c>
      <c r="M14" s="279"/>
    </row>
    <row r="15" spans="1:15">
      <c r="A15" s="273">
        <v>6</v>
      </c>
      <c r="B15" s="254" t="s">
        <v>220</v>
      </c>
      <c r="C15" s="276">
        <v>3606.95</v>
      </c>
      <c r="D15" s="256">
        <v>3620.5</v>
      </c>
      <c r="E15" s="256">
        <v>3589.8</v>
      </c>
      <c r="F15" s="256">
        <v>3572.65</v>
      </c>
      <c r="G15" s="256">
        <v>3541.9500000000003</v>
      </c>
      <c r="H15" s="256">
        <v>3637.65</v>
      </c>
      <c r="I15" s="256">
        <v>3668.35</v>
      </c>
      <c r="J15" s="256">
        <v>3685.5</v>
      </c>
      <c r="K15" s="276">
        <v>3651.2</v>
      </c>
      <c r="L15" s="276">
        <v>3603.35</v>
      </c>
      <c r="M15" s="279"/>
    </row>
    <row r="16" spans="1:15">
      <c r="A16" s="273">
        <v>7</v>
      </c>
      <c r="B16" s="254" t="s">
        <v>221</v>
      </c>
      <c r="C16" s="276">
        <v>7511.5</v>
      </c>
      <c r="D16" s="256">
        <v>7532.3166666666657</v>
      </c>
      <c r="E16" s="256">
        <v>7473.0833333333312</v>
      </c>
      <c r="F16" s="256">
        <v>7434.6666666666652</v>
      </c>
      <c r="G16" s="256">
        <v>7375.4333333333307</v>
      </c>
      <c r="H16" s="256">
        <v>7570.7333333333318</v>
      </c>
      <c r="I16" s="256">
        <v>7629.9666666666653</v>
      </c>
      <c r="J16" s="256">
        <v>7668.3833333333323</v>
      </c>
      <c r="K16" s="276">
        <v>7591.55</v>
      </c>
      <c r="L16" s="276">
        <v>7493.9</v>
      </c>
      <c r="M16" s="279"/>
    </row>
    <row r="17" spans="1:13">
      <c r="A17" s="273">
        <v>8</v>
      </c>
      <c r="B17" s="254" t="s">
        <v>38</v>
      </c>
      <c r="C17" s="254">
        <v>2022.85</v>
      </c>
      <c r="D17" s="256">
        <v>2021.4833333333333</v>
      </c>
      <c r="E17" s="256">
        <v>1984.4166666666665</v>
      </c>
      <c r="F17" s="256">
        <v>1945.9833333333331</v>
      </c>
      <c r="G17" s="256">
        <v>1908.9166666666663</v>
      </c>
      <c r="H17" s="256">
        <v>2059.916666666667</v>
      </c>
      <c r="I17" s="256">
        <v>2096.9833333333336</v>
      </c>
      <c r="J17" s="256">
        <v>2135.416666666667</v>
      </c>
      <c r="K17" s="254">
        <v>2058.5500000000002</v>
      </c>
      <c r="L17" s="254">
        <v>1983.05</v>
      </c>
      <c r="M17" s="254">
        <v>11.718310000000001</v>
      </c>
    </row>
    <row r="18" spans="1:13">
      <c r="A18" s="273">
        <v>9</v>
      </c>
      <c r="B18" s="254" t="s">
        <v>222</v>
      </c>
      <c r="C18" s="254">
        <v>1114.3</v>
      </c>
      <c r="D18" s="256">
        <v>1104.3500000000001</v>
      </c>
      <c r="E18" s="256">
        <v>1065.9500000000003</v>
      </c>
      <c r="F18" s="256">
        <v>1017.6000000000001</v>
      </c>
      <c r="G18" s="256">
        <v>979.20000000000027</v>
      </c>
      <c r="H18" s="256">
        <v>1152.7000000000003</v>
      </c>
      <c r="I18" s="256">
        <v>1191.1000000000004</v>
      </c>
      <c r="J18" s="256">
        <v>1239.4500000000003</v>
      </c>
      <c r="K18" s="254">
        <v>1142.75</v>
      </c>
      <c r="L18" s="254">
        <v>1056</v>
      </c>
      <c r="M18" s="254">
        <v>85.776899999999998</v>
      </c>
    </row>
    <row r="19" spans="1:13">
      <c r="A19" s="273">
        <v>10</v>
      </c>
      <c r="B19" s="254" t="s">
        <v>717</v>
      </c>
      <c r="C19" s="255">
        <v>849.35</v>
      </c>
      <c r="D19" s="256">
        <v>854.11666666666679</v>
      </c>
      <c r="E19" s="256">
        <v>842.53333333333353</v>
      </c>
      <c r="F19" s="256">
        <v>835.7166666666667</v>
      </c>
      <c r="G19" s="256">
        <v>824.13333333333344</v>
      </c>
      <c r="H19" s="256">
        <v>860.93333333333362</v>
      </c>
      <c r="I19" s="256">
        <v>872.51666666666688</v>
      </c>
      <c r="J19" s="256">
        <v>879.33333333333371</v>
      </c>
      <c r="K19" s="254">
        <v>865.7</v>
      </c>
      <c r="L19" s="254">
        <v>847.3</v>
      </c>
      <c r="M19" s="254">
        <v>11.705920000000001</v>
      </c>
    </row>
    <row r="20" spans="1:13">
      <c r="A20" s="273">
        <v>11</v>
      </c>
      <c r="B20" s="254" t="s">
        <v>288</v>
      </c>
      <c r="C20" s="254">
        <v>17227.25</v>
      </c>
      <c r="D20" s="256">
        <v>17097.816666666666</v>
      </c>
      <c r="E20" s="256">
        <v>16905.933333333331</v>
      </c>
      <c r="F20" s="256">
        <v>16584.616666666665</v>
      </c>
      <c r="G20" s="256">
        <v>16392.73333333333</v>
      </c>
      <c r="H20" s="256">
        <v>17419.133333333331</v>
      </c>
      <c r="I20" s="256">
        <v>17611.016666666663</v>
      </c>
      <c r="J20" s="256">
        <v>17932.333333333332</v>
      </c>
      <c r="K20" s="254">
        <v>17289.7</v>
      </c>
      <c r="L20" s="254">
        <v>16776.5</v>
      </c>
      <c r="M20" s="254">
        <v>0.2082</v>
      </c>
    </row>
    <row r="21" spans="1:13">
      <c r="A21" s="273">
        <v>12</v>
      </c>
      <c r="B21" s="254" t="s">
        <v>40</v>
      </c>
      <c r="C21" s="254">
        <v>1414.8</v>
      </c>
      <c r="D21" s="256">
        <v>1412.5666666666666</v>
      </c>
      <c r="E21" s="256">
        <v>1380.9833333333331</v>
      </c>
      <c r="F21" s="256">
        <v>1347.1666666666665</v>
      </c>
      <c r="G21" s="256">
        <v>1315.583333333333</v>
      </c>
      <c r="H21" s="256">
        <v>1446.3833333333332</v>
      </c>
      <c r="I21" s="256">
        <v>1477.9666666666667</v>
      </c>
      <c r="J21" s="256">
        <v>1511.7833333333333</v>
      </c>
      <c r="K21" s="254">
        <v>1444.15</v>
      </c>
      <c r="L21" s="254">
        <v>1378.75</v>
      </c>
      <c r="M21" s="254">
        <v>94.854339999999993</v>
      </c>
    </row>
    <row r="22" spans="1:13">
      <c r="A22" s="273">
        <v>13</v>
      </c>
      <c r="B22" s="254" t="s">
        <v>289</v>
      </c>
      <c r="C22" s="254">
        <v>1012.75</v>
      </c>
      <c r="D22" s="256">
        <v>980.61666666666667</v>
      </c>
      <c r="E22" s="256">
        <v>948.48333333333335</v>
      </c>
      <c r="F22" s="256">
        <v>884.2166666666667</v>
      </c>
      <c r="G22" s="256">
        <v>852.08333333333337</v>
      </c>
      <c r="H22" s="256">
        <v>1044.8833333333332</v>
      </c>
      <c r="I22" s="256">
        <v>1077.0166666666669</v>
      </c>
      <c r="J22" s="256">
        <v>1141.2833333333333</v>
      </c>
      <c r="K22" s="254">
        <v>1012.75</v>
      </c>
      <c r="L22" s="254">
        <v>916.35</v>
      </c>
      <c r="M22" s="254">
        <v>3.4289900000000002</v>
      </c>
    </row>
    <row r="23" spans="1:13">
      <c r="A23" s="273">
        <v>14</v>
      </c>
      <c r="B23" s="254" t="s">
        <v>41</v>
      </c>
      <c r="C23" s="254">
        <v>712.7</v>
      </c>
      <c r="D23" s="256">
        <v>717.25</v>
      </c>
      <c r="E23" s="256">
        <v>702.55</v>
      </c>
      <c r="F23" s="256">
        <v>692.4</v>
      </c>
      <c r="G23" s="256">
        <v>677.69999999999993</v>
      </c>
      <c r="H23" s="256">
        <v>727.4</v>
      </c>
      <c r="I23" s="256">
        <v>742.1</v>
      </c>
      <c r="J23" s="256">
        <v>752.25</v>
      </c>
      <c r="K23" s="254">
        <v>731.95</v>
      </c>
      <c r="L23" s="254">
        <v>707.1</v>
      </c>
      <c r="M23" s="254">
        <v>145.80124000000001</v>
      </c>
    </row>
    <row r="24" spans="1:13">
      <c r="A24" s="273">
        <v>15</v>
      </c>
      <c r="B24" s="254" t="s">
        <v>804</v>
      </c>
      <c r="C24" s="254">
        <v>918.2</v>
      </c>
      <c r="D24" s="256">
        <v>889.06666666666661</v>
      </c>
      <c r="E24" s="256">
        <v>859.93333333333317</v>
      </c>
      <c r="F24" s="256">
        <v>801.66666666666652</v>
      </c>
      <c r="G24" s="256">
        <v>772.53333333333308</v>
      </c>
      <c r="H24" s="256">
        <v>947.33333333333326</v>
      </c>
      <c r="I24" s="256">
        <v>976.4666666666667</v>
      </c>
      <c r="J24" s="256">
        <v>1034.7333333333333</v>
      </c>
      <c r="K24" s="254">
        <v>918.2</v>
      </c>
      <c r="L24" s="254">
        <v>830.8</v>
      </c>
      <c r="M24" s="254">
        <v>12.81636</v>
      </c>
    </row>
    <row r="25" spans="1:13">
      <c r="A25" s="273">
        <v>16</v>
      </c>
      <c r="B25" s="254" t="s">
        <v>290</v>
      </c>
      <c r="C25" s="254">
        <v>953.8</v>
      </c>
      <c r="D25" s="256">
        <v>923.5333333333333</v>
      </c>
      <c r="E25" s="256">
        <v>893.26666666666665</v>
      </c>
      <c r="F25" s="256">
        <v>832.73333333333335</v>
      </c>
      <c r="G25" s="256">
        <v>802.4666666666667</v>
      </c>
      <c r="H25" s="256">
        <v>984.06666666666661</v>
      </c>
      <c r="I25" s="256">
        <v>1014.3333333333333</v>
      </c>
      <c r="J25" s="256">
        <v>1074.8666666666666</v>
      </c>
      <c r="K25" s="254">
        <v>953.8</v>
      </c>
      <c r="L25" s="254">
        <v>863</v>
      </c>
      <c r="M25" s="254">
        <v>3.5463300000000002</v>
      </c>
    </row>
    <row r="26" spans="1:13">
      <c r="A26" s="273">
        <v>17</v>
      </c>
      <c r="B26" s="254" t="s">
        <v>223</v>
      </c>
      <c r="C26" s="254">
        <v>115.55</v>
      </c>
      <c r="D26" s="256">
        <v>116.06666666666666</v>
      </c>
      <c r="E26" s="256">
        <v>114.68333333333332</v>
      </c>
      <c r="F26" s="256">
        <v>113.81666666666666</v>
      </c>
      <c r="G26" s="256">
        <v>112.43333333333332</v>
      </c>
      <c r="H26" s="256">
        <v>116.93333333333332</v>
      </c>
      <c r="I26" s="256">
        <v>118.31666666666665</v>
      </c>
      <c r="J26" s="256">
        <v>119.18333333333332</v>
      </c>
      <c r="K26" s="254">
        <v>117.45</v>
      </c>
      <c r="L26" s="254">
        <v>115.2</v>
      </c>
      <c r="M26" s="254">
        <v>19.425129999999999</v>
      </c>
    </row>
    <row r="27" spans="1:13">
      <c r="A27" s="273">
        <v>18</v>
      </c>
      <c r="B27" s="254" t="s">
        <v>224</v>
      </c>
      <c r="C27" s="254">
        <v>214.95</v>
      </c>
      <c r="D27" s="256">
        <v>216.65</v>
      </c>
      <c r="E27" s="256">
        <v>212.3</v>
      </c>
      <c r="F27" s="256">
        <v>209.65</v>
      </c>
      <c r="G27" s="256">
        <v>205.3</v>
      </c>
      <c r="H27" s="256">
        <v>219.3</v>
      </c>
      <c r="I27" s="256">
        <v>223.64999999999998</v>
      </c>
      <c r="J27" s="256">
        <v>226.3</v>
      </c>
      <c r="K27" s="254">
        <v>221</v>
      </c>
      <c r="L27" s="254">
        <v>214</v>
      </c>
      <c r="M27" s="254">
        <v>25.855789999999999</v>
      </c>
    </row>
    <row r="28" spans="1:13">
      <c r="A28" s="273">
        <v>19</v>
      </c>
      <c r="B28" s="254" t="s">
        <v>225</v>
      </c>
      <c r="C28" s="254">
        <v>2165.6</v>
      </c>
      <c r="D28" s="256">
        <v>2164.4833333333331</v>
      </c>
      <c r="E28" s="256">
        <v>2145.1166666666663</v>
      </c>
      <c r="F28" s="256">
        <v>2124.6333333333332</v>
      </c>
      <c r="G28" s="256">
        <v>2105.2666666666664</v>
      </c>
      <c r="H28" s="256">
        <v>2184.9666666666662</v>
      </c>
      <c r="I28" s="256">
        <v>2204.333333333333</v>
      </c>
      <c r="J28" s="256">
        <v>2224.8166666666662</v>
      </c>
      <c r="K28" s="254">
        <v>2183.85</v>
      </c>
      <c r="L28" s="254">
        <v>2144</v>
      </c>
      <c r="M28" s="254">
        <v>0.56422000000000005</v>
      </c>
    </row>
    <row r="29" spans="1:13">
      <c r="A29" s="273">
        <v>20</v>
      </c>
      <c r="B29" s="254" t="s">
        <v>294</v>
      </c>
      <c r="C29" s="254">
        <v>985.55</v>
      </c>
      <c r="D29" s="256">
        <v>988.83333333333337</v>
      </c>
      <c r="E29" s="256">
        <v>977.76666666666677</v>
      </c>
      <c r="F29" s="256">
        <v>969.98333333333335</v>
      </c>
      <c r="G29" s="256">
        <v>958.91666666666674</v>
      </c>
      <c r="H29" s="256">
        <v>996.61666666666679</v>
      </c>
      <c r="I29" s="256">
        <v>1007.6833333333334</v>
      </c>
      <c r="J29" s="256">
        <v>1015.4666666666668</v>
      </c>
      <c r="K29" s="254">
        <v>999.9</v>
      </c>
      <c r="L29" s="254">
        <v>981.05</v>
      </c>
      <c r="M29" s="254">
        <v>1.78854</v>
      </c>
    </row>
    <row r="30" spans="1:13">
      <c r="A30" s="273">
        <v>21</v>
      </c>
      <c r="B30" s="254" t="s">
        <v>226</v>
      </c>
      <c r="C30" s="254">
        <v>3315.2</v>
      </c>
      <c r="D30" s="256">
        <v>3301.2999999999997</v>
      </c>
      <c r="E30" s="256">
        <v>3260.8999999999996</v>
      </c>
      <c r="F30" s="256">
        <v>3206.6</v>
      </c>
      <c r="G30" s="256">
        <v>3166.2</v>
      </c>
      <c r="H30" s="256">
        <v>3355.5999999999995</v>
      </c>
      <c r="I30" s="256">
        <v>3396</v>
      </c>
      <c r="J30" s="256">
        <v>3450.2999999999993</v>
      </c>
      <c r="K30" s="254">
        <v>3341.7</v>
      </c>
      <c r="L30" s="254">
        <v>3247</v>
      </c>
      <c r="M30" s="254">
        <v>3.5501800000000001</v>
      </c>
    </row>
    <row r="31" spans="1:13">
      <c r="A31" s="273">
        <v>22</v>
      </c>
      <c r="B31" s="254" t="s">
        <v>44</v>
      </c>
      <c r="C31" s="254">
        <v>744.2</v>
      </c>
      <c r="D31" s="256">
        <v>746.7166666666667</v>
      </c>
      <c r="E31" s="256">
        <v>740.48333333333335</v>
      </c>
      <c r="F31" s="256">
        <v>736.76666666666665</v>
      </c>
      <c r="G31" s="256">
        <v>730.5333333333333</v>
      </c>
      <c r="H31" s="256">
        <v>750.43333333333339</v>
      </c>
      <c r="I31" s="256">
        <v>756.66666666666674</v>
      </c>
      <c r="J31" s="256">
        <v>760.38333333333344</v>
      </c>
      <c r="K31" s="254">
        <v>752.95</v>
      </c>
      <c r="L31" s="254">
        <v>743</v>
      </c>
      <c r="M31" s="254">
        <v>7.5790600000000001</v>
      </c>
    </row>
    <row r="32" spans="1:13">
      <c r="A32" s="273">
        <v>23</v>
      </c>
      <c r="B32" s="254" t="s">
        <v>45</v>
      </c>
      <c r="C32" s="254">
        <v>351.85</v>
      </c>
      <c r="D32" s="256">
        <v>351.0333333333333</v>
      </c>
      <c r="E32" s="256">
        <v>342.11666666666662</v>
      </c>
      <c r="F32" s="256">
        <v>332.38333333333333</v>
      </c>
      <c r="G32" s="256">
        <v>323.46666666666664</v>
      </c>
      <c r="H32" s="256">
        <v>360.76666666666659</v>
      </c>
      <c r="I32" s="256">
        <v>369.68333333333334</v>
      </c>
      <c r="J32" s="256">
        <v>379.41666666666657</v>
      </c>
      <c r="K32" s="254">
        <v>359.95</v>
      </c>
      <c r="L32" s="254">
        <v>341.3</v>
      </c>
      <c r="M32" s="254">
        <v>122.9131</v>
      </c>
    </row>
    <row r="33" spans="1:13">
      <c r="A33" s="273">
        <v>24</v>
      </c>
      <c r="B33" s="254" t="s">
        <v>46</v>
      </c>
      <c r="C33" s="254">
        <v>3706.25</v>
      </c>
      <c r="D33" s="256">
        <v>3717.6666666666665</v>
      </c>
      <c r="E33" s="256">
        <v>3684.583333333333</v>
      </c>
      <c r="F33" s="256">
        <v>3662.9166666666665</v>
      </c>
      <c r="G33" s="256">
        <v>3629.833333333333</v>
      </c>
      <c r="H33" s="256">
        <v>3739.333333333333</v>
      </c>
      <c r="I33" s="256">
        <v>3772.4166666666661</v>
      </c>
      <c r="J33" s="256">
        <v>3794.083333333333</v>
      </c>
      <c r="K33" s="254">
        <v>3750.75</v>
      </c>
      <c r="L33" s="254">
        <v>3696</v>
      </c>
      <c r="M33" s="254">
        <v>3.4409000000000001</v>
      </c>
    </row>
    <row r="34" spans="1:13">
      <c r="A34" s="273">
        <v>25</v>
      </c>
      <c r="B34" s="254" t="s">
        <v>47</v>
      </c>
      <c r="C34" s="254">
        <v>229.95</v>
      </c>
      <c r="D34" s="256">
        <v>230.75</v>
      </c>
      <c r="E34" s="256">
        <v>228</v>
      </c>
      <c r="F34" s="256">
        <v>226.05</v>
      </c>
      <c r="G34" s="256">
        <v>223.3</v>
      </c>
      <c r="H34" s="256">
        <v>232.7</v>
      </c>
      <c r="I34" s="256">
        <v>235.45</v>
      </c>
      <c r="J34" s="256">
        <v>237.39999999999998</v>
      </c>
      <c r="K34" s="254">
        <v>233.5</v>
      </c>
      <c r="L34" s="254">
        <v>228.8</v>
      </c>
      <c r="M34" s="254">
        <v>54.413429999999998</v>
      </c>
    </row>
    <row r="35" spans="1:13">
      <c r="A35" s="273">
        <v>26</v>
      </c>
      <c r="B35" s="254" t="s">
        <v>48</v>
      </c>
      <c r="C35" s="254">
        <v>122.2</v>
      </c>
      <c r="D35" s="256">
        <v>123.2</v>
      </c>
      <c r="E35" s="256">
        <v>119.95</v>
      </c>
      <c r="F35" s="256">
        <v>117.7</v>
      </c>
      <c r="G35" s="256">
        <v>114.45</v>
      </c>
      <c r="H35" s="256">
        <v>125.45</v>
      </c>
      <c r="I35" s="256">
        <v>128.69999999999999</v>
      </c>
      <c r="J35" s="256">
        <v>130.94999999999999</v>
      </c>
      <c r="K35" s="254">
        <v>126.45</v>
      </c>
      <c r="L35" s="254">
        <v>120.95</v>
      </c>
      <c r="M35" s="254">
        <v>236.35264000000001</v>
      </c>
    </row>
    <row r="36" spans="1:13">
      <c r="A36" s="273">
        <v>27</v>
      </c>
      <c r="B36" s="254" t="s">
        <v>50</v>
      </c>
      <c r="C36" s="254">
        <v>3002.5</v>
      </c>
      <c r="D36" s="256">
        <v>3009.3333333333335</v>
      </c>
      <c r="E36" s="256">
        <v>2989.166666666667</v>
      </c>
      <c r="F36" s="256">
        <v>2975.8333333333335</v>
      </c>
      <c r="G36" s="256">
        <v>2955.666666666667</v>
      </c>
      <c r="H36" s="256">
        <v>3022.666666666667</v>
      </c>
      <c r="I36" s="256">
        <v>3042.8333333333339</v>
      </c>
      <c r="J36" s="256">
        <v>3056.166666666667</v>
      </c>
      <c r="K36" s="254">
        <v>3029.5</v>
      </c>
      <c r="L36" s="254">
        <v>2996</v>
      </c>
      <c r="M36" s="254">
        <v>7.6262999999999996</v>
      </c>
    </row>
    <row r="37" spans="1:13">
      <c r="A37" s="273">
        <v>28</v>
      </c>
      <c r="B37" s="254" t="s">
        <v>52</v>
      </c>
      <c r="C37" s="254">
        <v>980.4</v>
      </c>
      <c r="D37" s="256">
        <v>986.7166666666667</v>
      </c>
      <c r="E37" s="256">
        <v>969.43333333333339</v>
      </c>
      <c r="F37" s="256">
        <v>958.4666666666667</v>
      </c>
      <c r="G37" s="256">
        <v>941.18333333333339</v>
      </c>
      <c r="H37" s="256">
        <v>997.68333333333339</v>
      </c>
      <c r="I37" s="256">
        <v>1014.9666666666667</v>
      </c>
      <c r="J37" s="256">
        <v>1025.9333333333334</v>
      </c>
      <c r="K37" s="254">
        <v>1004</v>
      </c>
      <c r="L37" s="254">
        <v>975.75</v>
      </c>
      <c r="M37" s="254">
        <v>11.84271</v>
      </c>
    </row>
    <row r="38" spans="1:13">
      <c r="A38" s="273">
        <v>29</v>
      </c>
      <c r="B38" s="254" t="s">
        <v>227</v>
      </c>
      <c r="C38" s="254">
        <v>3364.6</v>
      </c>
      <c r="D38" s="256">
        <v>3373.8666666666668</v>
      </c>
      <c r="E38" s="256">
        <v>3322.7333333333336</v>
      </c>
      <c r="F38" s="256">
        <v>3280.8666666666668</v>
      </c>
      <c r="G38" s="256">
        <v>3229.7333333333336</v>
      </c>
      <c r="H38" s="256">
        <v>3415.7333333333336</v>
      </c>
      <c r="I38" s="256">
        <v>3466.8666666666668</v>
      </c>
      <c r="J38" s="256">
        <v>3508.7333333333336</v>
      </c>
      <c r="K38" s="254">
        <v>3425</v>
      </c>
      <c r="L38" s="254">
        <v>3332</v>
      </c>
      <c r="M38" s="254">
        <v>3.3645900000000002</v>
      </c>
    </row>
    <row r="39" spans="1:13">
      <c r="A39" s="273">
        <v>30</v>
      </c>
      <c r="B39" s="254" t="s">
        <v>54</v>
      </c>
      <c r="C39" s="254">
        <v>758.35</v>
      </c>
      <c r="D39" s="256">
        <v>760.18333333333339</v>
      </c>
      <c r="E39" s="256">
        <v>753.36666666666679</v>
      </c>
      <c r="F39" s="256">
        <v>748.38333333333344</v>
      </c>
      <c r="G39" s="256">
        <v>741.56666666666683</v>
      </c>
      <c r="H39" s="256">
        <v>765.16666666666674</v>
      </c>
      <c r="I39" s="256">
        <v>771.98333333333335</v>
      </c>
      <c r="J39" s="256">
        <v>776.9666666666667</v>
      </c>
      <c r="K39" s="254">
        <v>767</v>
      </c>
      <c r="L39" s="254">
        <v>755.2</v>
      </c>
      <c r="M39" s="254">
        <v>55.294849999999997</v>
      </c>
    </row>
    <row r="40" spans="1:13">
      <c r="A40" s="273">
        <v>31</v>
      </c>
      <c r="B40" s="254" t="s">
        <v>55</v>
      </c>
      <c r="C40" s="254">
        <v>4195.3999999999996</v>
      </c>
      <c r="D40" s="256">
        <v>4205.4666666666662</v>
      </c>
      <c r="E40" s="256">
        <v>4161.9333333333325</v>
      </c>
      <c r="F40" s="256">
        <v>4128.4666666666662</v>
      </c>
      <c r="G40" s="256">
        <v>4084.9333333333325</v>
      </c>
      <c r="H40" s="256">
        <v>4238.9333333333325</v>
      </c>
      <c r="I40" s="256">
        <v>4282.4666666666672</v>
      </c>
      <c r="J40" s="256">
        <v>4315.9333333333325</v>
      </c>
      <c r="K40" s="254">
        <v>4249</v>
      </c>
      <c r="L40" s="254">
        <v>4172</v>
      </c>
      <c r="M40" s="254">
        <v>5.1518100000000002</v>
      </c>
    </row>
    <row r="41" spans="1:13">
      <c r="A41" s="273">
        <v>32</v>
      </c>
      <c r="B41" s="254" t="s">
        <v>58</v>
      </c>
      <c r="C41" s="254">
        <v>6202.4</v>
      </c>
      <c r="D41" s="256">
        <v>6199.4000000000005</v>
      </c>
      <c r="E41" s="256">
        <v>6056.0000000000009</v>
      </c>
      <c r="F41" s="256">
        <v>5909.6</v>
      </c>
      <c r="G41" s="256">
        <v>5766.2000000000007</v>
      </c>
      <c r="H41" s="256">
        <v>6345.8000000000011</v>
      </c>
      <c r="I41" s="256">
        <v>6489.2000000000007</v>
      </c>
      <c r="J41" s="256">
        <v>6635.6000000000013</v>
      </c>
      <c r="K41" s="254">
        <v>6342.8</v>
      </c>
      <c r="L41" s="254">
        <v>6053</v>
      </c>
      <c r="M41" s="254">
        <v>34.913930000000001</v>
      </c>
    </row>
    <row r="42" spans="1:13">
      <c r="A42" s="273">
        <v>33</v>
      </c>
      <c r="B42" s="254" t="s">
        <v>57</v>
      </c>
      <c r="C42" s="254">
        <v>12090.8</v>
      </c>
      <c r="D42" s="256">
        <v>12081.483333333332</v>
      </c>
      <c r="E42" s="256">
        <v>11880.616666666663</v>
      </c>
      <c r="F42" s="256">
        <v>11670.433333333331</v>
      </c>
      <c r="G42" s="256">
        <v>11469.566666666662</v>
      </c>
      <c r="H42" s="256">
        <v>12291.666666666664</v>
      </c>
      <c r="I42" s="256">
        <v>12492.533333333333</v>
      </c>
      <c r="J42" s="256">
        <v>12702.716666666665</v>
      </c>
      <c r="K42" s="254">
        <v>12282.35</v>
      </c>
      <c r="L42" s="254">
        <v>11871.3</v>
      </c>
      <c r="M42" s="254">
        <v>3.2052200000000002</v>
      </c>
    </row>
    <row r="43" spans="1:13">
      <c r="A43" s="273">
        <v>34</v>
      </c>
      <c r="B43" s="254" t="s">
        <v>228</v>
      </c>
      <c r="C43" s="254">
        <v>3862.15</v>
      </c>
      <c r="D43" s="256">
        <v>3824.9</v>
      </c>
      <c r="E43" s="256">
        <v>3762.9</v>
      </c>
      <c r="F43" s="256">
        <v>3663.65</v>
      </c>
      <c r="G43" s="256">
        <v>3601.65</v>
      </c>
      <c r="H43" s="256">
        <v>3924.15</v>
      </c>
      <c r="I43" s="256">
        <v>3986.15</v>
      </c>
      <c r="J43" s="256">
        <v>4085.4</v>
      </c>
      <c r="K43" s="254">
        <v>3886.9</v>
      </c>
      <c r="L43" s="254">
        <v>3725.65</v>
      </c>
      <c r="M43" s="254">
        <v>0.73241999999999996</v>
      </c>
    </row>
    <row r="44" spans="1:13">
      <c r="A44" s="273">
        <v>35</v>
      </c>
      <c r="B44" s="254" t="s">
        <v>59</v>
      </c>
      <c r="C44" s="254">
        <v>2303.25</v>
      </c>
      <c r="D44" s="256">
        <v>2302.0833333333335</v>
      </c>
      <c r="E44" s="256">
        <v>2286.166666666667</v>
      </c>
      <c r="F44" s="256">
        <v>2269.0833333333335</v>
      </c>
      <c r="G44" s="256">
        <v>2253.166666666667</v>
      </c>
      <c r="H44" s="256">
        <v>2319.166666666667</v>
      </c>
      <c r="I44" s="256">
        <v>2335.0833333333339</v>
      </c>
      <c r="J44" s="256">
        <v>2352.166666666667</v>
      </c>
      <c r="K44" s="254">
        <v>2318</v>
      </c>
      <c r="L44" s="254">
        <v>2285</v>
      </c>
      <c r="M44" s="254">
        <v>2.34964</v>
      </c>
    </row>
    <row r="45" spans="1:13">
      <c r="A45" s="273">
        <v>36</v>
      </c>
      <c r="B45" s="254" t="s">
        <v>229</v>
      </c>
      <c r="C45" s="254">
        <v>320.39999999999998</v>
      </c>
      <c r="D45" s="256">
        <v>321.8</v>
      </c>
      <c r="E45" s="256">
        <v>317.75</v>
      </c>
      <c r="F45" s="256">
        <v>315.09999999999997</v>
      </c>
      <c r="G45" s="256">
        <v>311.04999999999995</v>
      </c>
      <c r="H45" s="256">
        <v>324.45000000000005</v>
      </c>
      <c r="I45" s="256">
        <v>328.50000000000011</v>
      </c>
      <c r="J45" s="256">
        <v>331.15000000000009</v>
      </c>
      <c r="K45" s="254">
        <v>325.85000000000002</v>
      </c>
      <c r="L45" s="254">
        <v>319.14999999999998</v>
      </c>
      <c r="M45" s="254">
        <v>44.459800000000001</v>
      </c>
    </row>
    <row r="46" spans="1:13">
      <c r="A46" s="273">
        <v>37</v>
      </c>
      <c r="B46" s="254" t="s">
        <v>60</v>
      </c>
      <c r="C46" s="254">
        <v>85.5</v>
      </c>
      <c r="D46" s="256">
        <v>85.966666666666654</v>
      </c>
      <c r="E46" s="256">
        <v>84.733333333333306</v>
      </c>
      <c r="F46" s="256">
        <v>83.966666666666654</v>
      </c>
      <c r="G46" s="256">
        <v>82.733333333333306</v>
      </c>
      <c r="H46" s="256">
        <v>86.733333333333306</v>
      </c>
      <c r="I46" s="256">
        <v>87.966666666666654</v>
      </c>
      <c r="J46" s="256">
        <v>88.733333333333306</v>
      </c>
      <c r="K46" s="254">
        <v>87.2</v>
      </c>
      <c r="L46" s="254">
        <v>85.2</v>
      </c>
      <c r="M46" s="254">
        <v>381.45341999999999</v>
      </c>
    </row>
    <row r="47" spans="1:13">
      <c r="A47" s="273">
        <v>38</v>
      </c>
      <c r="B47" s="254" t="s">
        <v>61</v>
      </c>
      <c r="C47" s="254">
        <v>76.5</v>
      </c>
      <c r="D47" s="256">
        <v>76.899999999999991</v>
      </c>
      <c r="E47" s="256">
        <v>75.949999999999989</v>
      </c>
      <c r="F47" s="256">
        <v>75.399999999999991</v>
      </c>
      <c r="G47" s="256">
        <v>74.449999999999989</v>
      </c>
      <c r="H47" s="256">
        <v>77.449999999999989</v>
      </c>
      <c r="I47" s="256">
        <v>78.400000000000006</v>
      </c>
      <c r="J47" s="256">
        <v>78.949999999999989</v>
      </c>
      <c r="K47" s="254">
        <v>77.849999999999994</v>
      </c>
      <c r="L47" s="254">
        <v>76.349999999999994</v>
      </c>
      <c r="M47" s="254">
        <v>27.76089</v>
      </c>
    </row>
    <row r="48" spans="1:13">
      <c r="A48" s="273">
        <v>39</v>
      </c>
      <c r="B48" s="254" t="s">
        <v>62</v>
      </c>
      <c r="C48" s="254">
        <v>1585.55</v>
      </c>
      <c r="D48" s="256">
        <v>1592.6666666666667</v>
      </c>
      <c r="E48" s="256">
        <v>1573.3833333333334</v>
      </c>
      <c r="F48" s="256">
        <v>1561.2166666666667</v>
      </c>
      <c r="G48" s="256">
        <v>1541.9333333333334</v>
      </c>
      <c r="H48" s="256">
        <v>1604.8333333333335</v>
      </c>
      <c r="I48" s="256">
        <v>1624.1166666666668</v>
      </c>
      <c r="J48" s="256">
        <v>1636.2833333333335</v>
      </c>
      <c r="K48" s="254">
        <v>1611.95</v>
      </c>
      <c r="L48" s="254">
        <v>1580.5</v>
      </c>
      <c r="M48" s="254">
        <v>5.7463100000000003</v>
      </c>
    </row>
    <row r="49" spans="1:13">
      <c r="A49" s="273">
        <v>40</v>
      </c>
      <c r="B49" s="254" t="s">
        <v>65</v>
      </c>
      <c r="C49" s="254">
        <v>814.1</v>
      </c>
      <c r="D49" s="256">
        <v>815.30000000000007</v>
      </c>
      <c r="E49" s="256">
        <v>807.80000000000018</v>
      </c>
      <c r="F49" s="256">
        <v>801.50000000000011</v>
      </c>
      <c r="G49" s="256">
        <v>794.00000000000023</v>
      </c>
      <c r="H49" s="256">
        <v>821.60000000000014</v>
      </c>
      <c r="I49" s="256">
        <v>829.09999999999991</v>
      </c>
      <c r="J49" s="256">
        <v>835.40000000000009</v>
      </c>
      <c r="K49" s="254">
        <v>822.8</v>
      </c>
      <c r="L49" s="254">
        <v>809</v>
      </c>
      <c r="M49" s="254">
        <v>5.3855599999999999</v>
      </c>
    </row>
    <row r="50" spans="1:13">
      <c r="A50" s="273">
        <v>41</v>
      </c>
      <c r="B50" s="254" t="s">
        <v>64</v>
      </c>
      <c r="C50" s="254">
        <v>181.05</v>
      </c>
      <c r="D50" s="256">
        <v>180.54999999999998</v>
      </c>
      <c r="E50" s="256">
        <v>178.89999999999998</v>
      </c>
      <c r="F50" s="256">
        <v>176.75</v>
      </c>
      <c r="G50" s="256">
        <v>175.1</v>
      </c>
      <c r="H50" s="256">
        <v>182.69999999999996</v>
      </c>
      <c r="I50" s="256">
        <v>184.35</v>
      </c>
      <c r="J50" s="256">
        <v>186.49999999999994</v>
      </c>
      <c r="K50" s="254">
        <v>182.2</v>
      </c>
      <c r="L50" s="254">
        <v>178.4</v>
      </c>
      <c r="M50" s="254">
        <v>138.62952000000001</v>
      </c>
    </row>
    <row r="51" spans="1:13">
      <c r="A51" s="273">
        <v>42</v>
      </c>
      <c r="B51" s="254" t="s">
        <v>66</v>
      </c>
      <c r="C51" s="254">
        <v>767.35</v>
      </c>
      <c r="D51" s="256">
        <v>768.35</v>
      </c>
      <c r="E51" s="256">
        <v>758.5</v>
      </c>
      <c r="F51" s="256">
        <v>749.65</v>
      </c>
      <c r="G51" s="256">
        <v>739.8</v>
      </c>
      <c r="H51" s="256">
        <v>777.2</v>
      </c>
      <c r="I51" s="256">
        <v>787.05000000000018</v>
      </c>
      <c r="J51" s="256">
        <v>795.90000000000009</v>
      </c>
      <c r="K51" s="254">
        <v>778.2</v>
      </c>
      <c r="L51" s="254">
        <v>759.5</v>
      </c>
      <c r="M51" s="254">
        <v>13.54496</v>
      </c>
    </row>
    <row r="52" spans="1:13">
      <c r="A52" s="273">
        <v>43</v>
      </c>
      <c r="B52" s="254" t="s">
        <v>69</v>
      </c>
      <c r="C52" s="254">
        <v>64.45</v>
      </c>
      <c r="D52" s="256">
        <v>64.983333333333334</v>
      </c>
      <c r="E52" s="256">
        <v>63.716666666666669</v>
      </c>
      <c r="F52" s="256">
        <v>62.983333333333334</v>
      </c>
      <c r="G52" s="256">
        <v>61.716666666666669</v>
      </c>
      <c r="H52" s="256">
        <v>65.716666666666669</v>
      </c>
      <c r="I52" s="256">
        <v>66.983333333333348</v>
      </c>
      <c r="J52" s="256">
        <v>67.716666666666669</v>
      </c>
      <c r="K52" s="254">
        <v>66.25</v>
      </c>
      <c r="L52" s="254">
        <v>64.25</v>
      </c>
      <c r="M52" s="254">
        <v>298.74907000000002</v>
      </c>
    </row>
    <row r="53" spans="1:13">
      <c r="A53" s="273">
        <v>44</v>
      </c>
      <c r="B53" s="254" t="s">
        <v>73</v>
      </c>
      <c r="C53" s="254">
        <v>458.05</v>
      </c>
      <c r="D53" s="256">
        <v>459.55</v>
      </c>
      <c r="E53" s="256">
        <v>456.1</v>
      </c>
      <c r="F53" s="256">
        <v>454.15000000000003</v>
      </c>
      <c r="G53" s="256">
        <v>450.70000000000005</v>
      </c>
      <c r="H53" s="256">
        <v>461.5</v>
      </c>
      <c r="I53" s="256">
        <v>464.94999999999993</v>
      </c>
      <c r="J53" s="256">
        <v>466.9</v>
      </c>
      <c r="K53" s="254">
        <v>463</v>
      </c>
      <c r="L53" s="254">
        <v>457.6</v>
      </c>
      <c r="M53" s="254">
        <v>38.746960000000001</v>
      </c>
    </row>
    <row r="54" spans="1:13">
      <c r="A54" s="273">
        <v>45</v>
      </c>
      <c r="B54" s="254" t="s">
        <v>68</v>
      </c>
      <c r="C54" s="254">
        <v>526.1</v>
      </c>
      <c r="D54" s="256">
        <v>524.9666666666667</v>
      </c>
      <c r="E54" s="256">
        <v>522.23333333333335</v>
      </c>
      <c r="F54" s="256">
        <v>518.36666666666667</v>
      </c>
      <c r="G54" s="256">
        <v>515.63333333333333</v>
      </c>
      <c r="H54" s="256">
        <v>528.83333333333337</v>
      </c>
      <c r="I54" s="256">
        <v>531.56666666666672</v>
      </c>
      <c r="J54" s="256">
        <v>535.43333333333339</v>
      </c>
      <c r="K54" s="254">
        <v>527.70000000000005</v>
      </c>
      <c r="L54" s="254">
        <v>521.1</v>
      </c>
      <c r="M54" s="254">
        <v>103.00966</v>
      </c>
    </row>
    <row r="55" spans="1:13">
      <c r="A55" s="273">
        <v>46</v>
      </c>
      <c r="B55" s="254" t="s">
        <v>70</v>
      </c>
      <c r="C55" s="254">
        <v>388.85</v>
      </c>
      <c r="D55" s="256">
        <v>393.16666666666669</v>
      </c>
      <c r="E55" s="256">
        <v>383.68333333333339</v>
      </c>
      <c r="F55" s="256">
        <v>378.51666666666671</v>
      </c>
      <c r="G55" s="256">
        <v>369.03333333333342</v>
      </c>
      <c r="H55" s="256">
        <v>398.33333333333337</v>
      </c>
      <c r="I55" s="256">
        <v>407.81666666666661</v>
      </c>
      <c r="J55" s="256">
        <v>412.98333333333335</v>
      </c>
      <c r="K55" s="254">
        <v>402.65</v>
      </c>
      <c r="L55" s="254">
        <v>388</v>
      </c>
      <c r="M55" s="254">
        <v>43.29007</v>
      </c>
    </row>
    <row r="56" spans="1:13">
      <c r="A56" s="273">
        <v>47</v>
      </c>
      <c r="B56" s="254" t="s">
        <v>230</v>
      </c>
      <c r="C56" s="254">
        <v>1308.25</v>
      </c>
      <c r="D56" s="256">
        <v>1312.8833333333332</v>
      </c>
      <c r="E56" s="256">
        <v>1298.8166666666664</v>
      </c>
      <c r="F56" s="256">
        <v>1289.3833333333332</v>
      </c>
      <c r="G56" s="256">
        <v>1275.3166666666664</v>
      </c>
      <c r="H56" s="256">
        <v>1322.3166666666664</v>
      </c>
      <c r="I56" s="256">
        <v>1336.383333333333</v>
      </c>
      <c r="J56" s="256">
        <v>1345.8166666666664</v>
      </c>
      <c r="K56" s="254">
        <v>1326.95</v>
      </c>
      <c r="L56" s="254">
        <v>1303.45</v>
      </c>
      <c r="M56" s="254">
        <v>0.64068000000000003</v>
      </c>
    </row>
    <row r="57" spans="1:13">
      <c r="A57" s="273">
        <v>48</v>
      </c>
      <c r="B57" s="254" t="s">
        <v>71</v>
      </c>
      <c r="C57" s="254">
        <v>15378.65</v>
      </c>
      <c r="D57" s="256">
        <v>15487.716666666667</v>
      </c>
      <c r="E57" s="256">
        <v>15210.533333333335</v>
      </c>
      <c r="F57" s="256">
        <v>15042.416666666668</v>
      </c>
      <c r="G57" s="256">
        <v>14765.233333333335</v>
      </c>
      <c r="H57" s="256">
        <v>15655.833333333334</v>
      </c>
      <c r="I57" s="256">
        <v>15933.016666666668</v>
      </c>
      <c r="J57" s="256">
        <v>16101.133333333333</v>
      </c>
      <c r="K57" s="254">
        <v>15764.9</v>
      </c>
      <c r="L57" s="254">
        <v>15319.6</v>
      </c>
      <c r="M57" s="254">
        <v>0.45130999999999999</v>
      </c>
    </row>
    <row r="58" spans="1:13">
      <c r="A58" s="273">
        <v>49</v>
      </c>
      <c r="B58" s="254" t="s">
        <v>74</v>
      </c>
      <c r="C58" s="254">
        <v>3519</v>
      </c>
      <c r="D58" s="256">
        <v>3520.5</v>
      </c>
      <c r="E58" s="256">
        <v>3507.15</v>
      </c>
      <c r="F58" s="256">
        <v>3495.3</v>
      </c>
      <c r="G58" s="256">
        <v>3481.9500000000003</v>
      </c>
      <c r="H58" s="256">
        <v>3532.35</v>
      </c>
      <c r="I58" s="256">
        <v>3545.7000000000003</v>
      </c>
      <c r="J58" s="256">
        <v>3557.5499999999997</v>
      </c>
      <c r="K58" s="254">
        <v>3533.85</v>
      </c>
      <c r="L58" s="254">
        <v>3508.65</v>
      </c>
      <c r="M58" s="254">
        <v>2.8211499999999998</v>
      </c>
    </row>
    <row r="59" spans="1:13">
      <c r="A59" s="273">
        <v>50</v>
      </c>
      <c r="B59" s="254" t="s">
        <v>80</v>
      </c>
      <c r="C59" s="254">
        <v>757.45</v>
      </c>
      <c r="D59" s="256">
        <v>756.7166666666667</v>
      </c>
      <c r="E59" s="256">
        <v>752.43333333333339</v>
      </c>
      <c r="F59" s="256">
        <v>747.41666666666674</v>
      </c>
      <c r="G59" s="256">
        <v>743.13333333333344</v>
      </c>
      <c r="H59" s="256">
        <v>761.73333333333335</v>
      </c>
      <c r="I59" s="256">
        <v>766.01666666666665</v>
      </c>
      <c r="J59" s="256">
        <v>771.0333333333333</v>
      </c>
      <c r="K59" s="254">
        <v>761</v>
      </c>
      <c r="L59" s="254">
        <v>751.7</v>
      </c>
      <c r="M59" s="254">
        <v>2.5352199999999998</v>
      </c>
    </row>
    <row r="60" spans="1:13">
      <c r="A60" s="273">
        <v>51</v>
      </c>
      <c r="B60" s="254" t="s">
        <v>75</v>
      </c>
      <c r="C60" s="254">
        <v>637.45000000000005</v>
      </c>
      <c r="D60" s="256">
        <v>639.7833333333333</v>
      </c>
      <c r="E60" s="256">
        <v>632.66666666666663</v>
      </c>
      <c r="F60" s="256">
        <v>627.88333333333333</v>
      </c>
      <c r="G60" s="256">
        <v>620.76666666666665</v>
      </c>
      <c r="H60" s="256">
        <v>644.56666666666661</v>
      </c>
      <c r="I60" s="256">
        <v>651.68333333333339</v>
      </c>
      <c r="J60" s="256">
        <v>656.46666666666658</v>
      </c>
      <c r="K60" s="254">
        <v>646.9</v>
      </c>
      <c r="L60" s="254">
        <v>635</v>
      </c>
      <c r="M60" s="254">
        <v>18.876529999999999</v>
      </c>
    </row>
    <row r="61" spans="1:13">
      <c r="A61" s="273">
        <v>52</v>
      </c>
      <c r="B61" s="254" t="s">
        <v>76</v>
      </c>
      <c r="C61" s="254">
        <v>153.5</v>
      </c>
      <c r="D61" s="256">
        <v>154.5</v>
      </c>
      <c r="E61" s="256">
        <v>152</v>
      </c>
      <c r="F61" s="256">
        <v>150.5</v>
      </c>
      <c r="G61" s="256">
        <v>148</v>
      </c>
      <c r="H61" s="256">
        <v>156</v>
      </c>
      <c r="I61" s="256">
        <v>158.5</v>
      </c>
      <c r="J61" s="256">
        <v>160</v>
      </c>
      <c r="K61" s="254">
        <v>157</v>
      </c>
      <c r="L61" s="254">
        <v>153</v>
      </c>
      <c r="M61" s="254">
        <v>87.457679999999996</v>
      </c>
    </row>
    <row r="62" spans="1:13">
      <c r="A62" s="273">
        <v>53</v>
      </c>
      <c r="B62" s="254" t="s">
        <v>77</v>
      </c>
      <c r="C62" s="254">
        <v>147.4</v>
      </c>
      <c r="D62" s="256">
        <v>147.88333333333333</v>
      </c>
      <c r="E62" s="256">
        <v>145.76666666666665</v>
      </c>
      <c r="F62" s="256">
        <v>144.13333333333333</v>
      </c>
      <c r="G62" s="256">
        <v>142.01666666666665</v>
      </c>
      <c r="H62" s="256">
        <v>149.51666666666665</v>
      </c>
      <c r="I62" s="256">
        <v>151.63333333333333</v>
      </c>
      <c r="J62" s="256">
        <v>153.26666666666665</v>
      </c>
      <c r="K62" s="254">
        <v>150</v>
      </c>
      <c r="L62" s="254">
        <v>146.25</v>
      </c>
      <c r="M62" s="254">
        <v>14.61088</v>
      </c>
    </row>
    <row r="63" spans="1:13">
      <c r="A63" s="273">
        <v>54</v>
      </c>
      <c r="B63" s="254" t="s">
        <v>81</v>
      </c>
      <c r="C63" s="254">
        <v>521.20000000000005</v>
      </c>
      <c r="D63" s="256">
        <v>524.4</v>
      </c>
      <c r="E63" s="256">
        <v>516.04999999999995</v>
      </c>
      <c r="F63" s="256">
        <v>510.9</v>
      </c>
      <c r="G63" s="256">
        <v>502.54999999999995</v>
      </c>
      <c r="H63" s="256">
        <v>529.54999999999995</v>
      </c>
      <c r="I63" s="256">
        <v>537.90000000000009</v>
      </c>
      <c r="J63" s="256">
        <v>543.04999999999995</v>
      </c>
      <c r="K63" s="254">
        <v>532.75</v>
      </c>
      <c r="L63" s="254">
        <v>519.25</v>
      </c>
      <c r="M63" s="254">
        <v>46.481589999999997</v>
      </c>
    </row>
    <row r="64" spans="1:13">
      <c r="A64" s="273">
        <v>55</v>
      </c>
      <c r="B64" s="254" t="s">
        <v>82</v>
      </c>
      <c r="C64" s="254">
        <v>969.1</v>
      </c>
      <c r="D64" s="256">
        <v>969.61666666666667</v>
      </c>
      <c r="E64" s="256">
        <v>964.23333333333335</v>
      </c>
      <c r="F64" s="256">
        <v>959.36666666666667</v>
      </c>
      <c r="G64" s="256">
        <v>953.98333333333335</v>
      </c>
      <c r="H64" s="256">
        <v>974.48333333333335</v>
      </c>
      <c r="I64" s="256">
        <v>979.86666666666679</v>
      </c>
      <c r="J64" s="256">
        <v>984.73333333333335</v>
      </c>
      <c r="K64" s="254">
        <v>975</v>
      </c>
      <c r="L64" s="254">
        <v>964.75</v>
      </c>
      <c r="M64" s="254">
        <v>11.575760000000001</v>
      </c>
    </row>
    <row r="65" spans="1:13">
      <c r="A65" s="273">
        <v>56</v>
      </c>
      <c r="B65" s="254" t="s">
        <v>231</v>
      </c>
      <c r="C65" s="254">
        <v>165.7</v>
      </c>
      <c r="D65" s="256">
        <v>166.4</v>
      </c>
      <c r="E65" s="256">
        <v>164</v>
      </c>
      <c r="F65" s="256">
        <v>162.29999999999998</v>
      </c>
      <c r="G65" s="256">
        <v>159.89999999999998</v>
      </c>
      <c r="H65" s="256">
        <v>168.10000000000002</v>
      </c>
      <c r="I65" s="256">
        <v>170.50000000000006</v>
      </c>
      <c r="J65" s="256">
        <v>172.20000000000005</v>
      </c>
      <c r="K65" s="254">
        <v>168.8</v>
      </c>
      <c r="L65" s="254">
        <v>164.7</v>
      </c>
      <c r="M65" s="254">
        <v>24.998059999999999</v>
      </c>
    </row>
    <row r="66" spans="1:13">
      <c r="A66" s="273">
        <v>57</v>
      </c>
      <c r="B66" s="254" t="s">
        <v>83</v>
      </c>
      <c r="C66" s="254">
        <v>147.5</v>
      </c>
      <c r="D66" s="256">
        <v>148.36666666666667</v>
      </c>
      <c r="E66" s="256">
        <v>146.03333333333336</v>
      </c>
      <c r="F66" s="256">
        <v>144.56666666666669</v>
      </c>
      <c r="G66" s="256">
        <v>142.23333333333338</v>
      </c>
      <c r="H66" s="256">
        <v>149.83333333333334</v>
      </c>
      <c r="I66" s="256">
        <v>152.16666666666666</v>
      </c>
      <c r="J66" s="256">
        <v>153.63333333333333</v>
      </c>
      <c r="K66" s="254">
        <v>150.69999999999999</v>
      </c>
      <c r="L66" s="254">
        <v>146.9</v>
      </c>
      <c r="M66" s="254">
        <v>95.790379999999999</v>
      </c>
    </row>
    <row r="67" spans="1:13">
      <c r="A67" s="273">
        <v>58</v>
      </c>
      <c r="B67" s="254" t="s">
        <v>798</v>
      </c>
      <c r="C67" s="254">
        <v>4193.1499999999996</v>
      </c>
      <c r="D67" s="256">
        <v>4188.4000000000005</v>
      </c>
      <c r="E67" s="256">
        <v>4138.8000000000011</v>
      </c>
      <c r="F67" s="256">
        <v>4084.4500000000007</v>
      </c>
      <c r="G67" s="256">
        <v>4034.8500000000013</v>
      </c>
      <c r="H67" s="256">
        <v>4242.7500000000009</v>
      </c>
      <c r="I67" s="256">
        <v>4292.3500000000013</v>
      </c>
      <c r="J67" s="256">
        <v>4346.7000000000007</v>
      </c>
      <c r="K67" s="254">
        <v>4238</v>
      </c>
      <c r="L67" s="254">
        <v>4134.05</v>
      </c>
      <c r="M67" s="254">
        <v>4.5305200000000001</v>
      </c>
    </row>
    <row r="68" spans="1:13">
      <c r="A68" s="273">
        <v>59</v>
      </c>
      <c r="B68" s="254" t="s">
        <v>84</v>
      </c>
      <c r="C68" s="254">
        <v>1682.6</v>
      </c>
      <c r="D68" s="256">
        <v>1689.1333333333332</v>
      </c>
      <c r="E68" s="256">
        <v>1673.4666666666665</v>
      </c>
      <c r="F68" s="256">
        <v>1664.3333333333333</v>
      </c>
      <c r="G68" s="256">
        <v>1648.6666666666665</v>
      </c>
      <c r="H68" s="256">
        <v>1698.2666666666664</v>
      </c>
      <c r="I68" s="256">
        <v>1713.9333333333334</v>
      </c>
      <c r="J68" s="256">
        <v>1723.0666666666664</v>
      </c>
      <c r="K68" s="254">
        <v>1704.8</v>
      </c>
      <c r="L68" s="254">
        <v>1680</v>
      </c>
      <c r="M68" s="254">
        <v>1.6616200000000001</v>
      </c>
    </row>
    <row r="69" spans="1:13">
      <c r="A69" s="273">
        <v>60</v>
      </c>
      <c r="B69" s="254" t="s">
        <v>85</v>
      </c>
      <c r="C69" s="254">
        <v>689.15</v>
      </c>
      <c r="D69" s="256">
        <v>691.58333333333337</v>
      </c>
      <c r="E69" s="256">
        <v>682.66666666666674</v>
      </c>
      <c r="F69" s="256">
        <v>676.18333333333339</v>
      </c>
      <c r="G69" s="256">
        <v>667.26666666666677</v>
      </c>
      <c r="H69" s="256">
        <v>698.06666666666672</v>
      </c>
      <c r="I69" s="256">
        <v>706.98333333333346</v>
      </c>
      <c r="J69" s="256">
        <v>713.4666666666667</v>
      </c>
      <c r="K69" s="254">
        <v>700.5</v>
      </c>
      <c r="L69" s="254">
        <v>685.1</v>
      </c>
      <c r="M69" s="254">
        <v>9.2276100000000003</v>
      </c>
    </row>
    <row r="70" spans="1:13">
      <c r="A70" s="273">
        <v>61</v>
      </c>
      <c r="B70" s="254" t="s">
        <v>232</v>
      </c>
      <c r="C70" s="254">
        <v>910.5</v>
      </c>
      <c r="D70" s="256">
        <v>911.01666666666677</v>
      </c>
      <c r="E70" s="256">
        <v>902.53333333333353</v>
      </c>
      <c r="F70" s="256">
        <v>894.56666666666672</v>
      </c>
      <c r="G70" s="256">
        <v>886.08333333333348</v>
      </c>
      <c r="H70" s="256">
        <v>918.98333333333358</v>
      </c>
      <c r="I70" s="256">
        <v>927.46666666666692</v>
      </c>
      <c r="J70" s="256">
        <v>935.43333333333362</v>
      </c>
      <c r="K70" s="254">
        <v>919.5</v>
      </c>
      <c r="L70" s="254">
        <v>903.05</v>
      </c>
      <c r="M70" s="254">
        <v>2.2857599999999998</v>
      </c>
    </row>
    <row r="71" spans="1:13">
      <c r="A71" s="273">
        <v>62</v>
      </c>
      <c r="B71" s="254" t="s">
        <v>233</v>
      </c>
      <c r="C71" s="254">
        <v>437</v>
      </c>
      <c r="D71" s="256">
        <v>442.65000000000003</v>
      </c>
      <c r="E71" s="256">
        <v>425.70000000000005</v>
      </c>
      <c r="F71" s="256">
        <v>414.40000000000003</v>
      </c>
      <c r="G71" s="256">
        <v>397.45000000000005</v>
      </c>
      <c r="H71" s="256">
        <v>453.95000000000005</v>
      </c>
      <c r="I71" s="256">
        <v>470.9</v>
      </c>
      <c r="J71" s="256">
        <v>482.20000000000005</v>
      </c>
      <c r="K71" s="254">
        <v>459.6</v>
      </c>
      <c r="L71" s="254">
        <v>431.35</v>
      </c>
      <c r="M71" s="254">
        <v>35.179580000000001</v>
      </c>
    </row>
    <row r="72" spans="1:13">
      <c r="A72" s="273">
        <v>63</v>
      </c>
      <c r="B72" s="254" t="s">
        <v>86</v>
      </c>
      <c r="C72" s="254">
        <v>869.35</v>
      </c>
      <c r="D72" s="256">
        <v>874.94999999999993</v>
      </c>
      <c r="E72" s="256">
        <v>861.89999999999986</v>
      </c>
      <c r="F72" s="256">
        <v>854.44999999999993</v>
      </c>
      <c r="G72" s="256">
        <v>841.39999999999986</v>
      </c>
      <c r="H72" s="256">
        <v>882.39999999999986</v>
      </c>
      <c r="I72" s="256">
        <v>895.44999999999982</v>
      </c>
      <c r="J72" s="256">
        <v>902.89999999999986</v>
      </c>
      <c r="K72" s="254">
        <v>888</v>
      </c>
      <c r="L72" s="254">
        <v>867.5</v>
      </c>
      <c r="M72" s="254">
        <v>6.7359099999999996</v>
      </c>
    </row>
    <row r="73" spans="1:13">
      <c r="A73" s="273">
        <v>64</v>
      </c>
      <c r="B73" s="254" t="s">
        <v>92</v>
      </c>
      <c r="C73" s="254">
        <v>290.89999999999998</v>
      </c>
      <c r="D73" s="256">
        <v>292.36666666666662</v>
      </c>
      <c r="E73" s="256">
        <v>288.08333333333326</v>
      </c>
      <c r="F73" s="256">
        <v>285.26666666666665</v>
      </c>
      <c r="G73" s="256">
        <v>280.98333333333329</v>
      </c>
      <c r="H73" s="256">
        <v>295.18333333333322</v>
      </c>
      <c r="I73" s="256">
        <v>299.46666666666664</v>
      </c>
      <c r="J73" s="256">
        <v>302.28333333333319</v>
      </c>
      <c r="K73" s="254">
        <v>296.64999999999998</v>
      </c>
      <c r="L73" s="254">
        <v>289.55</v>
      </c>
      <c r="M73" s="254">
        <v>50.994059999999998</v>
      </c>
    </row>
    <row r="74" spans="1:13">
      <c r="A74" s="273">
        <v>65</v>
      </c>
      <c r="B74" s="254" t="s">
        <v>87</v>
      </c>
      <c r="C74" s="254">
        <v>591.79999999999995</v>
      </c>
      <c r="D74" s="256">
        <v>591.75</v>
      </c>
      <c r="E74" s="256">
        <v>588.04999999999995</v>
      </c>
      <c r="F74" s="256">
        <v>584.29999999999995</v>
      </c>
      <c r="G74" s="256">
        <v>580.59999999999991</v>
      </c>
      <c r="H74" s="256">
        <v>595.5</v>
      </c>
      <c r="I74" s="256">
        <v>599.20000000000005</v>
      </c>
      <c r="J74" s="256">
        <v>602.95000000000005</v>
      </c>
      <c r="K74" s="254">
        <v>595.45000000000005</v>
      </c>
      <c r="L74" s="254">
        <v>588</v>
      </c>
      <c r="M74" s="254">
        <v>14.28646</v>
      </c>
    </row>
    <row r="75" spans="1:13">
      <c r="A75" s="273">
        <v>66</v>
      </c>
      <c r="B75" s="254" t="s">
        <v>234</v>
      </c>
      <c r="C75" s="254">
        <v>2002.05</v>
      </c>
      <c r="D75" s="256">
        <v>1995.3500000000001</v>
      </c>
      <c r="E75" s="256">
        <v>1940.7000000000003</v>
      </c>
      <c r="F75" s="256">
        <v>1879.3500000000001</v>
      </c>
      <c r="G75" s="256">
        <v>1824.7000000000003</v>
      </c>
      <c r="H75" s="256">
        <v>2056.7000000000003</v>
      </c>
      <c r="I75" s="256">
        <v>2111.3500000000004</v>
      </c>
      <c r="J75" s="256">
        <v>2172.7000000000003</v>
      </c>
      <c r="K75" s="254">
        <v>2050</v>
      </c>
      <c r="L75" s="254">
        <v>1934</v>
      </c>
      <c r="M75" s="254">
        <v>5.6080500000000004</v>
      </c>
    </row>
    <row r="76" spans="1:13">
      <c r="A76" s="273">
        <v>67</v>
      </c>
      <c r="B76" s="254" t="s">
        <v>339</v>
      </c>
      <c r="C76" s="254">
        <v>1885.85</v>
      </c>
      <c r="D76" s="256">
        <v>1898.6833333333334</v>
      </c>
      <c r="E76" s="256">
        <v>1859.1666666666667</v>
      </c>
      <c r="F76" s="256">
        <v>1832.4833333333333</v>
      </c>
      <c r="G76" s="256">
        <v>1792.9666666666667</v>
      </c>
      <c r="H76" s="256">
        <v>1925.3666666666668</v>
      </c>
      <c r="I76" s="256">
        <v>1964.8833333333332</v>
      </c>
      <c r="J76" s="256">
        <v>1991.5666666666668</v>
      </c>
      <c r="K76" s="254">
        <v>1938.2</v>
      </c>
      <c r="L76" s="254">
        <v>1872</v>
      </c>
      <c r="M76" s="254">
        <v>9.9474499999999999</v>
      </c>
    </row>
    <row r="77" spans="1:13">
      <c r="A77" s="273">
        <v>68</v>
      </c>
      <c r="B77" s="254" t="s">
        <v>806</v>
      </c>
      <c r="C77" s="254">
        <v>174.15</v>
      </c>
      <c r="D77" s="256">
        <v>176.18333333333331</v>
      </c>
      <c r="E77" s="256">
        <v>170.36666666666662</v>
      </c>
      <c r="F77" s="256">
        <v>166.58333333333331</v>
      </c>
      <c r="G77" s="256">
        <v>160.76666666666662</v>
      </c>
      <c r="H77" s="256">
        <v>179.96666666666661</v>
      </c>
      <c r="I77" s="256">
        <v>185.78333333333327</v>
      </c>
      <c r="J77" s="256">
        <v>189.56666666666661</v>
      </c>
      <c r="K77" s="254">
        <v>182</v>
      </c>
      <c r="L77" s="254">
        <v>172.4</v>
      </c>
      <c r="M77" s="254">
        <v>84.926490000000001</v>
      </c>
    </row>
    <row r="78" spans="1:13">
      <c r="A78" s="273">
        <v>69</v>
      </c>
      <c r="B78" s="254" t="s">
        <v>90</v>
      </c>
      <c r="C78" s="254">
        <v>4524.2</v>
      </c>
      <c r="D78" s="256">
        <v>4539.4333333333334</v>
      </c>
      <c r="E78" s="256">
        <v>4496.8666666666668</v>
      </c>
      <c r="F78" s="256">
        <v>4469.5333333333338</v>
      </c>
      <c r="G78" s="256">
        <v>4426.9666666666672</v>
      </c>
      <c r="H78" s="256">
        <v>4566.7666666666664</v>
      </c>
      <c r="I78" s="256">
        <v>4609.3333333333339</v>
      </c>
      <c r="J78" s="256">
        <v>4636.6666666666661</v>
      </c>
      <c r="K78" s="254">
        <v>4582</v>
      </c>
      <c r="L78" s="254">
        <v>4512.1000000000004</v>
      </c>
      <c r="M78" s="254">
        <v>2.6265399999999999</v>
      </c>
    </row>
    <row r="79" spans="1:13">
      <c r="A79" s="273">
        <v>70</v>
      </c>
      <c r="B79" s="254" t="s">
        <v>344</v>
      </c>
      <c r="C79" s="254">
        <v>4609.95</v>
      </c>
      <c r="D79" s="256">
        <v>4612.2333333333336</v>
      </c>
      <c r="E79" s="256">
        <v>4568.916666666667</v>
      </c>
      <c r="F79" s="256">
        <v>4527.8833333333332</v>
      </c>
      <c r="G79" s="256">
        <v>4484.5666666666666</v>
      </c>
      <c r="H79" s="256">
        <v>4653.2666666666673</v>
      </c>
      <c r="I79" s="256">
        <v>4696.583333333333</v>
      </c>
      <c r="J79" s="256">
        <v>4737.6166666666677</v>
      </c>
      <c r="K79" s="254">
        <v>4655.55</v>
      </c>
      <c r="L79" s="254">
        <v>4571.2</v>
      </c>
      <c r="M79" s="254">
        <v>1.13324</v>
      </c>
    </row>
    <row r="80" spans="1:13">
      <c r="A80" s="273">
        <v>71</v>
      </c>
      <c r="B80" s="254" t="s">
        <v>345</v>
      </c>
      <c r="C80" s="254">
        <v>3472.35</v>
      </c>
      <c r="D80" s="256">
        <v>3440.0166666666664</v>
      </c>
      <c r="E80" s="256">
        <v>3382.333333333333</v>
      </c>
      <c r="F80" s="256">
        <v>3292.3166666666666</v>
      </c>
      <c r="G80" s="256">
        <v>3234.6333333333332</v>
      </c>
      <c r="H80" s="256">
        <v>3530.0333333333328</v>
      </c>
      <c r="I80" s="256">
        <v>3587.7166666666662</v>
      </c>
      <c r="J80" s="256">
        <v>3677.7333333333327</v>
      </c>
      <c r="K80" s="254">
        <v>3497.7</v>
      </c>
      <c r="L80" s="254">
        <v>3350</v>
      </c>
      <c r="M80" s="254">
        <v>5.6549899999999997</v>
      </c>
    </row>
    <row r="81" spans="1:13">
      <c r="A81" s="273">
        <v>72</v>
      </c>
      <c r="B81" s="254" t="s">
        <v>93</v>
      </c>
      <c r="C81" s="254">
        <v>5539.45</v>
      </c>
      <c r="D81" s="256">
        <v>5538.2166666666672</v>
      </c>
      <c r="E81" s="256">
        <v>5515.2333333333345</v>
      </c>
      <c r="F81" s="256">
        <v>5491.0166666666673</v>
      </c>
      <c r="G81" s="256">
        <v>5468.0333333333347</v>
      </c>
      <c r="H81" s="256">
        <v>5562.4333333333343</v>
      </c>
      <c r="I81" s="256">
        <v>5585.4166666666679</v>
      </c>
      <c r="J81" s="256">
        <v>5609.6333333333341</v>
      </c>
      <c r="K81" s="254">
        <v>5561.2</v>
      </c>
      <c r="L81" s="254">
        <v>5514</v>
      </c>
      <c r="M81" s="254">
        <v>1.78108</v>
      </c>
    </row>
    <row r="82" spans="1:13">
      <c r="A82" s="273">
        <v>73</v>
      </c>
      <c r="B82" s="254" t="s">
        <v>94</v>
      </c>
      <c r="C82" s="254">
        <v>2711.15</v>
      </c>
      <c r="D82" s="256">
        <v>2711.9166666666665</v>
      </c>
      <c r="E82" s="256">
        <v>2692.6833333333329</v>
      </c>
      <c r="F82" s="256">
        <v>2674.2166666666662</v>
      </c>
      <c r="G82" s="256">
        <v>2654.9833333333327</v>
      </c>
      <c r="H82" s="256">
        <v>2730.3833333333332</v>
      </c>
      <c r="I82" s="256">
        <v>2749.6166666666668</v>
      </c>
      <c r="J82" s="256">
        <v>2768.0833333333335</v>
      </c>
      <c r="K82" s="254">
        <v>2731.15</v>
      </c>
      <c r="L82" s="254">
        <v>2693.45</v>
      </c>
      <c r="M82" s="254">
        <v>3.3176899999999998</v>
      </c>
    </row>
    <row r="83" spans="1:13">
      <c r="A83" s="273">
        <v>74</v>
      </c>
      <c r="B83" s="254" t="s">
        <v>236</v>
      </c>
      <c r="C83" s="254">
        <v>550.4</v>
      </c>
      <c r="D83" s="256">
        <v>554.48333333333335</v>
      </c>
      <c r="E83" s="256">
        <v>543.9666666666667</v>
      </c>
      <c r="F83" s="256">
        <v>537.5333333333333</v>
      </c>
      <c r="G83" s="256">
        <v>527.01666666666665</v>
      </c>
      <c r="H83" s="256">
        <v>560.91666666666674</v>
      </c>
      <c r="I83" s="256">
        <v>571.43333333333339</v>
      </c>
      <c r="J83" s="256">
        <v>577.86666666666679</v>
      </c>
      <c r="K83" s="254">
        <v>565</v>
      </c>
      <c r="L83" s="254">
        <v>548.04999999999995</v>
      </c>
      <c r="M83" s="254">
        <v>3.0145200000000001</v>
      </c>
    </row>
    <row r="84" spans="1:13">
      <c r="A84" s="273">
        <v>75</v>
      </c>
      <c r="B84" s="254" t="s">
        <v>237</v>
      </c>
      <c r="C84" s="254">
        <v>1635.05</v>
      </c>
      <c r="D84" s="256">
        <v>1636.6333333333332</v>
      </c>
      <c r="E84" s="256">
        <v>1619.4166666666665</v>
      </c>
      <c r="F84" s="256">
        <v>1603.7833333333333</v>
      </c>
      <c r="G84" s="256">
        <v>1586.5666666666666</v>
      </c>
      <c r="H84" s="256">
        <v>1652.2666666666664</v>
      </c>
      <c r="I84" s="256">
        <v>1669.4833333333331</v>
      </c>
      <c r="J84" s="256">
        <v>1685.1166666666663</v>
      </c>
      <c r="K84" s="254">
        <v>1653.85</v>
      </c>
      <c r="L84" s="254">
        <v>1621</v>
      </c>
      <c r="M84" s="254">
        <v>0.73248000000000002</v>
      </c>
    </row>
    <row r="85" spans="1:13">
      <c r="A85" s="273">
        <v>76</v>
      </c>
      <c r="B85" s="254" t="s">
        <v>96</v>
      </c>
      <c r="C85" s="254">
        <v>1200.5999999999999</v>
      </c>
      <c r="D85" s="256">
        <v>1201.05</v>
      </c>
      <c r="E85" s="256">
        <v>1187.55</v>
      </c>
      <c r="F85" s="256">
        <v>1174.5</v>
      </c>
      <c r="G85" s="256">
        <v>1161</v>
      </c>
      <c r="H85" s="256">
        <v>1214.0999999999999</v>
      </c>
      <c r="I85" s="256">
        <v>1227.5999999999999</v>
      </c>
      <c r="J85" s="256">
        <v>1240.6499999999999</v>
      </c>
      <c r="K85" s="254">
        <v>1214.55</v>
      </c>
      <c r="L85" s="254">
        <v>1188</v>
      </c>
      <c r="M85" s="254">
        <v>9.6678999999999995</v>
      </c>
    </row>
    <row r="86" spans="1:13">
      <c r="A86" s="273">
        <v>77</v>
      </c>
      <c r="B86" s="254" t="s">
        <v>97</v>
      </c>
      <c r="C86" s="254">
        <v>182.95</v>
      </c>
      <c r="D86" s="256">
        <v>184.06666666666669</v>
      </c>
      <c r="E86" s="256">
        <v>181.43333333333339</v>
      </c>
      <c r="F86" s="256">
        <v>179.91666666666671</v>
      </c>
      <c r="G86" s="256">
        <v>177.28333333333342</v>
      </c>
      <c r="H86" s="256">
        <v>185.58333333333337</v>
      </c>
      <c r="I86" s="256">
        <v>188.21666666666664</v>
      </c>
      <c r="J86" s="256">
        <v>189.73333333333335</v>
      </c>
      <c r="K86" s="254">
        <v>186.7</v>
      </c>
      <c r="L86" s="254">
        <v>182.55</v>
      </c>
      <c r="M86" s="254">
        <v>27.0762</v>
      </c>
    </row>
    <row r="87" spans="1:13">
      <c r="A87" s="273">
        <v>78</v>
      </c>
      <c r="B87" s="254" t="s">
        <v>98</v>
      </c>
      <c r="C87" s="254">
        <v>86.9</v>
      </c>
      <c r="D87" s="256">
        <v>87.3</v>
      </c>
      <c r="E87" s="256">
        <v>86.1</v>
      </c>
      <c r="F87" s="256">
        <v>85.3</v>
      </c>
      <c r="G87" s="256">
        <v>84.1</v>
      </c>
      <c r="H87" s="256">
        <v>88.1</v>
      </c>
      <c r="I87" s="256">
        <v>89.300000000000011</v>
      </c>
      <c r="J87" s="256">
        <v>90.1</v>
      </c>
      <c r="K87" s="254">
        <v>88.5</v>
      </c>
      <c r="L87" s="254">
        <v>86.5</v>
      </c>
      <c r="M87" s="254">
        <v>198.07149000000001</v>
      </c>
    </row>
    <row r="88" spans="1:13">
      <c r="A88" s="273">
        <v>79</v>
      </c>
      <c r="B88" s="254" t="s">
        <v>356</v>
      </c>
      <c r="C88" s="254">
        <v>243.9</v>
      </c>
      <c r="D88" s="256">
        <v>244.65</v>
      </c>
      <c r="E88" s="256">
        <v>240.85000000000002</v>
      </c>
      <c r="F88" s="256">
        <v>237.8</v>
      </c>
      <c r="G88" s="256">
        <v>234.00000000000003</v>
      </c>
      <c r="H88" s="256">
        <v>247.70000000000002</v>
      </c>
      <c r="I88" s="256">
        <v>251.50000000000003</v>
      </c>
      <c r="J88" s="256">
        <v>254.55</v>
      </c>
      <c r="K88" s="254">
        <v>248.45</v>
      </c>
      <c r="L88" s="254">
        <v>241.6</v>
      </c>
      <c r="M88" s="254">
        <v>17.176829999999999</v>
      </c>
    </row>
    <row r="89" spans="1:13">
      <c r="A89" s="273">
        <v>80</v>
      </c>
      <c r="B89" s="254" t="s">
        <v>99</v>
      </c>
      <c r="C89" s="254">
        <v>150.35</v>
      </c>
      <c r="D89" s="256">
        <v>151.41666666666666</v>
      </c>
      <c r="E89" s="256">
        <v>147.73333333333332</v>
      </c>
      <c r="F89" s="256">
        <v>145.11666666666667</v>
      </c>
      <c r="G89" s="256">
        <v>141.43333333333334</v>
      </c>
      <c r="H89" s="256">
        <v>154.0333333333333</v>
      </c>
      <c r="I89" s="256">
        <v>157.71666666666664</v>
      </c>
      <c r="J89" s="256">
        <v>160.33333333333329</v>
      </c>
      <c r="K89" s="254">
        <v>155.1</v>
      </c>
      <c r="L89" s="254">
        <v>148.80000000000001</v>
      </c>
      <c r="M89" s="254">
        <v>130.06796</v>
      </c>
    </row>
    <row r="90" spans="1:13">
      <c r="A90" s="273">
        <v>81</v>
      </c>
      <c r="B90" s="254" t="s">
        <v>102</v>
      </c>
      <c r="C90" s="254">
        <v>31.7</v>
      </c>
      <c r="D90" s="256">
        <v>32.06666666666667</v>
      </c>
      <c r="E90" s="256">
        <v>31.183333333333337</v>
      </c>
      <c r="F90" s="256">
        <v>30.666666666666668</v>
      </c>
      <c r="G90" s="256">
        <v>29.783333333333335</v>
      </c>
      <c r="H90" s="256">
        <v>32.583333333333343</v>
      </c>
      <c r="I90" s="256">
        <v>33.466666666666683</v>
      </c>
      <c r="J90" s="256">
        <v>33.983333333333341</v>
      </c>
      <c r="K90" s="254">
        <v>32.950000000000003</v>
      </c>
      <c r="L90" s="254">
        <v>31.55</v>
      </c>
      <c r="M90" s="254">
        <v>199.24482</v>
      </c>
    </row>
    <row r="91" spans="1:13">
      <c r="A91" s="273">
        <v>82</v>
      </c>
      <c r="B91" s="254" t="s">
        <v>880</v>
      </c>
      <c r="C91" s="254">
        <v>3402</v>
      </c>
      <c r="D91" s="256">
        <v>3437.8333333333335</v>
      </c>
      <c r="E91" s="256">
        <v>3339.666666666667</v>
      </c>
      <c r="F91" s="256">
        <v>3277.3333333333335</v>
      </c>
      <c r="G91" s="256">
        <v>3179.166666666667</v>
      </c>
      <c r="H91" s="256">
        <v>3500.166666666667</v>
      </c>
      <c r="I91" s="256">
        <v>3598.3333333333339</v>
      </c>
      <c r="J91" s="256">
        <v>3660.666666666667</v>
      </c>
      <c r="K91" s="254">
        <v>3536</v>
      </c>
      <c r="L91" s="254">
        <v>3375.5</v>
      </c>
      <c r="M91" s="254">
        <v>1.2244900000000001</v>
      </c>
    </row>
    <row r="92" spans="1:13">
      <c r="A92" s="273">
        <v>83</v>
      </c>
      <c r="B92" s="254" t="s">
        <v>100</v>
      </c>
      <c r="C92" s="254">
        <v>648.4</v>
      </c>
      <c r="D92" s="256">
        <v>652.7833333333333</v>
      </c>
      <c r="E92" s="256">
        <v>640.71666666666658</v>
      </c>
      <c r="F92" s="256">
        <v>633.0333333333333</v>
      </c>
      <c r="G92" s="256">
        <v>620.96666666666658</v>
      </c>
      <c r="H92" s="256">
        <v>660.46666666666658</v>
      </c>
      <c r="I92" s="256">
        <v>672.53333333333319</v>
      </c>
      <c r="J92" s="256">
        <v>680.21666666666658</v>
      </c>
      <c r="K92" s="254">
        <v>664.85</v>
      </c>
      <c r="L92" s="254">
        <v>645.1</v>
      </c>
      <c r="M92" s="254">
        <v>9.0420499999999997</v>
      </c>
    </row>
    <row r="93" spans="1:13">
      <c r="A93" s="273">
        <v>84</v>
      </c>
      <c r="B93" s="254" t="s">
        <v>242</v>
      </c>
      <c r="C93" s="254">
        <v>655</v>
      </c>
      <c r="D93" s="256">
        <v>658.35</v>
      </c>
      <c r="E93" s="256">
        <v>642.35</v>
      </c>
      <c r="F93" s="256">
        <v>629.70000000000005</v>
      </c>
      <c r="G93" s="256">
        <v>613.70000000000005</v>
      </c>
      <c r="H93" s="256">
        <v>671</v>
      </c>
      <c r="I93" s="256">
        <v>687</v>
      </c>
      <c r="J93" s="256">
        <v>699.65</v>
      </c>
      <c r="K93" s="254">
        <v>674.35</v>
      </c>
      <c r="L93" s="254">
        <v>645.70000000000005</v>
      </c>
      <c r="M93" s="254">
        <v>7.2054900000000002</v>
      </c>
    </row>
    <row r="94" spans="1:13">
      <c r="A94" s="273">
        <v>85</v>
      </c>
      <c r="B94" s="254" t="s">
        <v>103</v>
      </c>
      <c r="C94" s="254">
        <v>964.25</v>
      </c>
      <c r="D94" s="256">
        <v>956.11666666666667</v>
      </c>
      <c r="E94" s="256">
        <v>935.2833333333333</v>
      </c>
      <c r="F94" s="256">
        <v>906.31666666666661</v>
      </c>
      <c r="G94" s="256">
        <v>885.48333333333323</v>
      </c>
      <c r="H94" s="256">
        <v>985.08333333333337</v>
      </c>
      <c r="I94" s="256">
        <v>1005.9166666666666</v>
      </c>
      <c r="J94" s="256">
        <v>1034.8833333333334</v>
      </c>
      <c r="K94" s="254">
        <v>976.95</v>
      </c>
      <c r="L94" s="254">
        <v>927.15</v>
      </c>
      <c r="M94" s="254">
        <v>62.03163</v>
      </c>
    </row>
    <row r="95" spans="1:13">
      <c r="A95" s="273">
        <v>86</v>
      </c>
      <c r="B95" s="254" t="s">
        <v>243</v>
      </c>
      <c r="C95" s="254">
        <v>563</v>
      </c>
      <c r="D95" s="256">
        <v>566.6</v>
      </c>
      <c r="E95" s="256">
        <v>555.40000000000009</v>
      </c>
      <c r="F95" s="256">
        <v>547.80000000000007</v>
      </c>
      <c r="G95" s="256">
        <v>536.60000000000014</v>
      </c>
      <c r="H95" s="256">
        <v>574.20000000000005</v>
      </c>
      <c r="I95" s="256">
        <v>585.40000000000009</v>
      </c>
      <c r="J95" s="256">
        <v>593</v>
      </c>
      <c r="K95" s="254">
        <v>577.79999999999995</v>
      </c>
      <c r="L95" s="254">
        <v>559</v>
      </c>
      <c r="M95" s="254">
        <v>1.8062400000000001</v>
      </c>
    </row>
    <row r="96" spans="1:13">
      <c r="A96" s="273">
        <v>87</v>
      </c>
      <c r="B96" s="254" t="s">
        <v>244</v>
      </c>
      <c r="C96" s="254">
        <v>1433.75</v>
      </c>
      <c r="D96" s="256">
        <v>1438.3999999999999</v>
      </c>
      <c r="E96" s="256">
        <v>1416.7999999999997</v>
      </c>
      <c r="F96" s="256">
        <v>1399.85</v>
      </c>
      <c r="G96" s="256">
        <v>1378.2499999999998</v>
      </c>
      <c r="H96" s="256">
        <v>1455.3499999999997</v>
      </c>
      <c r="I96" s="256">
        <v>1476.9499999999996</v>
      </c>
      <c r="J96" s="256">
        <v>1493.8999999999996</v>
      </c>
      <c r="K96" s="254">
        <v>1460</v>
      </c>
      <c r="L96" s="254">
        <v>1421.45</v>
      </c>
      <c r="M96" s="254">
        <v>8.4597300000000004</v>
      </c>
    </row>
    <row r="97" spans="1:13">
      <c r="A97" s="273">
        <v>88</v>
      </c>
      <c r="B97" s="254" t="s">
        <v>104</v>
      </c>
      <c r="C97" s="254">
        <v>1497.25</v>
      </c>
      <c r="D97" s="256">
        <v>1504.6499999999999</v>
      </c>
      <c r="E97" s="256">
        <v>1484.2999999999997</v>
      </c>
      <c r="F97" s="256">
        <v>1471.35</v>
      </c>
      <c r="G97" s="256">
        <v>1450.9999999999998</v>
      </c>
      <c r="H97" s="256">
        <v>1517.5999999999997</v>
      </c>
      <c r="I97" s="256">
        <v>1537.9499999999996</v>
      </c>
      <c r="J97" s="256">
        <v>1550.8999999999996</v>
      </c>
      <c r="K97" s="254">
        <v>1525</v>
      </c>
      <c r="L97" s="254">
        <v>1491.7</v>
      </c>
      <c r="M97" s="254">
        <v>18.210540000000002</v>
      </c>
    </row>
    <row r="98" spans="1:13">
      <c r="A98" s="273">
        <v>89</v>
      </c>
      <c r="B98" s="254" t="s">
        <v>368</v>
      </c>
      <c r="C98" s="254">
        <v>669.75</v>
      </c>
      <c r="D98" s="256">
        <v>672.91666666666663</v>
      </c>
      <c r="E98" s="256">
        <v>660.83333333333326</v>
      </c>
      <c r="F98" s="256">
        <v>651.91666666666663</v>
      </c>
      <c r="G98" s="256">
        <v>639.83333333333326</v>
      </c>
      <c r="H98" s="256">
        <v>681.83333333333326</v>
      </c>
      <c r="I98" s="256">
        <v>693.91666666666652</v>
      </c>
      <c r="J98" s="256">
        <v>702.83333333333326</v>
      </c>
      <c r="K98" s="254">
        <v>685</v>
      </c>
      <c r="L98" s="254">
        <v>664</v>
      </c>
      <c r="M98" s="254">
        <v>17.063739999999999</v>
      </c>
    </row>
    <row r="99" spans="1:13">
      <c r="A99" s="273">
        <v>90</v>
      </c>
      <c r="B99" s="254" t="s">
        <v>246</v>
      </c>
      <c r="C99" s="254">
        <v>322.25</v>
      </c>
      <c r="D99" s="256">
        <v>322.18333333333334</v>
      </c>
      <c r="E99" s="256">
        <v>318.36666666666667</v>
      </c>
      <c r="F99" s="256">
        <v>314.48333333333335</v>
      </c>
      <c r="G99" s="256">
        <v>310.66666666666669</v>
      </c>
      <c r="H99" s="256">
        <v>326.06666666666666</v>
      </c>
      <c r="I99" s="256">
        <v>329.88333333333338</v>
      </c>
      <c r="J99" s="256">
        <v>333.76666666666665</v>
      </c>
      <c r="K99" s="254">
        <v>326</v>
      </c>
      <c r="L99" s="254">
        <v>318.3</v>
      </c>
      <c r="M99" s="254">
        <v>4.0416400000000001</v>
      </c>
    </row>
    <row r="100" spans="1:13">
      <c r="A100" s="273">
        <v>91</v>
      </c>
      <c r="B100" s="254" t="s">
        <v>107</v>
      </c>
      <c r="C100" s="254">
        <v>972.05</v>
      </c>
      <c r="D100" s="256">
        <v>974.81666666666661</v>
      </c>
      <c r="E100" s="256">
        <v>967.43333333333317</v>
      </c>
      <c r="F100" s="256">
        <v>962.81666666666661</v>
      </c>
      <c r="G100" s="256">
        <v>955.43333333333317</v>
      </c>
      <c r="H100" s="256">
        <v>979.43333333333317</v>
      </c>
      <c r="I100" s="256">
        <v>986.81666666666661</v>
      </c>
      <c r="J100" s="256">
        <v>991.43333333333317</v>
      </c>
      <c r="K100" s="254">
        <v>982.2</v>
      </c>
      <c r="L100" s="254">
        <v>970.2</v>
      </c>
      <c r="M100" s="254">
        <v>24.860690000000002</v>
      </c>
    </row>
    <row r="101" spans="1:13">
      <c r="A101" s="273">
        <v>92</v>
      </c>
      <c r="B101" s="254" t="s">
        <v>248</v>
      </c>
      <c r="C101" s="254">
        <v>2886.15</v>
      </c>
      <c r="D101" s="256">
        <v>2897.3166666666671</v>
      </c>
      <c r="E101" s="256">
        <v>2859.8333333333339</v>
      </c>
      <c r="F101" s="256">
        <v>2833.5166666666669</v>
      </c>
      <c r="G101" s="256">
        <v>2796.0333333333338</v>
      </c>
      <c r="H101" s="256">
        <v>2923.6333333333341</v>
      </c>
      <c r="I101" s="256">
        <v>2961.1166666666668</v>
      </c>
      <c r="J101" s="256">
        <v>2987.4333333333343</v>
      </c>
      <c r="K101" s="254">
        <v>2934.8</v>
      </c>
      <c r="L101" s="254">
        <v>2871</v>
      </c>
      <c r="M101" s="254">
        <v>2.3143199999999999</v>
      </c>
    </row>
    <row r="102" spans="1:13">
      <c r="A102" s="273">
        <v>93</v>
      </c>
      <c r="B102" s="254" t="s">
        <v>109</v>
      </c>
      <c r="C102" s="254">
        <v>1534.7</v>
      </c>
      <c r="D102" s="256">
        <v>1523.5666666666666</v>
      </c>
      <c r="E102" s="256">
        <v>1507.1333333333332</v>
      </c>
      <c r="F102" s="256">
        <v>1479.5666666666666</v>
      </c>
      <c r="G102" s="256">
        <v>1463.1333333333332</v>
      </c>
      <c r="H102" s="256">
        <v>1551.1333333333332</v>
      </c>
      <c r="I102" s="256">
        <v>1567.5666666666666</v>
      </c>
      <c r="J102" s="256">
        <v>1595.1333333333332</v>
      </c>
      <c r="K102" s="254">
        <v>1540</v>
      </c>
      <c r="L102" s="254">
        <v>1496</v>
      </c>
      <c r="M102" s="254">
        <v>88.345160000000007</v>
      </c>
    </row>
    <row r="103" spans="1:13">
      <c r="A103" s="273">
        <v>94</v>
      </c>
      <c r="B103" s="254" t="s">
        <v>249</v>
      </c>
      <c r="C103" s="254">
        <v>680.05</v>
      </c>
      <c r="D103" s="256">
        <v>680.68333333333328</v>
      </c>
      <c r="E103" s="256">
        <v>674.36666666666656</v>
      </c>
      <c r="F103" s="256">
        <v>668.68333333333328</v>
      </c>
      <c r="G103" s="256">
        <v>662.36666666666656</v>
      </c>
      <c r="H103" s="256">
        <v>686.36666666666656</v>
      </c>
      <c r="I103" s="256">
        <v>692.68333333333339</v>
      </c>
      <c r="J103" s="256">
        <v>698.36666666666656</v>
      </c>
      <c r="K103" s="254">
        <v>687</v>
      </c>
      <c r="L103" s="254">
        <v>675</v>
      </c>
      <c r="M103" s="254">
        <v>64.425520000000006</v>
      </c>
    </row>
    <row r="104" spans="1:13">
      <c r="A104" s="273">
        <v>95</v>
      </c>
      <c r="B104" s="254" t="s">
        <v>105</v>
      </c>
      <c r="C104" s="254">
        <v>1021.4</v>
      </c>
      <c r="D104" s="256">
        <v>1022.5833333333334</v>
      </c>
      <c r="E104" s="256">
        <v>1014.1666666666667</v>
      </c>
      <c r="F104" s="256">
        <v>1006.9333333333334</v>
      </c>
      <c r="G104" s="256">
        <v>998.51666666666677</v>
      </c>
      <c r="H104" s="256">
        <v>1029.8166666666666</v>
      </c>
      <c r="I104" s="256">
        <v>1038.2333333333336</v>
      </c>
      <c r="J104" s="256">
        <v>1045.4666666666667</v>
      </c>
      <c r="K104" s="254">
        <v>1031</v>
      </c>
      <c r="L104" s="254">
        <v>1015.35</v>
      </c>
      <c r="M104" s="254">
        <v>14.59526</v>
      </c>
    </row>
    <row r="105" spans="1:13">
      <c r="A105" s="273">
        <v>96</v>
      </c>
      <c r="B105" s="254" t="s">
        <v>110</v>
      </c>
      <c r="C105" s="254">
        <v>2919.25</v>
      </c>
      <c r="D105" s="256">
        <v>2928.5499999999997</v>
      </c>
      <c r="E105" s="256">
        <v>2903.0999999999995</v>
      </c>
      <c r="F105" s="256">
        <v>2886.95</v>
      </c>
      <c r="G105" s="256">
        <v>2861.4999999999995</v>
      </c>
      <c r="H105" s="256">
        <v>2944.6999999999994</v>
      </c>
      <c r="I105" s="256">
        <v>2970.1499999999992</v>
      </c>
      <c r="J105" s="256">
        <v>2986.2999999999993</v>
      </c>
      <c r="K105" s="254">
        <v>2954</v>
      </c>
      <c r="L105" s="254">
        <v>2912.4</v>
      </c>
      <c r="M105" s="254">
        <v>4.5280699999999996</v>
      </c>
    </row>
    <row r="106" spans="1:13">
      <c r="A106" s="273">
        <v>97</v>
      </c>
      <c r="B106" s="254" t="s">
        <v>112</v>
      </c>
      <c r="C106" s="254">
        <v>385.35</v>
      </c>
      <c r="D106" s="256">
        <v>386.7833333333333</v>
      </c>
      <c r="E106" s="256">
        <v>382.56666666666661</v>
      </c>
      <c r="F106" s="256">
        <v>379.7833333333333</v>
      </c>
      <c r="G106" s="256">
        <v>375.56666666666661</v>
      </c>
      <c r="H106" s="256">
        <v>389.56666666666661</v>
      </c>
      <c r="I106" s="256">
        <v>393.7833333333333</v>
      </c>
      <c r="J106" s="256">
        <v>396.56666666666661</v>
      </c>
      <c r="K106" s="254">
        <v>391</v>
      </c>
      <c r="L106" s="254">
        <v>384</v>
      </c>
      <c r="M106" s="254">
        <v>61.537329999999997</v>
      </c>
    </row>
    <row r="107" spans="1:13">
      <c r="A107" s="273">
        <v>98</v>
      </c>
      <c r="B107" s="254" t="s">
        <v>377</v>
      </c>
      <c r="C107" s="254">
        <v>1100.6500000000001</v>
      </c>
      <c r="D107" s="256">
        <v>1102.2166666666667</v>
      </c>
      <c r="E107" s="256">
        <v>1061.4333333333334</v>
      </c>
      <c r="F107" s="256">
        <v>1022.2166666666667</v>
      </c>
      <c r="G107" s="256">
        <v>981.43333333333339</v>
      </c>
      <c r="H107" s="256">
        <v>1141.4333333333334</v>
      </c>
      <c r="I107" s="256">
        <v>1182.2166666666667</v>
      </c>
      <c r="J107" s="256">
        <v>1221.4333333333334</v>
      </c>
      <c r="K107" s="254">
        <v>1143</v>
      </c>
      <c r="L107" s="254">
        <v>1063</v>
      </c>
      <c r="M107" s="254">
        <v>24.877800000000001</v>
      </c>
    </row>
    <row r="108" spans="1:13">
      <c r="A108" s="273">
        <v>99</v>
      </c>
      <c r="B108" s="254" t="s">
        <v>113</v>
      </c>
      <c r="C108" s="254">
        <v>304.55</v>
      </c>
      <c r="D108" s="256">
        <v>305.73333333333335</v>
      </c>
      <c r="E108" s="256">
        <v>302.01666666666671</v>
      </c>
      <c r="F108" s="256">
        <v>299.48333333333335</v>
      </c>
      <c r="G108" s="256">
        <v>295.76666666666671</v>
      </c>
      <c r="H108" s="256">
        <v>308.26666666666671</v>
      </c>
      <c r="I108" s="256">
        <v>311.98333333333341</v>
      </c>
      <c r="J108" s="256">
        <v>314.51666666666671</v>
      </c>
      <c r="K108" s="254">
        <v>309.45</v>
      </c>
      <c r="L108" s="254">
        <v>303.2</v>
      </c>
      <c r="M108" s="254">
        <v>65.016840000000002</v>
      </c>
    </row>
    <row r="109" spans="1:13">
      <c r="A109" s="273">
        <v>100</v>
      </c>
      <c r="B109" s="254" t="s">
        <v>114</v>
      </c>
      <c r="C109" s="254">
        <v>2472.5</v>
      </c>
      <c r="D109" s="256">
        <v>2479.8166666666666</v>
      </c>
      <c r="E109" s="256">
        <v>2461.6833333333334</v>
      </c>
      <c r="F109" s="256">
        <v>2450.8666666666668</v>
      </c>
      <c r="G109" s="256">
        <v>2432.7333333333336</v>
      </c>
      <c r="H109" s="256">
        <v>2490.6333333333332</v>
      </c>
      <c r="I109" s="256">
        <v>2508.7666666666664</v>
      </c>
      <c r="J109" s="256">
        <v>2519.583333333333</v>
      </c>
      <c r="K109" s="254">
        <v>2497.9499999999998</v>
      </c>
      <c r="L109" s="254">
        <v>2469</v>
      </c>
      <c r="M109" s="254">
        <v>4.61782</v>
      </c>
    </row>
    <row r="110" spans="1:13">
      <c r="A110" s="273">
        <v>101</v>
      </c>
      <c r="B110" s="254" t="s">
        <v>250</v>
      </c>
      <c r="C110" s="254">
        <v>335.35</v>
      </c>
      <c r="D110" s="256">
        <v>336.28333333333336</v>
      </c>
      <c r="E110" s="256">
        <v>333.06666666666672</v>
      </c>
      <c r="F110" s="256">
        <v>330.78333333333336</v>
      </c>
      <c r="G110" s="256">
        <v>327.56666666666672</v>
      </c>
      <c r="H110" s="256">
        <v>338.56666666666672</v>
      </c>
      <c r="I110" s="256">
        <v>341.7833333333333</v>
      </c>
      <c r="J110" s="256">
        <v>344.06666666666672</v>
      </c>
      <c r="K110" s="254">
        <v>339.5</v>
      </c>
      <c r="L110" s="254">
        <v>334</v>
      </c>
      <c r="M110" s="254">
        <v>4.8527500000000003</v>
      </c>
    </row>
    <row r="111" spans="1:13">
      <c r="A111" s="273">
        <v>102</v>
      </c>
      <c r="B111" s="254" t="s">
        <v>108</v>
      </c>
      <c r="C111" s="254">
        <v>2496.4</v>
      </c>
      <c r="D111" s="256">
        <v>2501.8333333333335</v>
      </c>
      <c r="E111" s="256">
        <v>2484.7666666666669</v>
      </c>
      <c r="F111" s="256">
        <v>2473.1333333333332</v>
      </c>
      <c r="G111" s="256">
        <v>2456.0666666666666</v>
      </c>
      <c r="H111" s="256">
        <v>2513.4666666666672</v>
      </c>
      <c r="I111" s="256">
        <v>2530.5333333333338</v>
      </c>
      <c r="J111" s="256">
        <v>2542.1666666666674</v>
      </c>
      <c r="K111" s="254">
        <v>2518.9</v>
      </c>
      <c r="L111" s="254">
        <v>2490.1999999999998</v>
      </c>
      <c r="M111" s="254">
        <v>14.288119999999999</v>
      </c>
    </row>
    <row r="112" spans="1:13">
      <c r="A112" s="273">
        <v>103</v>
      </c>
      <c r="B112" s="254" t="s">
        <v>116</v>
      </c>
      <c r="C112" s="254">
        <v>650.29999999999995</v>
      </c>
      <c r="D112" s="256">
        <v>650.16666666666663</v>
      </c>
      <c r="E112" s="256">
        <v>645.33333333333326</v>
      </c>
      <c r="F112" s="256">
        <v>640.36666666666667</v>
      </c>
      <c r="G112" s="256">
        <v>635.5333333333333</v>
      </c>
      <c r="H112" s="256">
        <v>655.13333333333321</v>
      </c>
      <c r="I112" s="256">
        <v>659.96666666666647</v>
      </c>
      <c r="J112" s="256">
        <v>664.93333333333317</v>
      </c>
      <c r="K112" s="254">
        <v>655</v>
      </c>
      <c r="L112" s="254">
        <v>645.20000000000005</v>
      </c>
      <c r="M112" s="254">
        <v>92.098910000000004</v>
      </c>
    </row>
    <row r="113" spans="1:13">
      <c r="A113" s="273">
        <v>104</v>
      </c>
      <c r="B113" s="254" t="s">
        <v>252</v>
      </c>
      <c r="C113" s="254">
        <v>1568.45</v>
      </c>
      <c r="D113" s="256">
        <v>1573.0833333333333</v>
      </c>
      <c r="E113" s="256">
        <v>1558.3166666666666</v>
      </c>
      <c r="F113" s="256">
        <v>1548.1833333333334</v>
      </c>
      <c r="G113" s="256">
        <v>1533.4166666666667</v>
      </c>
      <c r="H113" s="256">
        <v>1583.2166666666665</v>
      </c>
      <c r="I113" s="256">
        <v>1597.9833333333333</v>
      </c>
      <c r="J113" s="256">
        <v>1608.1166666666663</v>
      </c>
      <c r="K113" s="254">
        <v>1587.85</v>
      </c>
      <c r="L113" s="254">
        <v>1562.95</v>
      </c>
      <c r="M113" s="254">
        <v>2.5087799999999998</v>
      </c>
    </row>
    <row r="114" spans="1:13">
      <c r="A114" s="273">
        <v>105</v>
      </c>
      <c r="B114" s="254" t="s">
        <v>117</v>
      </c>
      <c r="C114" s="254">
        <v>627.1</v>
      </c>
      <c r="D114" s="256">
        <v>627.25000000000011</v>
      </c>
      <c r="E114" s="256">
        <v>620.05000000000018</v>
      </c>
      <c r="F114" s="256">
        <v>613.00000000000011</v>
      </c>
      <c r="G114" s="256">
        <v>605.80000000000018</v>
      </c>
      <c r="H114" s="256">
        <v>634.30000000000018</v>
      </c>
      <c r="I114" s="256">
        <v>641.50000000000023</v>
      </c>
      <c r="J114" s="256">
        <v>648.55000000000018</v>
      </c>
      <c r="K114" s="254">
        <v>634.45000000000005</v>
      </c>
      <c r="L114" s="254">
        <v>620.20000000000005</v>
      </c>
      <c r="M114" s="254">
        <v>18.910129999999999</v>
      </c>
    </row>
    <row r="115" spans="1:13">
      <c r="A115" s="273">
        <v>106</v>
      </c>
      <c r="B115" s="254" t="s">
        <v>380</v>
      </c>
      <c r="C115" s="254">
        <v>712.25</v>
      </c>
      <c r="D115" s="256">
        <v>707.6</v>
      </c>
      <c r="E115" s="256">
        <v>690.65000000000009</v>
      </c>
      <c r="F115" s="256">
        <v>669.05000000000007</v>
      </c>
      <c r="G115" s="256">
        <v>652.10000000000014</v>
      </c>
      <c r="H115" s="256">
        <v>729.2</v>
      </c>
      <c r="I115" s="256">
        <v>746.15000000000009</v>
      </c>
      <c r="J115" s="256">
        <v>767.75</v>
      </c>
      <c r="K115" s="254">
        <v>724.55</v>
      </c>
      <c r="L115" s="254">
        <v>686</v>
      </c>
      <c r="M115" s="254">
        <v>13.405609999999999</v>
      </c>
    </row>
    <row r="116" spans="1:13">
      <c r="A116" s="273">
        <v>107</v>
      </c>
      <c r="B116" s="254" t="s">
        <v>119</v>
      </c>
      <c r="C116" s="254">
        <v>53.6</v>
      </c>
      <c r="D116" s="256">
        <v>53.9</v>
      </c>
      <c r="E116" s="256">
        <v>53.15</v>
      </c>
      <c r="F116" s="256">
        <v>52.7</v>
      </c>
      <c r="G116" s="256">
        <v>51.95</v>
      </c>
      <c r="H116" s="256">
        <v>54.349999999999994</v>
      </c>
      <c r="I116" s="256">
        <v>55.099999999999994</v>
      </c>
      <c r="J116" s="256">
        <v>55.54999999999999</v>
      </c>
      <c r="K116" s="254">
        <v>54.65</v>
      </c>
      <c r="L116" s="254">
        <v>53.45</v>
      </c>
      <c r="M116" s="254">
        <v>298.15431000000001</v>
      </c>
    </row>
    <row r="117" spans="1:13">
      <c r="A117" s="273">
        <v>108</v>
      </c>
      <c r="B117" s="254" t="s">
        <v>126</v>
      </c>
      <c r="C117" s="254">
        <v>202.5</v>
      </c>
      <c r="D117" s="256">
        <v>202.85</v>
      </c>
      <c r="E117" s="256">
        <v>201.89999999999998</v>
      </c>
      <c r="F117" s="256">
        <v>201.29999999999998</v>
      </c>
      <c r="G117" s="256">
        <v>200.34999999999997</v>
      </c>
      <c r="H117" s="256">
        <v>203.45</v>
      </c>
      <c r="I117" s="256">
        <v>204.39999999999998</v>
      </c>
      <c r="J117" s="256">
        <v>205</v>
      </c>
      <c r="K117" s="254">
        <v>203.8</v>
      </c>
      <c r="L117" s="254">
        <v>202.25</v>
      </c>
      <c r="M117" s="254">
        <v>110.88659</v>
      </c>
    </row>
    <row r="118" spans="1:13">
      <c r="A118" s="273">
        <v>109</v>
      </c>
      <c r="B118" s="254" t="s">
        <v>115</v>
      </c>
      <c r="C118" s="254">
        <v>262.25</v>
      </c>
      <c r="D118" s="256">
        <v>265.06666666666666</v>
      </c>
      <c r="E118" s="256">
        <v>258.18333333333334</v>
      </c>
      <c r="F118" s="256">
        <v>254.11666666666667</v>
      </c>
      <c r="G118" s="256">
        <v>247.23333333333335</v>
      </c>
      <c r="H118" s="256">
        <v>269.13333333333333</v>
      </c>
      <c r="I118" s="256">
        <v>276.01666666666665</v>
      </c>
      <c r="J118" s="256">
        <v>280.08333333333331</v>
      </c>
      <c r="K118" s="254">
        <v>271.95</v>
      </c>
      <c r="L118" s="254">
        <v>261</v>
      </c>
      <c r="M118" s="254">
        <v>112.42988</v>
      </c>
    </row>
    <row r="119" spans="1:13">
      <c r="A119" s="273">
        <v>110</v>
      </c>
      <c r="B119" s="254" t="s">
        <v>728</v>
      </c>
      <c r="C119" s="254">
        <v>7304.05</v>
      </c>
      <c r="D119" s="256">
        <v>7284.8833333333341</v>
      </c>
      <c r="E119" s="256">
        <v>7234.7666666666682</v>
      </c>
      <c r="F119" s="256">
        <v>7165.4833333333345</v>
      </c>
      <c r="G119" s="256">
        <v>7115.3666666666686</v>
      </c>
      <c r="H119" s="256">
        <v>7354.1666666666679</v>
      </c>
      <c r="I119" s="256">
        <v>7404.2833333333347</v>
      </c>
      <c r="J119" s="256">
        <v>7473.5666666666675</v>
      </c>
      <c r="K119" s="254">
        <v>7335</v>
      </c>
      <c r="L119" s="254">
        <v>7215.6</v>
      </c>
      <c r="M119" s="254">
        <v>0.56345999999999996</v>
      </c>
    </row>
    <row r="120" spans="1:13">
      <c r="A120" s="273">
        <v>111</v>
      </c>
      <c r="B120" s="254" t="s">
        <v>255</v>
      </c>
      <c r="C120" s="254">
        <v>147.35</v>
      </c>
      <c r="D120" s="256">
        <v>147.86666666666667</v>
      </c>
      <c r="E120" s="256">
        <v>145.08333333333334</v>
      </c>
      <c r="F120" s="256">
        <v>142.81666666666666</v>
      </c>
      <c r="G120" s="256">
        <v>140.03333333333333</v>
      </c>
      <c r="H120" s="256">
        <v>150.13333333333335</v>
      </c>
      <c r="I120" s="256">
        <v>152.91666666666666</v>
      </c>
      <c r="J120" s="256">
        <v>155.18333333333337</v>
      </c>
      <c r="K120" s="254">
        <v>150.65</v>
      </c>
      <c r="L120" s="254">
        <v>145.6</v>
      </c>
      <c r="M120" s="254">
        <v>52.073480000000004</v>
      </c>
    </row>
    <row r="121" spans="1:13">
      <c r="A121" s="273">
        <v>112</v>
      </c>
      <c r="B121" s="254" t="s">
        <v>125</v>
      </c>
      <c r="C121" s="254">
        <v>108.4</v>
      </c>
      <c r="D121" s="256">
        <v>108.66666666666667</v>
      </c>
      <c r="E121" s="256">
        <v>107.93333333333334</v>
      </c>
      <c r="F121" s="256">
        <v>107.46666666666667</v>
      </c>
      <c r="G121" s="256">
        <v>106.73333333333333</v>
      </c>
      <c r="H121" s="256">
        <v>109.13333333333334</v>
      </c>
      <c r="I121" s="256">
        <v>109.86666666666666</v>
      </c>
      <c r="J121" s="256">
        <v>110.33333333333334</v>
      </c>
      <c r="K121" s="254">
        <v>109.4</v>
      </c>
      <c r="L121" s="254">
        <v>108.2</v>
      </c>
      <c r="M121" s="254">
        <v>62.008800000000001</v>
      </c>
    </row>
    <row r="122" spans="1:13">
      <c r="A122" s="273">
        <v>113</v>
      </c>
      <c r="B122" s="254" t="s">
        <v>750</v>
      </c>
      <c r="C122" s="254">
        <v>2168.9</v>
      </c>
      <c r="D122" s="256">
        <v>2183.6333333333332</v>
      </c>
      <c r="E122" s="256">
        <v>2145.2666666666664</v>
      </c>
      <c r="F122" s="256">
        <v>2121.6333333333332</v>
      </c>
      <c r="G122" s="256">
        <v>2083.2666666666664</v>
      </c>
      <c r="H122" s="256">
        <v>2207.2666666666664</v>
      </c>
      <c r="I122" s="256">
        <v>2245.6333333333332</v>
      </c>
      <c r="J122" s="256">
        <v>2269.2666666666664</v>
      </c>
      <c r="K122" s="254">
        <v>2222</v>
      </c>
      <c r="L122" s="254">
        <v>2160</v>
      </c>
      <c r="M122" s="254">
        <v>38.404969999999999</v>
      </c>
    </row>
    <row r="123" spans="1:13">
      <c r="A123" s="273">
        <v>114</v>
      </c>
      <c r="B123" s="254" t="s">
        <v>120</v>
      </c>
      <c r="C123" s="254">
        <v>562.79999999999995</v>
      </c>
      <c r="D123" s="256">
        <v>565.2166666666667</v>
      </c>
      <c r="E123" s="256">
        <v>559.08333333333337</v>
      </c>
      <c r="F123" s="256">
        <v>555.36666666666667</v>
      </c>
      <c r="G123" s="256">
        <v>549.23333333333335</v>
      </c>
      <c r="H123" s="256">
        <v>568.93333333333339</v>
      </c>
      <c r="I123" s="256">
        <v>575.06666666666661</v>
      </c>
      <c r="J123" s="256">
        <v>578.78333333333342</v>
      </c>
      <c r="K123" s="254">
        <v>571.35</v>
      </c>
      <c r="L123" s="254">
        <v>561.5</v>
      </c>
      <c r="M123" s="254">
        <v>14.459540000000001</v>
      </c>
    </row>
    <row r="124" spans="1:13">
      <c r="A124" s="273">
        <v>115</v>
      </c>
      <c r="B124" s="254" t="s">
        <v>800</v>
      </c>
      <c r="C124" s="254">
        <v>234</v>
      </c>
      <c r="D124" s="256">
        <v>234.68333333333331</v>
      </c>
      <c r="E124" s="256">
        <v>232.46666666666661</v>
      </c>
      <c r="F124" s="256">
        <v>230.93333333333331</v>
      </c>
      <c r="G124" s="256">
        <v>228.71666666666661</v>
      </c>
      <c r="H124" s="256">
        <v>236.21666666666661</v>
      </c>
      <c r="I124" s="256">
        <v>238.43333333333331</v>
      </c>
      <c r="J124" s="256">
        <v>239.96666666666661</v>
      </c>
      <c r="K124" s="254">
        <v>236.9</v>
      </c>
      <c r="L124" s="254">
        <v>233.15</v>
      </c>
      <c r="M124" s="254">
        <v>9.2546499999999998</v>
      </c>
    </row>
    <row r="125" spans="1:13">
      <c r="A125" s="273">
        <v>116</v>
      </c>
      <c r="B125" s="254" t="s">
        <v>122</v>
      </c>
      <c r="C125" s="254">
        <v>1031.05</v>
      </c>
      <c r="D125" s="256">
        <v>1027.0166666666667</v>
      </c>
      <c r="E125" s="256">
        <v>1019.0333333333333</v>
      </c>
      <c r="F125" s="256">
        <v>1007.0166666666667</v>
      </c>
      <c r="G125" s="256">
        <v>999.0333333333333</v>
      </c>
      <c r="H125" s="256">
        <v>1039.0333333333333</v>
      </c>
      <c r="I125" s="256">
        <v>1047.0166666666664</v>
      </c>
      <c r="J125" s="256">
        <v>1059.0333333333333</v>
      </c>
      <c r="K125" s="254">
        <v>1035</v>
      </c>
      <c r="L125" s="254">
        <v>1015</v>
      </c>
      <c r="M125" s="254">
        <v>30.199190000000002</v>
      </c>
    </row>
    <row r="126" spans="1:13">
      <c r="A126" s="273">
        <v>117</v>
      </c>
      <c r="B126" s="254" t="s">
        <v>256</v>
      </c>
      <c r="C126" s="254">
        <v>5409.4</v>
      </c>
      <c r="D126" s="256">
        <v>5454.1333333333323</v>
      </c>
      <c r="E126" s="256">
        <v>5339.3166666666648</v>
      </c>
      <c r="F126" s="256">
        <v>5269.2333333333327</v>
      </c>
      <c r="G126" s="256">
        <v>5154.4166666666652</v>
      </c>
      <c r="H126" s="256">
        <v>5524.2166666666644</v>
      </c>
      <c r="I126" s="256">
        <v>5639.0333333333319</v>
      </c>
      <c r="J126" s="256">
        <v>5709.1166666666641</v>
      </c>
      <c r="K126" s="254">
        <v>5568.95</v>
      </c>
      <c r="L126" s="254">
        <v>5384.05</v>
      </c>
      <c r="M126" s="254">
        <v>6.6242200000000002</v>
      </c>
    </row>
    <row r="127" spans="1:13">
      <c r="A127" s="273">
        <v>118</v>
      </c>
      <c r="B127" s="254" t="s">
        <v>124</v>
      </c>
      <c r="C127" s="254">
        <v>1562.2</v>
      </c>
      <c r="D127" s="256">
        <v>1568.6833333333332</v>
      </c>
      <c r="E127" s="256">
        <v>1550.6166666666663</v>
      </c>
      <c r="F127" s="256">
        <v>1539.0333333333331</v>
      </c>
      <c r="G127" s="256">
        <v>1520.9666666666662</v>
      </c>
      <c r="H127" s="256">
        <v>1580.2666666666664</v>
      </c>
      <c r="I127" s="256">
        <v>1598.3333333333335</v>
      </c>
      <c r="J127" s="256">
        <v>1609.9166666666665</v>
      </c>
      <c r="K127" s="254">
        <v>1586.75</v>
      </c>
      <c r="L127" s="254">
        <v>1557.1</v>
      </c>
      <c r="M127" s="254">
        <v>40.895740000000004</v>
      </c>
    </row>
    <row r="128" spans="1:13">
      <c r="A128" s="273">
        <v>119</v>
      </c>
      <c r="B128" s="254" t="s">
        <v>121</v>
      </c>
      <c r="C128" s="254">
        <v>1768.65</v>
      </c>
      <c r="D128" s="256">
        <v>1779.2166666666665</v>
      </c>
      <c r="E128" s="256">
        <v>1748.4333333333329</v>
      </c>
      <c r="F128" s="256">
        <v>1728.2166666666665</v>
      </c>
      <c r="G128" s="256">
        <v>1697.4333333333329</v>
      </c>
      <c r="H128" s="256">
        <v>1799.4333333333329</v>
      </c>
      <c r="I128" s="256">
        <v>1830.2166666666662</v>
      </c>
      <c r="J128" s="256">
        <v>1850.4333333333329</v>
      </c>
      <c r="K128" s="254">
        <v>1810</v>
      </c>
      <c r="L128" s="254">
        <v>1759</v>
      </c>
      <c r="M128" s="254">
        <v>14.58817</v>
      </c>
    </row>
    <row r="129" spans="1:13">
      <c r="A129" s="273">
        <v>120</v>
      </c>
      <c r="B129" s="254" t="s">
        <v>257</v>
      </c>
      <c r="C129" s="254">
        <v>2099.4</v>
      </c>
      <c r="D129" s="256">
        <v>2083.0833333333335</v>
      </c>
      <c r="E129" s="256">
        <v>2057.666666666667</v>
      </c>
      <c r="F129" s="256">
        <v>2015.9333333333334</v>
      </c>
      <c r="G129" s="256">
        <v>1990.5166666666669</v>
      </c>
      <c r="H129" s="256">
        <v>2124.8166666666671</v>
      </c>
      <c r="I129" s="256">
        <v>2150.233333333334</v>
      </c>
      <c r="J129" s="256">
        <v>2191.9666666666672</v>
      </c>
      <c r="K129" s="254">
        <v>2108.5</v>
      </c>
      <c r="L129" s="254">
        <v>2041.35</v>
      </c>
      <c r="M129" s="254">
        <v>3.6787200000000002</v>
      </c>
    </row>
    <row r="130" spans="1:13">
      <c r="A130" s="273">
        <v>121</v>
      </c>
      <c r="B130" s="254" t="s">
        <v>258</v>
      </c>
      <c r="C130" s="254">
        <v>165.1</v>
      </c>
      <c r="D130" s="256">
        <v>165.86666666666667</v>
      </c>
      <c r="E130" s="256">
        <v>161.83333333333334</v>
      </c>
      <c r="F130" s="256">
        <v>158.56666666666666</v>
      </c>
      <c r="G130" s="256">
        <v>154.53333333333333</v>
      </c>
      <c r="H130" s="256">
        <v>169.13333333333335</v>
      </c>
      <c r="I130" s="256">
        <v>173.16666666666666</v>
      </c>
      <c r="J130" s="256">
        <v>176.43333333333337</v>
      </c>
      <c r="K130" s="254">
        <v>169.9</v>
      </c>
      <c r="L130" s="254">
        <v>162.6</v>
      </c>
      <c r="M130" s="254">
        <v>34.084530000000001</v>
      </c>
    </row>
    <row r="131" spans="1:13">
      <c r="A131" s="273">
        <v>122</v>
      </c>
      <c r="B131" s="254" t="s">
        <v>128</v>
      </c>
      <c r="C131" s="254">
        <v>673.15</v>
      </c>
      <c r="D131" s="256">
        <v>674.76666666666665</v>
      </c>
      <c r="E131" s="256">
        <v>667.83333333333326</v>
      </c>
      <c r="F131" s="256">
        <v>662.51666666666665</v>
      </c>
      <c r="G131" s="256">
        <v>655.58333333333326</v>
      </c>
      <c r="H131" s="256">
        <v>680.08333333333326</v>
      </c>
      <c r="I131" s="256">
        <v>687.01666666666665</v>
      </c>
      <c r="J131" s="256">
        <v>692.33333333333326</v>
      </c>
      <c r="K131" s="254">
        <v>681.7</v>
      </c>
      <c r="L131" s="254">
        <v>669.45</v>
      </c>
      <c r="M131" s="254">
        <v>47.908540000000002</v>
      </c>
    </row>
    <row r="132" spans="1:13">
      <c r="A132" s="273">
        <v>123</v>
      </c>
      <c r="B132" s="254" t="s">
        <v>127</v>
      </c>
      <c r="C132" s="254">
        <v>391</v>
      </c>
      <c r="D132" s="256">
        <v>392.06666666666666</v>
      </c>
      <c r="E132" s="256">
        <v>386.0333333333333</v>
      </c>
      <c r="F132" s="256">
        <v>381.06666666666666</v>
      </c>
      <c r="G132" s="256">
        <v>375.0333333333333</v>
      </c>
      <c r="H132" s="256">
        <v>397.0333333333333</v>
      </c>
      <c r="I132" s="256">
        <v>403.06666666666672</v>
      </c>
      <c r="J132" s="256">
        <v>408.0333333333333</v>
      </c>
      <c r="K132" s="254">
        <v>398.1</v>
      </c>
      <c r="L132" s="254">
        <v>387.1</v>
      </c>
      <c r="M132" s="254">
        <v>50.320909999999998</v>
      </c>
    </row>
    <row r="133" spans="1:13">
      <c r="A133" s="273">
        <v>124</v>
      </c>
      <c r="B133" s="254" t="s">
        <v>129</v>
      </c>
      <c r="C133" s="254">
        <v>3132.75</v>
      </c>
      <c r="D133" s="256">
        <v>3148.7166666666667</v>
      </c>
      <c r="E133" s="256">
        <v>3110.6333333333332</v>
      </c>
      <c r="F133" s="256">
        <v>3088.5166666666664</v>
      </c>
      <c r="G133" s="256">
        <v>3050.4333333333329</v>
      </c>
      <c r="H133" s="256">
        <v>3170.8333333333335</v>
      </c>
      <c r="I133" s="256">
        <v>3208.9166666666665</v>
      </c>
      <c r="J133" s="256">
        <v>3231.0333333333338</v>
      </c>
      <c r="K133" s="254">
        <v>3186.8</v>
      </c>
      <c r="L133" s="254">
        <v>3126.6</v>
      </c>
      <c r="M133" s="254">
        <v>3.10832</v>
      </c>
    </row>
    <row r="134" spans="1:13">
      <c r="A134" s="273">
        <v>125</v>
      </c>
      <c r="B134" s="254" t="s">
        <v>131</v>
      </c>
      <c r="C134" s="254">
        <v>1755.35</v>
      </c>
      <c r="D134" s="256">
        <v>1747.45</v>
      </c>
      <c r="E134" s="256">
        <v>1734.9</v>
      </c>
      <c r="F134" s="256">
        <v>1714.45</v>
      </c>
      <c r="G134" s="256">
        <v>1701.9</v>
      </c>
      <c r="H134" s="256">
        <v>1767.9</v>
      </c>
      <c r="I134" s="256">
        <v>1780.4499999999998</v>
      </c>
      <c r="J134" s="256">
        <v>1800.9</v>
      </c>
      <c r="K134" s="254">
        <v>1760</v>
      </c>
      <c r="L134" s="254">
        <v>1727</v>
      </c>
      <c r="M134" s="254">
        <v>36.922220000000003</v>
      </c>
    </row>
    <row r="135" spans="1:13">
      <c r="A135" s="273">
        <v>126</v>
      </c>
      <c r="B135" s="254" t="s">
        <v>132</v>
      </c>
      <c r="C135" s="254">
        <v>92.9</v>
      </c>
      <c r="D135" s="256">
        <v>93.40000000000002</v>
      </c>
      <c r="E135" s="256">
        <v>92.100000000000037</v>
      </c>
      <c r="F135" s="256">
        <v>91.300000000000011</v>
      </c>
      <c r="G135" s="256">
        <v>90.000000000000028</v>
      </c>
      <c r="H135" s="256">
        <v>94.200000000000045</v>
      </c>
      <c r="I135" s="256">
        <v>95.500000000000028</v>
      </c>
      <c r="J135" s="256">
        <v>96.300000000000054</v>
      </c>
      <c r="K135" s="254">
        <v>94.7</v>
      </c>
      <c r="L135" s="254">
        <v>92.6</v>
      </c>
      <c r="M135" s="254">
        <v>90.289379999999994</v>
      </c>
    </row>
    <row r="136" spans="1:13">
      <c r="A136" s="273">
        <v>127</v>
      </c>
      <c r="B136" s="254" t="s">
        <v>259</v>
      </c>
      <c r="C136" s="254">
        <v>2893.5</v>
      </c>
      <c r="D136" s="256">
        <v>2912.4333333333329</v>
      </c>
      <c r="E136" s="256">
        <v>2862.2166666666658</v>
      </c>
      <c r="F136" s="256">
        <v>2830.9333333333329</v>
      </c>
      <c r="G136" s="256">
        <v>2780.7166666666658</v>
      </c>
      <c r="H136" s="256">
        <v>2943.7166666666658</v>
      </c>
      <c r="I136" s="256">
        <v>2993.9333333333329</v>
      </c>
      <c r="J136" s="256">
        <v>3025.2166666666658</v>
      </c>
      <c r="K136" s="254">
        <v>2962.65</v>
      </c>
      <c r="L136" s="254">
        <v>2881.15</v>
      </c>
      <c r="M136" s="254">
        <v>2.1636000000000002</v>
      </c>
    </row>
    <row r="137" spans="1:13">
      <c r="A137" s="273">
        <v>128</v>
      </c>
      <c r="B137" s="254" t="s">
        <v>133</v>
      </c>
      <c r="C137" s="254">
        <v>466.55</v>
      </c>
      <c r="D137" s="256">
        <v>468.63333333333338</v>
      </c>
      <c r="E137" s="256">
        <v>463.46666666666675</v>
      </c>
      <c r="F137" s="256">
        <v>460.38333333333338</v>
      </c>
      <c r="G137" s="256">
        <v>455.21666666666675</v>
      </c>
      <c r="H137" s="256">
        <v>471.71666666666675</v>
      </c>
      <c r="I137" s="256">
        <v>476.88333333333338</v>
      </c>
      <c r="J137" s="256">
        <v>479.96666666666675</v>
      </c>
      <c r="K137" s="254">
        <v>473.8</v>
      </c>
      <c r="L137" s="254">
        <v>465.55</v>
      </c>
      <c r="M137" s="254">
        <v>14.871560000000001</v>
      </c>
    </row>
    <row r="138" spans="1:13">
      <c r="A138" s="273">
        <v>129</v>
      </c>
      <c r="B138" s="254" t="s">
        <v>260</v>
      </c>
      <c r="C138" s="254">
        <v>4021.25</v>
      </c>
      <c r="D138" s="256">
        <v>4037.4</v>
      </c>
      <c r="E138" s="256">
        <v>3993.8500000000004</v>
      </c>
      <c r="F138" s="256">
        <v>3966.4500000000003</v>
      </c>
      <c r="G138" s="256">
        <v>3922.9000000000005</v>
      </c>
      <c r="H138" s="256">
        <v>4064.8</v>
      </c>
      <c r="I138" s="256">
        <v>4108.3500000000004</v>
      </c>
      <c r="J138" s="256">
        <v>4135.75</v>
      </c>
      <c r="K138" s="254">
        <v>4080.95</v>
      </c>
      <c r="L138" s="254">
        <v>4010</v>
      </c>
      <c r="M138" s="254">
        <v>1.82484</v>
      </c>
    </row>
    <row r="139" spans="1:13">
      <c r="A139" s="273">
        <v>130</v>
      </c>
      <c r="B139" s="254" t="s">
        <v>134</v>
      </c>
      <c r="C139" s="254">
        <v>1505.5</v>
      </c>
      <c r="D139" s="256">
        <v>1508.1666666666667</v>
      </c>
      <c r="E139" s="256">
        <v>1497.3333333333335</v>
      </c>
      <c r="F139" s="256">
        <v>1489.1666666666667</v>
      </c>
      <c r="G139" s="256">
        <v>1478.3333333333335</v>
      </c>
      <c r="H139" s="256">
        <v>1516.3333333333335</v>
      </c>
      <c r="I139" s="256">
        <v>1527.166666666667</v>
      </c>
      <c r="J139" s="256">
        <v>1535.3333333333335</v>
      </c>
      <c r="K139" s="254">
        <v>1519</v>
      </c>
      <c r="L139" s="254">
        <v>1500</v>
      </c>
      <c r="M139" s="254">
        <v>10.725059999999999</v>
      </c>
    </row>
    <row r="140" spans="1:13">
      <c r="A140" s="273">
        <v>131</v>
      </c>
      <c r="B140" s="254" t="s">
        <v>416</v>
      </c>
      <c r="C140" s="254">
        <v>675.2</v>
      </c>
      <c r="D140" s="256">
        <v>677.9</v>
      </c>
      <c r="E140" s="256">
        <v>668.3</v>
      </c>
      <c r="F140" s="256">
        <v>661.4</v>
      </c>
      <c r="G140" s="256">
        <v>651.79999999999995</v>
      </c>
      <c r="H140" s="256">
        <v>684.8</v>
      </c>
      <c r="I140" s="256">
        <v>694.40000000000009</v>
      </c>
      <c r="J140" s="256">
        <v>701.3</v>
      </c>
      <c r="K140" s="254">
        <v>687.5</v>
      </c>
      <c r="L140" s="254">
        <v>671</v>
      </c>
      <c r="M140" s="254">
        <v>17.10483</v>
      </c>
    </row>
    <row r="141" spans="1:13">
      <c r="A141" s="273">
        <v>132</v>
      </c>
      <c r="B141" s="254" t="s">
        <v>135</v>
      </c>
      <c r="C141" s="254">
        <v>1140.55</v>
      </c>
      <c r="D141" s="256">
        <v>1144.8</v>
      </c>
      <c r="E141" s="256">
        <v>1133.75</v>
      </c>
      <c r="F141" s="256">
        <v>1126.95</v>
      </c>
      <c r="G141" s="256">
        <v>1115.9000000000001</v>
      </c>
      <c r="H141" s="256">
        <v>1151.5999999999999</v>
      </c>
      <c r="I141" s="256">
        <v>1162.6499999999996</v>
      </c>
      <c r="J141" s="256">
        <v>1169.4499999999998</v>
      </c>
      <c r="K141" s="254">
        <v>1155.8499999999999</v>
      </c>
      <c r="L141" s="254">
        <v>1138</v>
      </c>
      <c r="M141" s="254">
        <v>8.2650199999999998</v>
      </c>
    </row>
    <row r="142" spans="1:13">
      <c r="A142" s="273">
        <v>133</v>
      </c>
      <c r="B142" s="254" t="s">
        <v>146</v>
      </c>
      <c r="C142" s="254">
        <v>80449.2</v>
      </c>
      <c r="D142" s="256">
        <v>80727.733333333337</v>
      </c>
      <c r="E142" s="256">
        <v>80071.466666666674</v>
      </c>
      <c r="F142" s="256">
        <v>79693.733333333337</v>
      </c>
      <c r="G142" s="256">
        <v>79037.466666666674</v>
      </c>
      <c r="H142" s="256">
        <v>81105.466666666674</v>
      </c>
      <c r="I142" s="256">
        <v>81761.733333333337</v>
      </c>
      <c r="J142" s="256">
        <v>82139.466666666674</v>
      </c>
      <c r="K142" s="254">
        <v>81384</v>
      </c>
      <c r="L142" s="254">
        <v>80350</v>
      </c>
      <c r="M142" s="254">
        <v>6.7339999999999997E-2</v>
      </c>
    </row>
    <row r="143" spans="1:13">
      <c r="A143" s="273">
        <v>134</v>
      </c>
      <c r="B143" s="254" t="s">
        <v>143</v>
      </c>
      <c r="C143" s="254">
        <v>1153.1500000000001</v>
      </c>
      <c r="D143" s="256">
        <v>1155.7166666666669</v>
      </c>
      <c r="E143" s="256">
        <v>1145.9833333333338</v>
      </c>
      <c r="F143" s="256">
        <v>1138.8166666666668</v>
      </c>
      <c r="G143" s="256">
        <v>1129.0833333333337</v>
      </c>
      <c r="H143" s="256">
        <v>1162.8833333333339</v>
      </c>
      <c r="I143" s="256">
        <v>1172.616666666667</v>
      </c>
      <c r="J143" s="256">
        <v>1179.783333333334</v>
      </c>
      <c r="K143" s="254">
        <v>1165.45</v>
      </c>
      <c r="L143" s="254">
        <v>1148.55</v>
      </c>
      <c r="M143" s="254">
        <v>5.4081700000000001</v>
      </c>
    </row>
    <row r="144" spans="1:13">
      <c r="A144" s="273">
        <v>135</v>
      </c>
      <c r="B144" s="254" t="s">
        <v>137</v>
      </c>
      <c r="C144" s="254">
        <v>161.15</v>
      </c>
      <c r="D144" s="256">
        <v>161.61666666666667</v>
      </c>
      <c r="E144" s="256">
        <v>159.63333333333335</v>
      </c>
      <c r="F144" s="256">
        <v>158.11666666666667</v>
      </c>
      <c r="G144" s="256">
        <v>156.13333333333335</v>
      </c>
      <c r="H144" s="256">
        <v>163.13333333333335</v>
      </c>
      <c r="I144" s="256">
        <v>165.1166666666667</v>
      </c>
      <c r="J144" s="256">
        <v>166.63333333333335</v>
      </c>
      <c r="K144" s="254">
        <v>163.6</v>
      </c>
      <c r="L144" s="254">
        <v>160.1</v>
      </c>
      <c r="M144" s="254">
        <v>80.716359999999995</v>
      </c>
    </row>
    <row r="145" spans="1:13">
      <c r="A145" s="273">
        <v>136</v>
      </c>
      <c r="B145" s="254" t="s">
        <v>136</v>
      </c>
      <c r="C145" s="254">
        <v>781.9</v>
      </c>
      <c r="D145" s="256">
        <v>785.20000000000016</v>
      </c>
      <c r="E145" s="256">
        <v>775.40000000000032</v>
      </c>
      <c r="F145" s="256">
        <v>768.9000000000002</v>
      </c>
      <c r="G145" s="256">
        <v>759.10000000000036</v>
      </c>
      <c r="H145" s="256">
        <v>791.70000000000027</v>
      </c>
      <c r="I145" s="256">
        <v>801.50000000000023</v>
      </c>
      <c r="J145" s="256">
        <v>808.00000000000023</v>
      </c>
      <c r="K145" s="254">
        <v>795</v>
      </c>
      <c r="L145" s="254">
        <v>778.7</v>
      </c>
      <c r="M145" s="254">
        <v>14.201790000000001</v>
      </c>
    </row>
    <row r="146" spans="1:13">
      <c r="A146" s="273">
        <v>137</v>
      </c>
      <c r="B146" s="254" t="s">
        <v>138</v>
      </c>
      <c r="C146" s="254">
        <v>176.45</v>
      </c>
      <c r="D146" s="256">
        <v>176.95000000000002</v>
      </c>
      <c r="E146" s="256">
        <v>174.60000000000002</v>
      </c>
      <c r="F146" s="256">
        <v>172.75</v>
      </c>
      <c r="G146" s="256">
        <v>170.4</v>
      </c>
      <c r="H146" s="256">
        <v>178.80000000000004</v>
      </c>
      <c r="I146" s="256">
        <v>181.15</v>
      </c>
      <c r="J146" s="256">
        <v>183.00000000000006</v>
      </c>
      <c r="K146" s="254">
        <v>179.3</v>
      </c>
      <c r="L146" s="254">
        <v>175.1</v>
      </c>
      <c r="M146" s="254">
        <v>59.452359999999999</v>
      </c>
    </row>
    <row r="147" spans="1:13">
      <c r="A147" s="273">
        <v>138</v>
      </c>
      <c r="B147" s="254" t="s">
        <v>139</v>
      </c>
      <c r="C147" s="254">
        <v>526.29999999999995</v>
      </c>
      <c r="D147" s="256">
        <v>527.16666666666663</v>
      </c>
      <c r="E147" s="256">
        <v>522.73333333333323</v>
      </c>
      <c r="F147" s="256">
        <v>519.16666666666663</v>
      </c>
      <c r="G147" s="256">
        <v>514.73333333333323</v>
      </c>
      <c r="H147" s="256">
        <v>530.73333333333323</v>
      </c>
      <c r="I147" s="256">
        <v>535.16666666666663</v>
      </c>
      <c r="J147" s="256">
        <v>538.73333333333323</v>
      </c>
      <c r="K147" s="254">
        <v>531.6</v>
      </c>
      <c r="L147" s="254">
        <v>523.6</v>
      </c>
      <c r="M147" s="254">
        <v>12.407870000000001</v>
      </c>
    </row>
    <row r="148" spans="1:13">
      <c r="A148" s="273">
        <v>139</v>
      </c>
      <c r="B148" s="254" t="s">
        <v>140</v>
      </c>
      <c r="C148" s="254">
        <v>7514.95</v>
      </c>
      <c r="D148" s="256">
        <v>7553.45</v>
      </c>
      <c r="E148" s="256">
        <v>7448.95</v>
      </c>
      <c r="F148" s="256">
        <v>7382.95</v>
      </c>
      <c r="G148" s="256">
        <v>7278.45</v>
      </c>
      <c r="H148" s="256">
        <v>7619.45</v>
      </c>
      <c r="I148" s="256">
        <v>7723.95</v>
      </c>
      <c r="J148" s="256">
        <v>7789.95</v>
      </c>
      <c r="K148" s="254">
        <v>7657.95</v>
      </c>
      <c r="L148" s="254">
        <v>7487.45</v>
      </c>
      <c r="M148" s="254">
        <v>4.2510300000000001</v>
      </c>
    </row>
    <row r="149" spans="1:13">
      <c r="A149" s="273">
        <v>140</v>
      </c>
      <c r="B149" s="254" t="s">
        <v>142</v>
      </c>
      <c r="C149" s="254">
        <v>1040.1500000000001</v>
      </c>
      <c r="D149" s="256">
        <v>1042.8833333333334</v>
      </c>
      <c r="E149" s="256">
        <v>1029.416666666667</v>
      </c>
      <c r="F149" s="256">
        <v>1018.6833333333336</v>
      </c>
      <c r="G149" s="256">
        <v>1005.2166666666672</v>
      </c>
      <c r="H149" s="256">
        <v>1053.6166666666668</v>
      </c>
      <c r="I149" s="256">
        <v>1067.0833333333335</v>
      </c>
      <c r="J149" s="256">
        <v>1077.8166666666666</v>
      </c>
      <c r="K149" s="254">
        <v>1056.3499999999999</v>
      </c>
      <c r="L149" s="254">
        <v>1032.1500000000001</v>
      </c>
      <c r="M149" s="254">
        <v>8.6138300000000001</v>
      </c>
    </row>
    <row r="150" spans="1:13">
      <c r="A150" s="273">
        <v>141</v>
      </c>
      <c r="B150" s="254" t="s">
        <v>144</v>
      </c>
      <c r="C150" s="254">
        <v>2541.8000000000002</v>
      </c>
      <c r="D150" s="256">
        <v>2546.4333333333334</v>
      </c>
      <c r="E150" s="256">
        <v>2519.3666666666668</v>
      </c>
      <c r="F150" s="256">
        <v>2496.9333333333334</v>
      </c>
      <c r="G150" s="256">
        <v>2469.8666666666668</v>
      </c>
      <c r="H150" s="256">
        <v>2568.8666666666668</v>
      </c>
      <c r="I150" s="256">
        <v>2595.9333333333334</v>
      </c>
      <c r="J150" s="256">
        <v>2618.3666666666668</v>
      </c>
      <c r="K150" s="254">
        <v>2573.5</v>
      </c>
      <c r="L150" s="254">
        <v>2524</v>
      </c>
      <c r="M150" s="254">
        <v>3.1181800000000002</v>
      </c>
    </row>
    <row r="151" spans="1:13">
      <c r="A151" s="273">
        <v>142</v>
      </c>
      <c r="B151" s="254" t="s">
        <v>262</v>
      </c>
      <c r="C151" s="254">
        <v>2126.9</v>
      </c>
      <c r="D151" s="256">
        <v>2126.7333333333331</v>
      </c>
      <c r="E151" s="256">
        <v>2111.6166666666663</v>
      </c>
      <c r="F151" s="256">
        <v>2096.333333333333</v>
      </c>
      <c r="G151" s="256">
        <v>2081.2166666666662</v>
      </c>
      <c r="H151" s="256">
        <v>2142.0166666666664</v>
      </c>
      <c r="I151" s="256">
        <v>2157.1333333333332</v>
      </c>
      <c r="J151" s="256">
        <v>2172.4166666666665</v>
      </c>
      <c r="K151" s="254">
        <v>2141.85</v>
      </c>
      <c r="L151" s="254">
        <v>2111.4499999999998</v>
      </c>
      <c r="M151" s="254">
        <v>3.15862</v>
      </c>
    </row>
    <row r="152" spans="1:13">
      <c r="A152" s="273">
        <v>143</v>
      </c>
      <c r="B152" s="254" t="s">
        <v>147</v>
      </c>
      <c r="C152" s="254">
        <v>1535.2</v>
      </c>
      <c r="D152" s="256">
        <v>1545.8833333333332</v>
      </c>
      <c r="E152" s="256">
        <v>1514.9666666666665</v>
      </c>
      <c r="F152" s="256">
        <v>1494.7333333333333</v>
      </c>
      <c r="G152" s="256">
        <v>1463.8166666666666</v>
      </c>
      <c r="H152" s="256">
        <v>1566.1166666666663</v>
      </c>
      <c r="I152" s="256">
        <v>1597.0333333333333</v>
      </c>
      <c r="J152" s="256">
        <v>1617.2666666666662</v>
      </c>
      <c r="K152" s="254">
        <v>1576.8</v>
      </c>
      <c r="L152" s="254">
        <v>1525.65</v>
      </c>
      <c r="M152" s="254">
        <v>27.16236</v>
      </c>
    </row>
    <row r="153" spans="1:13">
      <c r="A153" s="273">
        <v>144</v>
      </c>
      <c r="B153" s="254" t="s">
        <v>263</v>
      </c>
      <c r="C153" s="254">
        <v>1162.05</v>
      </c>
      <c r="D153" s="256">
        <v>1168.7833333333335</v>
      </c>
      <c r="E153" s="256">
        <v>1148.5666666666671</v>
      </c>
      <c r="F153" s="256">
        <v>1135.0833333333335</v>
      </c>
      <c r="G153" s="256">
        <v>1114.866666666667</v>
      </c>
      <c r="H153" s="256">
        <v>1182.2666666666671</v>
      </c>
      <c r="I153" s="256">
        <v>1202.4833333333338</v>
      </c>
      <c r="J153" s="256">
        <v>1215.9666666666672</v>
      </c>
      <c r="K153" s="254">
        <v>1189</v>
      </c>
      <c r="L153" s="254">
        <v>1155.3</v>
      </c>
      <c r="M153" s="254">
        <v>7.1815100000000003</v>
      </c>
    </row>
    <row r="154" spans="1:13">
      <c r="A154" s="273">
        <v>145</v>
      </c>
      <c r="B154" s="254" t="s">
        <v>152</v>
      </c>
      <c r="C154" s="254">
        <v>169.45</v>
      </c>
      <c r="D154" s="256">
        <v>171.06666666666669</v>
      </c>
      <c r="E154" s="256">
        <v>166.63333333333338</v>
      </c>
      <c r="F154" s="256">
        <v>163.81666666666669</v>
      </c>
      <c r="G154" s="256">
        <v>159.38333333333338</v>
      </c>
      <c r="H154" s="256">
        <v>173.88333333333338</v>
      </c>
      <c r="I154" s="256">
        <v>178.31666666666672</v>
      </c>
      <c r="J154" s="256">
        <v>181.13333333333338</v>
      </c>
      <c r="K154" s="254">
        <v>175.5</v>
      </c>
      <c r="L154" s="254">
        <v>168.25</v>
      </c>
      <c r="M154" s="254">
        <v>664.06347000000005</v>
      </c>
    </row>
    <row r="155" spans="1:13">
      <c r="A155" s="273">
        <v>146</v>
      </c>
      <c r="B155" s="254" t="s">
        <v>153</v>
      </c>
      <c r="C155" s="254">
        <v>117.65</v>
      </c>
      <c r="D155" s="256">
        <v>117.88333333333334</v>
      </c>
      <c r="E155" s="256">
        <v>116.81666666666668</v>
      </c>
      <c r="F155" s="256">
        <v>115.98333333333333</v>
      </c>
      <c r="G155" s="256">
        <v>114.91666666666667</v>
      </c>
      <c r="H155" s="256">
        <v>118.71666666666668</v>
      </c>
      <c r="I155" s="256">
        <v>119.78333333333335</v>
      </c>
      <c r="J155" s="256">
        <v>120.61666666666669</v>
      </c>
      <c r="K155" s="254">
        <v>118.95</v>
      </c>
      <c r="L155" s="254">
        <v>117.05</v>
      </c>
      <c r="M155" s="254">
        <v>149.79094000000001</v>
      </c>
    </row>
    <row r="156" spans="1:13">
      <c r="A156" s="273">
        <v>147</v>
      </c>
      <c r="B156" s="254" t="s">
        <v>437</v>
      </c>
      <c r="C156" s="254">
        <v>3793.3</v>
      </c>
      <c r="D156" s="256">
        <v>3809.5</v>
      </c>
      <c r="E156" s="256">
        <v>3764</v>
      </c>
      <c r="F156" s="256">
        <v>3734.7</v>
      </c>
      <c r="G156" s="256">
        <v>3689.2</v>
      </c>
      <c r="H156" s="256">
        <v>3838.8</v>
      </c>
      <c r="I156" s="256">
        <v>3884.3</v>
      </c>
      <c r="J156" s="256">
        <v>3913.6000000000004</v>
      </c>
      <c r="K156" s="254">
        <v>3855</v>
      </c>
      <c r="L156" s="254">
        <v>3780.2</v>
      </c>
      <c r="M156" s="254">
        <v>1.3410599999999999</v>
      </c>
    </row>
    <row r="157" spans="1:13">
      <c r="A157" s="273">
        <v>148</v>
      </c>
      <c r="B157" s="254" t="s">
        <v>151</v>
      </c>
      <c r="C157" s="254">
        <v>17470.099999999999</v>
      </c>
      <c r="D157" s="256">
        <v>17508.316666666666</v>
      </c>
      <c r="E157" s="256">
        <v>17378.783333333333</v>
      </c>
      <c r="F157" s="256">
        <v>17287.466666666667</v>
      </c>
      <c r="G157" s="256">
        <v>17157.933333333334</v>
      </c>
      <c r="H157" s="256">
        <v>17599.633333333331</v>
      </c>
      <c r="I157" s="256">
        <v>17729.166666666664</v>
      </c>
      <c r="J157" s="256">
        <v>17820.48333333333</v>
      </c>
      <c r="K157" s="254">
        <v>17637.849999999999</v>
      </c>
      <c r="L157" s="254">
        <v>17417</v>
      </c>
      <c r="M157" s="254">
        <v>0.62551000000000001</v>
      </c>
    </row>
    <row r="158" spans="1:13">
      <c r="A158" s="273">
        <v>149</v>
      </c>
      <c r="B158" s="254" t="s">
        <v>768</v>
      </c>
      <c r="C158" s="254">
        <v>371.45</v>
      </c>
      <c r="D158" s="256">
        <v>374.31666666666661</v>
      </c>
      <c r="E158" s="256">
        <v>367.23333333333323</v>
      </c>
      <c r="F158" s="256">
        <v>363.01666666666665</v>
      </c>
      <c r="G158" s="256">
        <v>355.93333333333328</v>
      </c>
      <c r="H158" s="256">
        <v>378.53333333333319</v>
      </c>
      <c r="I158" s="256">
        <v>385.61666666666656</v>
      </c>
      <c r="J158" s="256">
        <v>389.83333333333314</v>
      </c>
      <c r="K158" s="254">
        <v>381.4</v>
      </c>
      <c r="L158" s="254">
        <v>370.1</v>
      </c>
      <c r="M158" s="254">
        <v>10.92811</v>
      </c>
    </row>
    <row r="159" spans="1:13">
      <c r="A159" s="273">
        <v>150</v>
      </c>
      <c r="B159" s="254" t="s">
        <v>265</v>
      </c>
      <c r="C159" s="254">
        <v>647.04999999999995</v>
      </c>
      <c r="D159" s="256">
        <v>649.49999999999989</v>
      </c>
      <c r="E159" s="256">
        <v>639.0999999999998</v>
      </c>
      <c r="F159" s="256">
        <v>631.14999999999986</v>
      </c>
      <c r="G159" s="256">
        <v>620.74999999999977</v>
      </c>
      <c r="H159" s="256">
        <v>657.44999999999982</v>
      </c>
      <c r="I159" s="256">
        <v>667.84999999999991</v>
      </c>
      <c r="J159" s="256">
        <v>675.79999999999984</v>
      </c>
      <c r="K159" s="254">
        <v>659.9</v>
      </c>
      <c r="L159" s="254">
        <v>641.54999999999995</v>
      </c>
      <c r="M159" s="254">
        <v>4.3232499999999998</v>
      </c>
    </row>
    <row r="160" spans="1:13">
      <c r="A160" s="273">
        <v>151</v>
      </c>
      <c r="B160" s="254" t="s">
        <v>155</v>
      </c>
      <c r="C160" s="254">
        <v>121.5</v>
      </c>
      <c r="D160" s="256">
        <v>122.51666666666667</v>
      </c>
      <c r="E160" s="256">
        <v>120.03333333333333</v>
      </c>
      <c r="F160" s="256">
        <v>118.56666666666666</v>
      </c>
      <c r="G160" s="256">
        <v>116.08333333333333</v>
      </c>
      <c r="H160" s="256">
        <v>123.98333333333333</v>
      </c>
      <c r="I160" s="256">
        <v>126.46666666666665</v>
      </c>
      <c r="J160" s="256">
        <v>127.93333333333334</v>
      </c>
      <c r="K160" s="254">
        <v>125</v>
      </c>
      <c r="L160" s="254">
        <v>121.05</v>
      </c>
      <c r="M160" s="254">
        <v>301.93164000000002</v>
      </c>
    </row>
    <row r="161" spans="1:13">
      <c r="A161" s="273">
        <v>152</v>
      </c>
      <c r="B161" s="254" t="s">
        <v>154</v>
      </c>
      <c r="C161" s="254">
        <v>174.1</v>
      </c>
      <c r="D161" s="256">
        <v>174.91666666666666</v>
      </c>
      <c r="E161" s="256">
        <v>172.43333333333331</v>
      </c>
      <c r="F161" s="256">
        <v>170.76666666666665</v>
      </c>
      <c r="G161" s="256">
        <v>168.2833333333333</v>
      </c>
      <c r="H161" s="256">
        <v>176.58333333333331</v>
      </c>
      <c r="I161" s="256">
        <v>179.06666666666666</v>
      </c>
      <c r="J161" s="256">
        <v>180.73333333333332</v>
      </c>
      <c r="K161" s="254">
        <v>177.4</v>
      </c>
      <c r="L161" s="254">
        <v>173.25</v>
      </c>
      <c r="M161" s="254">
        <v>18.568449999999999</v>
      </c>
    </row>
    <row r="162" spans="1:13">
      <c r="A162" s="273">
        <v>153</v>
      </c>
      <c r="B162" s="254" t="s">
        <v>267</v>
      </c>
      <c r="C162" s="254">
        <v>2975.7</v>
      </c>
      <c r="D162" s="256">
        <v>2989.2333333333336</v>
      </c>
      <c r="E162" s="256">
        <v>2951.4666666666672</v>
      </c>
      <c r="F162" s="256">
        <v>2927.2333333333336</v>
      </c>
      <c r="G162" s="256">
        <v>2889.4666666666672</v>
      </c>
      <c r="H162" s="256">
        <v>3013.4666666666672</v>
      </c>
      <c r="I162" s="256">
        <v>3051.2333333333336</v>
      </c>
      <c r="J162" s="256">
        <v>3075.4666666666672</v>
      </c>
      <c r="K162" s="254">
        <v>3027</v>
      </c>
      <c r="L162" s="254">
        <v>2965</v>
      </c>
      <c r="M162" s="254">
        <v>1.2936300000000001</v>
      </c>
    </row>
    <row r="163" spans="1:13">
      <c r="A163" s="273">
        <v>154</v>
      </c>
      <c r="B163" s="254" t="s">
        <v>156</v>
      </c>
      <c r="C163" s="254">
        <v>30262.65</v>
      </c>
      <c r="D163" s="256">
        <v>30421.866666666669</v>
      </c>
      <c r="E163" s="256">
        <v>29894.783333333336</v>
      </c>
      <c r="F163" s="256">
        <v>29526.916666666668</v>
      </c>
      <c r="G163" s="256">
        <v>28999.833333333336</v>
      </c>
      <c r="H163" s="256">
        <v>30789.733333333337</v>
      </c>
      <c r="I163" s="256">
        <v>31316.816666666666</v>
      </c>
      <c r="J163" s="256">
        <v>31684.683333333338</v>
      </c>
      <c r="K163" s="254">
        <v>30948.95</v>
      </c>
      <c r="L163" s="254">
        <v>30054</v>
      </c>
      <c r="M163" s="254">
        <v>0.25391000000000002</v>
      </c>
    </row>
    <row r="164" spans="1:13">
      <c r="A164" s="273">
        <v>155</v>
      </c>
      <c r="B164" s="254" t="s">
        <v>158</v>
      </c>
      <c r="C164" s="254">
        <v>224.25</v>
      </c>
      <c r="D164" s="256">
        <v>224.73333333333335</v>
      </c>
      <c r="E164" s="256">
        <v>223.01666666666671</v>
      </c>
      <c r="F164" s="256">
        <v>221.78333333333336</v>
      </c>
      <c r="G164" s="256">
        <v>220.06666666666672</v>
      </c>
      <c r="H164" s="256">
        <v>225.9666666666667</v>
      </c>
      <c r="I164" s="256">
        <v>227.68333333333334</v>
      </c>
      <c r="J164" s="256">
        <v>228.91666666666669</v>
      </c>
      <c r="K164" s="254">
        <v>226.45</v>
      </c>
      <c r="L164" s="254">
        <v>223.5</v>
      </c>
      <c r="M164" s="254">
        <v>37.749110000000002</v>
      </c>
    </row>
    <row r="165" spans="1:13">
      <c r="A165" s="273">
        <v>156</v>
      </c>
      <c r="B165" s="254" t="s">
        <v>269</v>
      </c>
      <c r="C165" s="254">
        <v>5722.9</v>
      </c>
      <c r="D165" s="256">
        <v>5680.2833333333328</v>
      </c>
      <c r="E165" s="256">
        <v>5629.9166666666661</v>
      </c>
      <c r="F165" s="256">
        <v>5536.9333333333334</v>
      </c>
      <c r="G165" s="256">
        <v>5486.5666666666666</v>
      </c>
      <c r="H165" s="256">
        <v>5773.2666666666655</v>
      </c>
      <c r="I165" s="256">
        <v>5823.6333333333323</v>
      </c>
      <c r="J165" s="256">
        <v>5916.616666666665</v>
      </c>
      <c r="K165" s="254">
        <v>5730.65</v>
      </c>
      <c r="L165" s="254">
        <v>5587.3</v>
      </c>
      <c r="M165" s="254">
        <v>0.49939</v>
      </c>
    </row>
    <row r="166" spans="1:13">
      <c r="A166" s="273">
        <v>157</v>
      </c>
      <c r="B166" s="254" t="s">
        <v>160</v>
      </c>
      <c r="C166" s="254">
        <v>2231.1999999999998</v>
      </c>
      <c r="D166" s="256">
        <v>2244.3666666666668</v>
      </c>
      <c r="E166" s="256">
        <v>2208.8333333333335</v>
      </c>
      <c r="F166" s="256">
        <v>2186.4666666666667</v>
      </c>
      <c r="G166" s="256">
        <v>2150.9333333333334</v>
      </c>
      <c r="H166" s="256">
        <v>2266.7333333333336</v>
      </c>
      <c r="I166" s="256">
        <v>2302.2666666666664</v>
      </c>
      <c r="J166" s="256">
        <v>2324.6333333333337</v>
      </c>
      <c r="K166" s="254">
        <v>2279.9</v>
      </c>
      <c r="L166" s="254">
        <v>2222</v>
      </c>
      <c r="M166" s="254">
        <v>4.2688199999999998</v>
      </c>
    </row>
    <row r="167" spans="1:13">
      <c r="A167" s="273">
        <v>158</v>
      </c>
      <c r="B167" s="254" t="s">
        <v>157</v>
      </c>
      <c r="C167" s="254">
        <v>2348.9499999999998</v>
      </c>
      <c r="D167" s="256">
        <v>2365.0166666666664</v>
      </c>
      <c r="E167" s="256">
        <v>2325.333333333333</v>
      </c>
      <c r="F167" s="256">
        <v>2301.7166666666667</v>
      </c>
      <c r="G167" s="256">
        <v>2262.0333333333333</v>
      </c>
      <c r="H167" s="256">
        <v>2388.6333333333328</v>
      </c>
      <c r="I167" s="256">
        <v>2428.3166666666662</v>
      </c>
      <c r="J167" s="256">
        <v>2451.9333333333325</v>
      </c>
      <c r="K167" s="254">
        <v>2404.6999999999998</v>
      </c>
      <c r="L167" s="254">
        <v>2341.4</v>
      </c>
      <c r="M167" s="254">
        <v>6.6818499999999998</v>
      </c>
    </row>
    <row r="168" spans="1:13">
      <c r="A168" s="273">
        <v>159</v>
      </c>
      <c r="B168" s="254" t="s">
        <v>446</v>
      </c>
      <c r="C168" s="254">
        <v>1964.1</v>
      </c>
      <c r="D168" s="256">
        <v>1971.0166666666667</v>
      </c>
      <c r="E168" s="256">
        <v>1943.0833333333333</v>
      </c>
      <c r="F168" s="256">
        <v>1922.0666666666666</v>
      </c>
      <c r="G168" s="256">
        <v>1894.1333333333332</v>
      </c>
      <c r="H168" s="256">
        <v>1992.0333333333333</v>
      </c>
      <c r="I168" s="256">
        <v>2019.9666666666667</v>
      </c>
      <c r="J168" s="256">
        <v>2040.9833333333333</v>
      </c>
      <c r="K168" s="254">
        <v>1998.95</v>
      </c>
      <c r="L168" s="254">
        <v>1950</v>
      </c>
      <c r="M168" s="254">
        <v>1.21393</v>
      </c>
    </row>
    <row r="169" spans="1:13">
      <c r="A169" s="273">
        <v>160</v>
      </c>
      <c r="B169" s="254" t="s">
        <v>159</v>
      </c>
      <c r="C169" s="254">
        <v>121.5</v>
      </c>
      <c r="D169" s="256">
        <v>122.3</v>
      </c>
      <c r="E169" s="256">
        <v>120.5</v>
      </c>
      <c r="F169" s="256">
        <v>119.5</v>
      </c>
      <c r="G169" s="256">
        <v>117.7</v>
      </c>
      <c r="H169" s="256">
        <v>123.3</v>
      </c>
      <c r="I169" s="256">
        <v>125.09999999999998</v>
      </c>
      <c r="J169" s="256">
        <v>126.1</v>
      </c>
      <c r="K169" s="254">
        <v>124.1</v>
      </c>
      <c r="L169" s="254">
        <v>121.3</v>
      </c>
      <c r="M169" s="254">
        <v>33.353470000000002</v>
      </c>
    </row>
    <row r="170" spans="1:13">
      <c r="A170" s="273">
        <v>161</v>
      </c>
      <c r="B170" s="254" t="s">
        <v>162</v>
      </c>
      <c r="C170" s="254">
        <v>228.8</v>
      </c>
      <c r="D170" s="256">
        <v>229.20000000000002</v>
      </c>
      <c r="E170" s="256">
        <v>227.90000000000003</v>
      </c>
      <c r="F170" s="256">
        <v>227.00000000000003</v>
      </c>
      <c r="G170" s="256">
        <v>225.70000000000005</v>
      </c>
      <c r="H170" s="256">
        <v>230.10000000000002</v>
      </c>
      <c r="I170" s="256">
        <v>231.40000000000003</v>
      </c>
      <c r="J170" s="256">
        <v>232.3</v>
      </c>
      <c r="K170" s="254">
        <v>230.5</v>
      </c>
      <c r="L170" s="254">
        <v>228.3</v>
      </c>
      <c r="M170" s="254">
        <v>30.059660000000001</v>
      </c>
    </row>
    <row r="171" spans="1:13">
      <c r="A171" s="273">
        <v>162</v>
      </c>
      <c r="B171" s="254" t="s">
        <v>270</v>
      </c>
      <c r="C171" s="254">
        <v>288.2</v>
      </c>
      <c r="D171" s="256">
        <v>289.55</v>
      </c>
      <c r="E171" s="256">
        <v>285.3</v>
      </c>
      <c r="F171" s="256">
        <v>282.39999999999998</v>
      </c>
      <c r="G171" s="256">
        <v>278.14999999999998</v>
      </c>
      <c r="H171" s="256">
        <v>292.45000000000005</v>
      </c>
      <c r="I171" s="256">
        <v>296.70000000000005</v>
      </c>
      <c r="J171" s="256">
        <v>299.60000000000008</v>
      </c>
      <c r="K171" s="254">
        <v>293.8</v>
      </c>
      <c r="L171" s="254">
        <v>286.64999999999998</v>
      </c>
      <c r="M171" s="254">
        <v>9.9139900000000001</v>
      </c>
    </row>
    <row r="172" spans="1:13">
      <c r="A172" s="273">
        <v>163</v>
      </c>
      <c r="B172" s="254" t="s">
        <v>271</v>
      </c>
      <c r="C172" s="254">
        <v>13580.9</v>
      </c>
      <c r="D172" s="256">
        <v>13591.283333333333</v>
      </c>
      <c r="E172" s="256">
        <v>13490.616666666665</v>
      </c>
      <c r="F172" s="256">
        <v>13400.333333333332</v>
      </c>
      <c r="G172" s="256">
        <v>13299.666666666664</v>
      </c>
      <c r="H172" s="256">
        <v>13681.566666666666</v>
      </c>
      <c r="I172" s="256">
        <v>13782.233333333334</v>
      </c>
      <c r="J172" s="256">
        <v>13872.516666666666</v>
      </c>
      <c r="K172" s="254">
        <v>13691.95</v>
      </c>
      <c r="L172" s="254">
        <v>13501</v>
      </c>
      <c r="M172" s="254">
        <v>4.3819999999999998E-2</v>
      </c>
    </row>
    <row r="173" spans="1:13">
      <c r="A173" s="273">
        <v>164</v>
      </c>
      <c r="B173" s="254" t="s">
        <v>161</v>
      </c>
      <c r="C173" s="254">
        <v>41.85</v>
      </c>
      <c r="D173" s="256">
        <v>42.06666666666667</v>
      </c>
      <c r="E173" s="256">
        <v>41.283333333333339</v>
      </c>
      <c r="F173" s="256">
        <v>40.716666666666669</v>
      </c>
      <c r="G173" s="256">
        <v>39.933333333333337</v>
      </c>
      <c r="H173" s="256">
        <v>42.63333333333334</v>
      </c>
      <c r="I173" s="256">
        <v>43.416666666666671</v>
      </c>
      <c r="J173" s="256">
        <v>43.983333333333341</v>
      </c>
      <c r="K173" s="254">
        <v>42.85</v>
      </c>
      <c r="L173" s="254">
        <v>41.5</v>
      </c>
      <c r="M173" s="254">
        <v>606.98227999999995</v>
      </c>
    </row>
    <row r="174" spans="1:13">
      <c r="A174" s="273">
        <v>165</v>
      </c>
      <c r="B174" s="254" t="s">
        <v>165</v>
      </c>
      <c r="C174" s="254">
        <v>213.35</v>
      </c>
      <c r="D174" s="256">
        <v>213.4</v>
      </c>
      <c r="E174" s="256">
        <v>212</v>
      </c>
      <c r="F174" s="256">
        <v>210.65</v>
      </c>
      <c r="G174" s="256">
        <v>209.25</v>
      </c>
      <c r="H174" s="256">
        <v>214.75</v>
      </c>
      <c r="I174" s="256">
        <v>216.15000000000003</v>
      </c>
      <c r="J174" s="256">
        <v>217.5</v>
      </c>
      <c r="K174" s="254">
        <v>214.8</v>
      </c>
      <c r="L174" s="254">
        <v>212.05</v>
      </c>
      <c r="M174" s="254">
        <v>56.262569999999997</v>
      </c>
    </row>
    <row r="175" spans="1:13">
      <c r="A175" s="273">
        <v>166</v>
      </c>
      <c r="B175" s="254" t="s">
        <v>166</v>
      </c>
      <c r="C175" s="254">
        <v>144.55000000000001</v>
      </c>
      <c r="D175" s="256">
        <v>145.21666666666667</v>
      </c>
      <c r="E175" s="256">
        <v>143.53333333333333</v>
      </c>
      <c r="F175" s="256">
        <v>142.51666666666665</v>
      </c>
      <c r="G175" s="256">
        <v>140.83333333333331</v>
      </c>
      <c r="H175" s="256">
        <v>146.23333333333335</v>
      </c>
      <c r="I175" s="256">
        <v>147.91666666666669</v>
      </c>
      <c r="J175" s="256">
        <v>148.93333333333337</v>
      </c>
      <c r="K175" s="254">
        <v>146.9</v>
      </c>
      <c r="L175" s="254">
        <v>144.19999999999999</v>
      </c>
      <c r="M175" s="254">
        <v>19.952529999999999</v>
      </c>
    </row>
    <row r="176" spans="1:13">
      <c r="A176" s="273">
        <v>167</v>
      </c>
      <c r="B176" s="254" t="s">
        <v>167</v>
      </c>
      <c r="C176" s="254">
        <v>2124.8000000000002</v>
      </c>
      <c r="D176" s="256">
        <v>2131.3000000000002</v>
      </c>
      <c r="E176" s="256">
        <v>2113.7000000000003</v>
      </c>
      <c r="F176" s="256">
        <v>2102.6</v>
      </c>
      <c r="G176" s="256">
        <v>2085</v>
      </c>
      <c r="H176" s="256">
        <v>2142.4000000000005</v>
      </c>
      <c r="I176" s="256">
        <v>2160.0000000000009</v>
      </c>
      <c r="J176" s="256">
        <v>2171.1000000000008</v>
      </c>
      <c r="K176" s="254">
        <v>2148.9</v>
      </c>
      <c r="L176" s="254">
        <v>2120.1999999999998</v>
      </c>
      <c r="M176" s="254">
        <v>46.473610000000001</v>
      </c>
    </row>
    <row r="177" spans="1:13">
      <c r="A177" s="273">
        <v>168</v>
      </c>
      <c r="B177" s="254" t="s">
        <v>792</v>
      </c>
      <c r="C177" s="254">
        <v>997.3</v>
      </c>
      <c r="D177" s="256">
        <v>994.61666666666667</v>
      </c>
      <c r="E177" s="256">
        <v>988.23333333333335</v>
      </c>
      <c r="F177" s="256">
        <v>979.16666666666663</v>
      </c>
      <c r="G177" s="256">
        <v>972.7833333333333</v>
      </c>
      <c r="H177" s="256">
        <v>1003.6833333333334</v>
      </c>
      <c r="I177" s="256">
        <v>1010.0666666666668</v>
      </c>
      <c r="J177" s="256">
        <v>1019.1333333333334</v>
      </c>
      <c r="K177" s="254">
        <v>1001</v>
      </c>
      <c r="L177" s="254">
        <v>985.55</v>
      </c>
      <c r="M177" s="254">
        <v>22.719049999999999</v>
      </c>
    </row>
    <row r="178" spans="1:13">
      <c r="A178" s="273">
        <v>169</v>
      </c>
      <c r="B178" s="254" t="s">
        <v>274</v>
      </c>
      <c r="C178" s="254">
        <v>1023.15</v>
      </c>
      <c r="D178" s="256">
        <v>1020.7166666666667</v>
      </c>
      <c r="E178" s="256">
        <v>1008.5333333333333</v>
      </c>
      <c r="F178" s="256">
        <v>993.91666666666663</v>
      </c>
      <c r="G178" s="256">
        <v>981.73333333333323</v>
      </c>
      <c r="H178" s="256">
        <v>1035.3333333333335</v>
      </c>
      <c r="I178" s="256">
        <v>1047.5166666666669</v>
      </c>
      <c r="J178" s="256">
        <v>1062.1333333333334</v>
      </c>
      <c r="K178" s="254">
        <v>1032.9000000000001</v>
      </c>
      <c r="L178" s="254">
        <v>1006.1</v>
      </c>
      <c r="M178" s="254">
        <v>16.93798</v>
      </c>
    </row>
    <row r="179" spans="1:13">
      <c r="A179" s="273">
        <v>170</v>
      </c>
      <c r="B179" s="254" t="s">
        <v>172</v>
      </c>
      <c r="C179" s="254">
        <v>7539.95</v>
      </c>
      <c r="D179" s="256">
        <v>7538.7666666666673</v>
      </c>
      <c r="E179" s="256">
        <v>7482.5333333333347</v>
      </c>
      <c r="F179" s="256">
        <v>7425.1166666666677</v>
      </c>
      <c r="G179" s="256">
        <v>7368.883333333335</v>
      </c>
      <c r="H179" s="256">
        <v>7596.1833333333343</v>
      </c>
      <c r="I179" s="256">
        <v>7652.4166666666661</v>
      </c>
      <c r="J179" s="256">
        <v>7709.8333333333339</v>
      </c>
      <c r="K179" s="254">
        <v>7595</v>
      </c>
      <c r="L179" s="254">
        <v>7481.35</v>
      </c>
      <c r="M179" s="254">
        <v>0.81111999999999995</v>
      </c>
    </row>
    <row r="180" spans="1:13">
      <c r="A180" s="273">
        <v>171</v>
      </c>
      <c r="B180" s="254" t="s">
        <v>462</v>
      </c>
      <c r="C180" s="254">
        <v>7730.95</v>
      </c>
      <c r="D180" s="256">
        <v>7730.416666666667</v>
      </c>
      <c r="E180" s="256">
        <v>7690.5333333333338</v>
      </c>
      <c r="F180" s="256">
        <v>7650.1166666666668</v>
      </c>
      <c r="G180" s="256">
        <v>7610.2333333333336</v>
      </c>
      <c r="H180" s="256">
        <v>7770.8333333333339</v>
      </c>
      <c r="I180" s="256">
        <v>7810.7166666666672</v>
      </c>
      <c r="J180" s="256">
        <v>7851.1333333333341</v>
      </c>
      <c r="K180" s="254">
        <v>7770.3</v>
      </c>
      <c r="L180" s="254">
        <v>7690</v>
      </c>
      <c r="M180" s="254">
        <v>7.1139999999999995E-2</v>
      </c>
    </row>
    <row r="181" spans="1:13">
      <c r="A181" s="273">
        <v>172</v>
      </c>
      <c r="B181" s="254" t="s">
        <v>170</v>
      </c>
      <c r="C181" s="254">
        <v>27769.1</v>
      </c>
      <c r="D181" s="256">
        <v>27564.7</v>
      </c>
      <c r="E181" s="256">
        <v>27204.400000000001</v>
      </c>
      <c r="F181" s="256">
        <v>26639.7</v>
      </c>
      <c r="G181" s="256">
        <v>26279.4</v>
      </c>
      <c r="H181" s="256">
        <v>28129.4</v>
      </c>
      <c r="I181" s="256">
        <v>28489.699999999997</v>
      </c>
      <c r="J181" s="256">
        <v>29054.400000000001</v>
      </c>
      <c r="K181" s="254">
        <v>27925</v>
      </c>
      <c r="L181" s="254">
        <v>27000</v>
      </c>
      <c r="M181" s="254">
        <v>0.93088000000000004</v>
      </c>
    </row>
    <row r="182" spans="1:13">
      <c r="A182" s="273">
        <v>173</v>
      </c>
      <c r="B182" s="254" t="s">
        <v>173</v>
      </c>
      <c r="C182" s="254">
        <v>1413.65</v>
      </c>
      <c r="D182" s="256">
        <v>1407.9833333333333</v>
      </c>
      <c r="E182" s="256">
        <v>1381.1666666666667</v>
      </c>
      <c r="F182" s="256">
        <v>1348.6833333333334</v>
      </c>
      <c r="G182" s="256">
        <v>1321.8666666666668</v>
      </c>
      <c r="H182" s="256">
        <v>1440.4666666666667</v>
      </c>
      <c r="I182" s="256">
        <v>1467.2833333333333</v>
      </c>
      <c r="J182" s="256">
        <v>1499.7666666666667</v>
      </c>
      <c r="K182" s="254">
        <v>1434.8</v>
      </c>
      <c r="L182" s="254">
        <v>1375.5</v>
      </c>
      <c r="M182" s="254">
        <v>24.51004</v>
      </c>
    </row>
    <row r="183" spans="1:13">
      <c r="A183" s="273">
        <v>174</v>
      </c>
      <c r="B183" s="254" t="s">
        <v>171</v>
      </c>
      <c r="C183" s="254">
        <v>2028.6</v>
      </c>
      <c r="D183" s="256">
        <v>2035.4666666666665</v>
      </c>
      <c r="E183" s="256">
        <v>2015.9333333333329</v>
      </c>
      <c r="F183" s="256">
        <v>2003.2666666666664</v>
      </c>
      <c r="G183" s="256">
        <v>1983.7333333333329</v>
      </c>
      <c r="H183" s="256">
        <v>2048.1333333333332</v>
      </c>
      <c r="I183" s="256">
        <v>2067.6666666666661</v>
      </c>
      <c r="J183" s="256">
        <v>2080.333333333333</v>
      </c>
      <c r="K183" s="254">
        <v>2055</v>
      </c>
      <c r="L183" s="254">
        <v>2022.8</v>
      </c>
      <c r="M183" s="254">
        <v>2.4213300000000002</v>
      </c>
    </row>
    <row r="184" spans="1:13">
      <c r="A184" s="273">
        <v>175</v>
      </c>
      <c r="B184" s="254" t="s">
        <v>169</v>
      </c>
      <c r="C184" s="254">
        <v>429.75</v>
      </c>
      <c r="D184" s="256">
        <v>431.48333333333335</v>
      </c>
      <c r="E184" s="256">
        <v>426.4666666666667</v>
      </c>
      <c r="F184" s="256">
        <v>423.18333333333334</v>
      </c>
      <c r="G184" s="256">
        <v>418.16666666666669</v>
      </c>
      <c r="H184" s="256">
        <v>434.76666666666671</v>
      </c>
      <c r="I184" s="256">
        <v>439.78333333333336</v>
      </c>
      <c r="J184" s="256">
        <v>443.06666666666672</v>
      </c>
      <c r="K184" s="254">
        <v>436.5</v>
      </c>
      <c r="L184" s="254">
        <v>428.2</v>
      </c>
      <c r="M184" s="254">
        <v>201.95277999999999</v>
      </c>
    </row>
    <row r="185" spans="1:13">
      <c r="A185" s="273">
        <v>176</v>
      </c>
      <c r="B185" s="254" t="s">
        <v>168</v>
      </c>
      <c r="C185" s="254">
        <v>123.1</v>
      </c>
      <c r="D185" s="256">
        <v>124.25</v>
      </c>
      <c r="E185" s="256">
        <v>121.4</v>
      </c>
      <c r="F185" s="256">
        <v>119.7</v>
      </c>
      <c r="G185" s="256">
        <v>116.85000000000001</v>
      </c>
      <c r="H185" s="256">
        <v>125.95</v>
      </c>
      <c r="I185" s="256">
        <v>128.80000000000001</v>
      </c>
      <c r="J185" s="256">
        <v>130.5</v>
      </c>
      <c r="K185" s="254">
        <v>127.1</v>
      </c>
      <c r="L185" s="254">
        <v>122.55</v>
      </c>
      <c r="M185" s="254">
        <v>377.35052000000002</v>
      </c>
    </row>
    <row r="186" spans="1:13">
      <c r="A186" s="273">
        <v>177</v>
      </c>
      <c r="B186" s="254" t="s">
        <v>175</v>
      </c>
      <c r="C186" s="254">
        <v>673.25</v>
      </c>
      <c r="D186" s="256">
        <v>676.2166666666667</v>
      </c>
      <c r="E186" s="256">
        <v>669.43333333333339</v>
      </c>
      <c r="F186" s="256">
        <v>665.61666666666667</v>
      </c>
      <c r="G186" s="256">
        <v>658.83333333333337</v>
      </c>
      <c r="H186" s="256">
        <v>680.03333333333342</v>
      </c>
      <c r="I186" s="256">
        <v>686.81666666666672</v>
      </c>
      <c r="J186" s="256">
        <v>690.63333333333344</v>
      </c>
      <c r="K186" s="254">
        <v>683</v>
      </c>
      <c r="L186" s="254">
        <v>672.4</v>
      </c>
      <c r="M186" s="254">
        <v>26.82423</v>
      </c>
    </row>
    <row r="187" spans="1:13">
      <c r="A187" s="273">
        <v>178</v>
      </c>
      <c r="B187" s="254" t="s">
        <v>176</v>
      </c>
      <c r="C187" s="254">
        <v>527.29999999999995</v>
      </c>
      <c r="D187" s="256">
        <v>530.38333333333333</v>
      </c>
      <c r="E187" s="256">
        <v>522.76666666666665</v>
      </c>
      <c r="F187" s="256">
        <v>518.23333333333335</v>
      </c>
      <c r="G187" s="256">
        <v>510.61666666666667</v>
      </c>
      <c r="H187" s="256">
        <v>534.91666666666663</v>
      </c>
      <c r="I187" s="256">
        <v>542.53333333333319</v>
      </c>
      <c r="J187" s="256">
        <v>547.06666666666661</v>
      </c>
      <c r="K187" s="254">
        <v>538</v>
      </c>
      <c r="L187" s="254">
        <v>525.85</v>
      </c>
      <c r="M187" s="254">
        <v>19.263670000000001</v>
      </c>
    </row>
    <row r="188" spans="1:13">
      <c r="A188" s="273">
        <v>179</v>
      </c>
      <c r="B188" s="254" t="s">
        <v>275</v>
      </c>
      <c r="C188" s="254">
        <v>584.70000000000005</v>
      </c>
      <c r="D188" s="256">
        <v>584.48333333333335</v>
      </c>
      <c r="E188" s="256">
        <v>579.41666666666674</v>
      </c>
      <c r="F188" s="256">
        <v>574.13333333333344</v>
      </c>
      <c r="G188" s="256">
        <v>569.06666666666683</v>
      </c>
      <c r="H188" s="256">
        <v>589.76666666666665</v>
      </c>
      <c r="I188" s="256">
        <v>594.83333333333326</v>
      </c>
      <c r="J188" s="256">
        <v>600.11666666666656</v>
      </c>
      <c r="K188" s="254">
        <v>589.54999999999995</v>
      </c>
      <c r="L188" s="254">
        <v>579.20000000000005</v>
      </c>
      <c r="M188" s="254">
        <v>2.0394700000000001</v>
      </c>
    </row>
    <row r="189" spans="1:13">
      <c r="A189" s="273">
        <v>180</v>
      </c>
      <c r="B189" s="254" t="s">
        <v>188</v>
      </c>
      <c r="C189" s="254">
        <v>608.25</v>
      </c>
      <c r="D189" s="256">
        <v>611.41666666666663</v>
      </c>
      <c r="E189" s="256">
        <v>603.83333333333326</v>
      </c>
      <c r="F189" s="256">
        <v>599.41666666666663</v>
      </c>
      <c r="G189" s="256">
        <v>591.83333333333326</v>
      </c>
      <c r="H189" s="256">
        <v>615.83333333333326</v>
      </c>
      <c r="I189" s="256">
        <v>623.41666666666652</v>
      </c>
      <c r="J189" s="256">
        <v>627.83333333333326</v>
      </c>
      <c r="K189" s="254">
        <v>619</v>
      </c>
      <c r="L189" s="254">
        <v>607</v>
      </c>
      <c r="M189" s="254">
        <v>11.06888</v>
      </c>
    </row>
    <row r="190" spans="1:13">
      <c r="A190" s="273">
        <v>181</v>
      </c>
      <c r="B190" s="254" t="s">
        <v>177</v>
      </c>
      <c r="C190" s="254">
        <v>759.95</v>
      </c>
      <c r="D190" s="256">
        <v>764.9</v>
      </c>
      <c r="E190" s="256">
        <v>749.4</v>
      </c>
      <c r="F190" s="256">
        <v>738.85</v>
      </c>
      <c r="G190" s="256">
        <v>723.35</v>
      </c>
      <c r="H190" s="256">
        <v>775.44999999999993</v>
      </c>
      <c r="I190" s="256">
        <v>790.94999999999993</v>
      </c>
      <c r="J190" s="256">
        <v>801.49999999999989</v>
      </c>
      <c r="K190" s="254">
        <v>780.4</v>
      </c>
      <c r="L190" s="254">
        <v>754.35</v>
      </c>
      <c r="M190" s="254">
        <v>24.561699999999998</v>
      </c>
    </row>
    <row r="191" spans="1:13">
      <c r="A191" s="273">
        <v>182</v>
      </c>
      <c r="B191" s="254" t="s">
        <v>183</v>
      </c>
      <c r="C191" s="254">
        <v>3262.3</v>
      </c>
      <c r="D191" s="256">
        <v>3282.1333333333332</v>
      </c>
      <c r="E191" s="256">
        <v>3236.2666666666664</v>
      </c>
      <c r="F191" s="256">
        <v>3210.2333333333331</v>
      </c>
      <c r="G191" s="256">
        <v>3164.3666666666663</v>
      </c>
      <c r="H191" s="256">
        <v>3308.1666666666665</v>
      </c>
      <c r="I191" s="256">
        <v>3354.0333333333333</v>
      </c>
      <c r="J191" s="256">
        <v>3380.0666666666666</v>
      </c>
      <c r="K191" s="254">
        <v>3328</v>
      </c>
      <c r="L191" s="254">
        <v>3256.1</v>
      </c>
      <c r="M191" s="254">
        <v>21.594200000000001</v>
      </c>
    </row>
    <row r="192" spans="1:13">
      <c r="A192" s="273">
        <v>183</v>
      </c>
      <c r="B192" s="254" t="s">
        <v>782</v>
      </c>
      <c r="C192" s="254">
        <v>762.6</v>
      </c>
      <c r="D192" s="256">
        <v>763.19999999999993</v>
      </c>
      <c r="E192" s="256">
        <v>757.39999999999986</v>
      </c>
      <c r="F192" s="256">
        <v>752.19999999999993</v>
      </c>
      <c r="G192" s="256">
        <v>746.39999999999986</v>
      </c>
      <c r="H192" s="256">
        <v>768.39999999999986</v>
      </c>
      <c r="I192" s="256">
        <v>774.19999999999982</v>
      </c>
      <c r="J192" s="256">
        <v>779.39999999999986</v>
      </c>
      <c r="K192" s="254">
        <v>769</v>
      </c>
      <c r="L192" s="254">
        <v>758</v>
      </c>
      <c r="M192" s="254">
        <v>14.116020000000001</v>
      </c>
    </row>
    <row r="193" spans="1:13">
      <c r="A193" s="273">
        <v>184</v>
      </c>
      <c r="B193" s="254" t="s">
        <v>178</v>
      </c>
      <c r="C193" s="254">
        <v>4312.25</v>
      </c>
      <c r="D193" s="256">
        <v>4330.7166666666662</v>
      </c>
      <c r="E193" s="256">
        <v>4266.5333333333328</v>
      </c>
      <c r="F193" s="256">
        <v>4220.8166666666666</v>
      </c>
      <c r="G193" s="256">
        <v>4156.6333333333332</v>
      </c>
      <c r="H193" s="256">
        <v>4376.4333333333325</v>
      </c>
      <c r="I193" s="256">
        <v>4440.616666666665</v>
      </c>
      <c r="J193" s="256">
        <v>4486.3333333333321</v>
      </c>
      <c r="K193" s="254">
        <v>4394.8999999999996</v>
      </c>
      <c r="L193" s="254">
        <v>4285</v>
      </c>
      <c r="M193" s="254">
        <v>1.5150999999999999</v>
      </c>
    </row>
    <row r="194" spans="1:13">
      <c r="A194" s="273">
        <v>185</v>
      </c>
      <c r="B194" s="254" t="s">
        <v>179</v>
      </c>
      <c r="C194" s="254">
        <v>316.89999999999998</v>
      </c>
      <c r="D194" s="256">
        <v>328.86666666666662</v>
      </c>
      <c r="E194" s="256">
        <v>299.53333333333325</v>
      </c>
      <c r="F194" s="256">
        <v>282.16666666666663</v>
      </c>
      <c r="G194" s="256">
        <v>252.83333333333326</v>
      </c>
      <c r="H194" s="256">
        <v>346.23333333333323</v>
      </c>
      <c r="I194" s="256">
        <v>375.56666666666661</v>
      </c>
      <c r="J194" s="256">
        <v>392.93333333333322</v>
      </c>
      <c r="K194" s="254">
        <v>358.2</v>
      </c>
      <c r="L194" s="254">
        <v>311.5</v>
      </c>
      <c r="M194" s="254">
        <v>1640.8382999999999</v>
      </c>
    </row>
    <row r="195" spans="1:13">
      <c r="A195" s="273">
        <v>186</v>
      </c>
      <c r="B195" s="254" t="s">
        <v>181</v>
      </c>
      <c r="C195" s="254">
        <v>123</v>
      </c>
      <c r="D195" s="256">
        <v>123.85000000000001</v>
      </c>
      <c r="E195" s="256">
        <v>121.20000000000002</v>
      </c>
      <c r="F195" s="256">
        <v>119.4</v>
      </c>
      <c r="G195" s="256">
        <v>116.75000000000001</v>
      </c>
      <c r="H195" s="256">
        <v>125.65000000000002</v>
      </c>
      <c r="I195" s="256">
        <v>128.30000000000001</v>
      </c>
      <c r="J195" s="256">
        <v>130.10000000000002</v>
      </c>
      <c r="K195" s="254">
        <v>126.5</v>
      </c>
      <c r="L195" s="254">
        <v>122.05</v>
      </c>
      <c r="M195" s="254">
        <v>310.62810999999999</v>
      </c>
    </row>
    <row r="196" spans="1:13">
      <c r="A196" s="273">
        <v>187</v>
      </c>
      <c r="B196" s="245" t="s">
        <v>182</v>
      </c>
      <c r="C196" s="245">
        <v>1167.25</v>
      </c>
      <c r="D196" s="280">
        <v>1165.1666666666667</v>
      </c>
      <c r="E196" s="280">
        <v>1152.3333333333335</v>
      </c>
      <c r="F196" s="280">
        <v>1137.4166666666667</v>
      </c>
      <c r="G196" s="280">
        <v>1124.5833333333335</v>
      </c>
      <c r="H196" s="280">
        <v>1180.0833333333335</v>
      </c>
      <c r="I196" s="280">
        <v>1192.916666666667</v>
      </c>
      <c r="J196" s="280">
        <v>1207.8333333333335</v>
      </c>
      <c r="K196" s="245">
        <v>1178</v>
      </c>
      <c r="L196" s="245">
        <v>1150.25</v>
      </c>
      <c r="M196" s="245">
        <v>91.468350000000001</v>
      </c>
    </row>
    <row r="197" spans="1:13">
      <c r="A197" s="273">
        <v>188</v>
      </c>
      <c r="B197" s="245" t="s">
        <v>184</v>
      </c>
      <c r="C197" s="245">
        <v>1049.55</v>
      </c>
      <c r="D197" s="280">
        <v>1057.3166666666666</v>
      </c>
      <c r="E197" s="280">
        <v>1039.9833333333331</v>
      </c>
      <c r="F197" s="280">
        <v>1030.4166666666665</v>
      </c>
      <c r="G197" s="280">
        <v>1013.083333333333</v>
      </c>
      <c r="H197" s="280">
        <v>1066.8833333333332</v>
      </c>
      <c r="I197" s="280">
        <v>1084.2166666666667</v>
      </c>
      <c r="J197" s="280">
        <v>1093.7833333333333</v>
      </c>
      <c r="K197" s="245">
        <v>1074.6500000000001</v>
      </c>
      <c r="L197" s="245">
        <v>1047.75</v>
      </c>
      <c r="M197" s="245">
        <v>38.655940000000001</v>
      </c>
    </row>
    <row r="198" spans="1:13">
      <c r="A198" s="273">
        <v>189</v>
      </c>
      <c r="B198" s="245" t="s">
        <v>164</v>
      </c>
      <c r="C198" s="245">
        <v>1083.4000000000001</v>
      </c>
      <c r="D198" s="280">
        <v>1069.8</v>
      </c>
      <c r="E198" s="280">
        <v>1045.5999999999999</v>
      </c>
      <c r="F198" s="280">
        <v>1007.8</v>
      </c>
      <c r="G198" s="280">
        <v>983.59999999999991</v>
      </c>
      <c r="H198" s="280">
        <v>1107.5999999999999</v>
      </c>
      <c r="I198" s="280">
        <v>1131.8000000000002</v>
      </c>
      <c r="J198" s="280">
        <v>1169.5999999999999</v>
      </c>
      <c r="K198" s="245">
        <v>1094</v>
      </c>
      <c r="L198" s="245">
        <v>1032</v>
      </c>
      <c r="M198" s="245">
        <v>15.22879</v>
      </c>
    </row>
    <row r="199" spans="1:13">
      <c r="A199" s="273">
        <v>190</v>
      </c>
      <c r="B199" s="245" t="s">
        <v>185</v>
      </c>
      <c r="C199" s="245">
        <v>1762.8</v>
      </c>
      <c r="D199" s="280">
        <v>1760.95</v>
      </c>
      <c r="E199" s="280">
        <v>1747.9</v>
      </c>
      <c r="F199" s="280">
        <v>1733</v>
      </c>
      <c r="G199" s="280">
        <v>1719.95</v>
      </c>
      <c r="H199" s="280">
        <v>1775.8500000000001</v>
      </c>
      <c r="I199" s="280">
        <v>1788.8999999999999</v>
      </c>
      <c r="J199" s="280">
        <v>1803.8000000000002</v>
      </c>
      <c r="K199" s="245">
        <v>1774</v>
      </c>
      <c r="L199" s="245">
        <v>1746.05</v>
      </c>
      <c r="M199" s="245">
        <v>9.6097300000000008</v>
      </c>
    </row>
    <row r="200" spans="1:13">
      <c r="A200" s="273">
        <v>191</v>
      </c>
      <c r="B200" s="245" t="s">
        <v>186</v>
      </c>
      <c r="C200" s="245">
        <v>2931.9</v>
      </c>
      <c r="D200" s="280">
        <v>2929.6666666666665</v>
      </c>
      <c r="E200" s="280">
        <v>2912.2333333333331</v>
      </c>
      <c r="F200" s="280">
        <v>2892.5666666666666</v>
      </c>
      <c r="G200" s="280">
        <v>2875.1333333333332</v>
      </c>
      <c r="H200" s="280">
        <v>2949.333333333333</v>
      </c>
      <c r="I200" s="280">
        <v>2966.7666666666664</v>
      </c>
      <c r="J200" s="280">
        <v>2986.4333333333329</v>
      </c>
      <c r="K200" s="245">
        <v>2947.1</v>
      </c>
      <c r="L200" s="245">
        <v>2910</v>
      </c>
      <c r="M200" s="245">
        <v>1.0663100000000001</v>
      </c>
    </row>
    <row r="201" spans="1:13">
      <c r="A201" s="273">
        <v>192</v>
      </c>
      <c r="B201" s="245" t="s">
        <v>187</v>
      </c>
      <c r="C201" s="245">
        <v>467.25</v>
      </c>
      <c r="D201" s="280">
        <v>469.0333333333333</v>
      </c>
      <c r="E201" s="280">
        <v>463.16666666666663</v>
      </c>
      <c r="F201" s="280">
        <v>459.08333333333331</v>
      </c>
      <c r="G201" s="280">
        <v>453.21666666666664</v>
      </c>
      <c r="H201" s="280">
        <v>473.11666666666662</v>
      </c>
      <c r="I201" s="280">
        <v>478.98333333333329</v>
      </c>
      <c r="J201" s="280">
        <v>483.06666666666661</v>
      </c>
      <c r="K201" s="245">
        <v>474.9</v>
      </c>
      <c r="L201" s="245">
        <v>464.95</v>
      </c>
      <c r="M201" s="245">
        <v>11.50867</v>
      </c>
    </row>
    <row r="202" spans="1:13">
      <c r="A202" s="273">
        <v>193</v>
      </c>
      <c r="B202" s="245" t="s">
        <v>492</v>
      </c>
      <c r="C202" s="245">
        <v>901.85</v>
      </c>
      <c r="D202" s="280">
        <v>903.61666666666667</v>
      </c>
      <c r="E202" s="280">
        <v>889.63333333333333</v>
      </c>
      <c r="F202" s="280">
        <v>877.41666666666663</v>
      </c>
      <c r="G202" s="280">
        <v>863.43333333333328</v>
      </c>
      <c r="H202" s="280">
        <v>915.83333333333337</v>
      </c>
      <c r="I202" s="280">
        <v>929.81666666666672</v>
      </c>
      <c r="J202" s="280">
        <v>942.03333333333342</v>
      </c>
      <c r="K202" s="245">
        <v>917.6</v>
      </c>
      <c r="L202" s="245">
        <v>891.4</v>
      </c>
      <c r="M202" s="245">
        <v>7.3007999999999997</v>
      </c>
    </row>
    <row r="203" spans="1:13">
      <c r="A203" s="273">
        <v>194</v>
      </c>
      <c r="B203" s="245" t="s">
        <v>193</v>
      </c>
      <c r="C203" s="245">
        <v>803.3</v>
      </c>
      <c r="D203" s="280">
        <v>806.9</v>
      </c>
      <c r="E203" s="280">
        <v>797.8</v>
      </c>
      <c r="F203" s="280">
        <v>792.3</v>
      </c>
      <c r="G203" s="280">
        <v>783.19999999999993</v>
      </c>
      <c r="H203" s="280">
        <v>812.4</v>
      </c>
      <c r="I203" s="280">
        <v>821.50000000000011</v>
      </c>
      <c r="J203" s="280">
        <v>827</v>
      </c>
      <c r="K203" s="245">
        <v>816</v>
      </c>
      <c r="L203" s="245">
        <v>801.4</v>
      </c>
      <c r="M203" s="245">
        <v>30.97194</v>
      </c>
    </row>
    <row r="204" spans="1:13">
      <c r="A204" s="273">
        <v>195</v>
      </c>
      <c r="B204" s="245" t="s">
        <v>191</v>
      </c>
      <c r="C204" s="245">
        <v>6933.05</v>
      </c>
      <c r="D204" s="280">
        <v>6886.5166666666664</v>
      </c>
      <c r="E204" s="280">
        <v>6774.0333333333328</v>
      </c>
      <c r="F204" s="280">
        <v>6615.0166666666664</v>
      </c>
      <c r="G204" s="280">
        <v>6502.5333333333328</v>
      </c>
      <c r="H204" s="280">
        <v>7045.5333333333328</v>
      </c>
      <c r="I204" s="280">
        <v>7158.0166666666664</v>
      </c>
      <c r="J204" s="280">
        <v>7317.0333333333328</v>
      </c>
      <c r="K204" s="245">
        <v>6999</v>
      </c>
      <c r="L204" s="245">
        <v>6727.5</v>
      </c>
      <c r="M204" s="245">
        <v>6.8176100000000002</v>
      </c>
    </row>
    <row r="205" spans="1:13">
      <c r="A205" s="273">
        <v>196</v>
      </c>
      <c r="B205" s="245" t="s">
        <v>192</v>
      </c>
      <c r="C205" s="245">
        <v>37.700000000000003</v>
      </c>
      <c r="D205" s="280">
        <v>38.06666666666667</v>
      </c>
      <c r="E205" s="280">
        <v>37.13333333333334</v>
      </c>
      <c r="F205" s="280">
        <v>36.56666666666667</v>
      </c>
      <c r="G205" s="280">
        <v>35.63333333333334</v>
      </c>
      <c r="H205" s="280">
        <v>38.63333333333334</v>
      </c>
      <c r="I205" s="280">
        <v>39.566666666666663</v>
      </c>
      <c r="J205" s="280">
        <v>40.13333333333334</v>
      </c>
      <c r="K205" s="245">
        <v>39</v>
      </c>
      <c r="L205" s="245">
        <v>37.5</v>
      </c>
      <c r="M205" s="245">
        <v>169.39834999999999</v>
      </c>
    </row>
    <row r="206" spans="1:13">
      <c r="A206" s="273">
        <v>197</v>
      </c>
      <c r="B206" s="245" t="s">
        <v>189</v>
      </c>
      <c r="C206" s="245">
        <v>1429.9</v>
      </c>
      <c r="D206" s="280">
        <v>1440.2166666666665</v>
      </c>
      <c r="E206" s="280">
        <v>1416.7833333333328</v>
      </c>
      <c r="F206" s="280">
        <v>1403.6666666666663</v>
      </c>
      <c r="G206" s="280">
        <v>1380.2333333333327</v>
      </c>
      <c r="H206" s="280">
        <v>1453.333333333333</v>
      </c>
      <c r="I206" s="280">
        <v>1476.7666666666669</v>
      </c>
      <c r="J206" s="280">
        <v>1489.8833333333332</v>
      </c>
      <c r="K206" s="245">
        <v>1463.65</v>
      </c>
      <c r="L206" s="245">
        <v>1427.1</v>
      </c>
      <c r="M206" s="245">
        <v>2.4836900000000002</v>
      </c>
    </row>
    <row r="207" spans="1:13">
      <c r="A207" s="273">
        <v>198</v>
      </c>
      <c r="B207" s="245" t="s">
        <v>141</v>
      </c>
      <c r="C207" s="245">
        <v>656.85</v>
      </c>
      <c r="D207" s="280">
        <v>658.31666666666672</v>
      </c>
      <c r="E207" s="280">
        <v>653.03333333333342</v>
      </c>
      <c r="F207" s="280">
        <v>649.2166666666667</v>
      </c>
      <c r="G207" s="280">
        <v>643.93333333333339</v>
      </c>
      <c r="H207" s="280">
        <v>662.13333333333344</v>
      </c>
      <c r="I207" s="280">
        <v>667.41666666666674</v>
      </c>
      <c r="J207" s="280">
        <v>671.23333333333346</v>
      </c>
      <c r="K207" s="245">
        <v>663.6</v>
      </c>
      <c r="L207" s="245">
        <v>654.5</v>
      </c>
      <c r="M207" s="245">
        <v>9.2782</v>
      </c>
    </row>
    <row r="208" spans="1:13">
      <c r="A208" s="273">
        <v>199</v>
      </c>
      <c r="B208" s="245" t="s">
        <v>277</v>
      </c>
      <c r="C208" s="245">
        <v>260.85000000000002</v>
      </c>
      <c r="D208" s="280">
        <v>261.21666666666664</v>
      </c>
      <c r="E208" s="280">
        <v>258.73333333333329</v>
      </c>
      <c r="F208" s="280">
        <v>256.61666666666667</v>
      </c>
      <c r="G208" s="280">
        <v>254.13333333333333</v>
      </c>
      <c r="H208" s="280">
        <v>263.33333333333326</v>
      </c>
      <c r="I208" s="280">
        <v>265.81666666666661</v>
      </c>
      <c r="J208" s="280">
        <v>267.93333333333322</v>
      </c>
      <c r="K208" s="245">
        <v>263.7</v>
      </c>
      <c r="L208" s="245">
        <v>259.10000000000002</v>
      </c>
      <c r="M208" s="245">
        <v>4.8102299999999998</v>
      </c>
    </row>
    <row r="209" spans="1:13">
      <c r="A209" s="273">
        <v>200</v>
      </c>
      <c r="B209" s="245" t="s">
        <v>504</v>
      </c>
      <c r="C209" s="245">
        <v>723.5</v>
      </c>
      <c r="D209" s="280">
        <v>724.4</v>
      </c>
      <c r="E209" s="280">
        <v>714.8</v>
      </c>
      <c r="F209" s="280">
        <v>706.1</v>
      </c>
      <c r="G209" s="280">
        <v>696.5</v>
      </c>
      <c r="H209" s="280">
        <v>733.09999999999991</v>
      </c>
      <c r="I209" s="280">
        <v>742.7</v>
      </c>
      <c r="J209" s="280">
        <v>751.39999999999986</v>
      </c>
      <c r="K209" s="245">
        <v>734</v>
      </c>
      <c r="L209" s="245">
        <v>715.7</v>
      </c>
      <c r="M209" s="245">
        <v>2.9874399999999999</v>
      </c>
    </row>
    <row r="210" spans="1:13">
      <c r="A210" s="273">
        <v>201</v>
      </c>
      <c r="B210" s="245" t="s">
        <v>194</v>
      </c>
      <c r="C210" s="245">
        <v>270.60000000000002</v>
      </c>
      <c r="D210" s="280">
        <v>270.38333333333338</v>
      </c>
      <c r="E210" s="280">
        <v>266.41666666666674</v>
      </c>
      <c r="F210" s="280">
        <v>262.23333333333335</v>
      </c>
      <c r="G210" s="280">
        <v>258.26666666666671</v>
      </c>
      <c r="H210" s="280">
        <v>274.56666666666678</v>
      </c>
      <c r="I210" s="280">
        <v>278.53333333333336</v>
      </c>
      <c r="J210" s="280">
        <v>282.71666666666681</v>
      </c>
      <c r="K210" s="245">
        <v>274.35000000000002</v>
      </c>
      <c r="L210" s="245">
        <v>266.2</v>
      </c>
      <c r="M210" s="245">
        <v>55.736080000000001</v>
      </c>
    </row>
    <row r="211" spans="1:13">
      <c r="A211" s="273">
        <v>202</v>
      </c>
      <c r="B211" s="245" t="s">
        <v>118</v>
      </c>
      <c r="C211" s="245">
        <v>8.8000000000000007</v>
      </c>
      <c r="D211" s="280">
        <v>8.9333333333333336</v>
      </c>
      <c r="E211" s="280">
        <v>8.6166666666666671</v>
      </c>
      <c r="F211" s="280">
        <v>8.4333333333333336</v>
      </c>
      <c r="G211" s="280">
        <v>8.1166666666666671</v>
      </c>
      <c r="H211" s="280">
        <v>9.1166666666666671</v>
      </c>
      <c r="I211" s="280">
        <v>9.4333333333333336</v>
      </c>
      <c r="J211" s="280">
        <v>9.6166666666666671</v>
      </c>
      <c r="K211" s="245">
        <v>9.25</v>
      </c>
      <c r="L211" s="245">
        <v>8.75</v>
      </c>
      <c r="M211" s="245">
        <v>2223.25441</v>
      </c>
    </row>
    <row r="212" spans="1:13">
      <c r="A212" s="273">
        <v>203</v>
      </c>
      <c r="B212" s="245" t="s">
        <v>195</v>
      </c>
      <c r="C212" s="245">
        <v>1012.6</v>
      </c>
      <c r="D212" s="280">
        <v>1016.85</v>
      </c>
      <c r="E212" s="280">
        <v>1005.5</v>
      </c>
      <c r="F212" s="280">
        <v>998.4</v>
      </c>
      <c r="G212" s="280">
        <v>987.05</v>
      </c>
      <c r="H212" s="280">
        <v>1023.95</v>
      </c>
      <c r="I212" s="280">
        <v>1035.3000000000002</v>
      </c>
      <c r="J212" s="280">
        <v>1042.4000000000001</v>
      </c>
      <c r="K212" s="245">
        <v>1028.2</v>
      </c>
      <c r="L212" s="245">
        <v>1009.75</v>
      </c>
      <c r="M212" s="245">
        <v>6.23245</v>
      </c>
    </row>
    <row r="213" spans="1:13">
      <c r="A213" s="273">
        <v>204</v>
      </c>
      <c r="B213" s="245" t="s">
        <v>510</v>
      </c>
      <c r="C213" s="245">
        <v>2248.15</v>
      </c>
      <c r="D213" s="280">
        <v>2253.3833333333332</v>
      </c>
      <c r="E213" s="280">
        <v>2236.7666666666664</v>
      </c>
      <c r="F213" s="280">
        <v>2225.3833333333332</v>
      </c>
      <c r="G213" s="280">
        <v>2208.7666666666664</v>
      </c>
      <c r="H213" s="280">
        <v>2264.7666666666664</v>
      </c>
      <c r="I213" s="280">
        <v>2281.3833333333332</v>
      </c>
      <c r="J213" s="280">
        <v>2292.7666666666664</v>
      </c>
      <c r="K213" s="245">
        <v>2270</v>
      </c>
      <c r="L213" s="245">
        <v>2242</v>
      </c>
      <c r="M213" s="245">
        <v>2.0312899999999998</v>
      </c>
    </row>
    <row r="214" spans="1:13">
      <c r="A214" s="273">
        <v>205</v>
      </c>
      <c r="B214" s="245" t="s">
        <v>196</v>
      </c>
      <c r="C214" s="280">
        <v>532.6</v>
      </c>
      <c r="D214" s="280">
        <v>534.25</v>
      </c>
      <c r="E214" s="280">
        <v>530.20000000000005</v>
      </c>
      <c r="F214" s="280">
        <v>527.80000000000007</v>
      </c>
      <c r="G214" s="280">
        <v>523.75000000000011</v>
      </c>
      <c r="H214" s="280">
        <v>536.65</v>
      </c>
      <c r="I214" s="280">
        <v>540.69999999999993</v>
      </c>
      <c r="J214" s="280">
        <v>543.09999999999991</v>
      </c>
      <c r="K214" s="280">
        <v>538.29999999999995</v>
      </c>
      <c r="L214" s="280">
        <v>531.85</v>
      </c>
      <c r="M214" s="280">
        <v>41.93441</v>
      </c>
    </row>
    <row r="215" spans="1:13">
      <c r="A215" s="273">
        <v>206</v>
      </c>
      <c r="B215" s="245" t="s">
        <v>197</v>
      </c>
      <c r="C215" s="280">
        <v>13.35</v>
      </c>
      <c r="D215" s="280">
        <v>13.4</v>
      </c>
      <c r="E215" s="280">
        <v>13.25</v>
      </c>
      <c r="F215" s="280">
        <v>13.15</v>
      </c>
      <c r="G215" s="280">
        <v>13</v>
      </c>
      <c r="H215" s="280">
        <v>13.5</v>
      </c>
      <c r="I215" s="280">
        <v>13.650000000000002</v>
      </c>
      <c r="J215" s="280">
        <v>13.75</v>
      </c>
      <c r="K215" s="280">
        <v>13.55</v>
      </c>
      <c r="L215" s="280">
        <v>13.3</v>
      </c>
      <c r="M215" s="280">
        <v>624.17702999999995</v>
      </c>
    </row>
    <row r="216" spans="1:13">
      <c r="A216" s="273">
        <v>207</v>
      </c>
      <c r="B216" s="245" t="s">
        <v>198</v>
      </c>
      <c r="C216" s="280">
        <v>219.45</v>
      </c>
      <c r="D216" s="280">
        <v>220.38333333333333</v>
      </c>
      <c r="E216" s="280">
        <v>217.26666666666665</v>
      </c>
      <c r="F216" s="280">
        <v>215.08333333333331</v>
      </c>
      <c r="G216" s="280">
        <v>211.96666666666664</v>
      </c>
      <c r="H216" s="280">
        <v>222.56666666666666</v>
      </c>
      <c r="I216" s="280">
        <v>225.68333333333334</v>
      </c>
      <c r="J216" s="280">
        <v>227.86666666666667</v>
      </c>
      <c r="K216" s="280">
        <v>223.5</v>
      </c>
      <c r="L216" s="280">
        <v>218.2</v>
      </c>
      <c r="M216" s="280">
        <v>110.29058000000001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3"/>
      <c r="B1" s="553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44384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50" t="s">
        <v>16</v>
      </c>
      <c r="B9" s="551" t="s">
        <v>18</v>
      </c>
      <c r="C9" s="549" t="s">
        <v>19</v>
      </c>
      <c r="D9" s="549" t="s">
        <v>20</v>
      </c>
      <c r="E9" s="549" t="s">
        <v>21</v>
      </c>
      <c r="F9" s="549"/>
      <c r="G9" s="549"/>
      <c r="H9" s="549" t="s">
        <v>22</v>
      </c>
      <c r="I9" s="549"/>
      <c r="J9" s="549"/>
      <c r="K9" s="251"/>
      <c r="L9" s="258"/>
      <c r="M9" s="259"/>
    </row>
    <row r="10" spans="1:15" ht="42.75" customHeight="1">
      <c r="A10" s="545"/>
      <c r="B10" s="547"/>
      <c r="C10" s="552" t="s">
        <v>23</v>
      </c>
      <c r="D10" s="552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1" t="s">
        <v>284</v>
      </c>
      <c r="C11" s="419">
        <v>24669.200000000001</v>
      </c>
      <c r="D11" s="420">
        <v>24518.566666666669</v>
      </c>
      <c r="E11" s="420">
        <v>24237.233333333337</v>
      </c>
      <c r="F11" s="420">
        <v>23805.266666666666</v>
      </c>
      <c r="G11" s="420">
        <v>23523.933333333334</v>
      </c>
      <c r="H11" s="420">
        <v>24950.53333333334</v>
      </c>
      <c r="I11" s="420">
        <v>25231.866666666676</v>
      </c>
      <c r="J11" s="420">
        <v>25663.833333333343</v>
      </c>
      <c r="K11" s="419">
        <v>24799.9</v>
      </c>
      <c r="L11" s="419">
        <v>24086.6</v>
      </c>
      <c r="M11" s="419">
        <v>6.148E-2</v>
      </c>
    </row>
    <row r="12" spans="1:15" ht="12" customHeight="1">
      <c r="A12" s="245">
        <v>2</v>
      </c>
      <c r="B12" s="421" t="s">
        <v>763</v>
      </c>
      <c r="C12" s="419">
        <v>1757.75</v>
      </c>
      <c r="D12" s="420">
        <v>1762.6833333333334</v>
      </c>
      <c r="E12" s="420">
        <v>1741.1166666666668</v>
      </c>
      <c r="F12" s="420">
        <v>1724.4833333333333</v>
      </c>
      <c r="G12" s="420">
        <v>1702.9166666666667</v>
      </c>
      <c r="H12" s="420">
        <v>1779.3166666666668</v>
      </c>
      <c r="I12" s="420">
        <v>1800.8833333333334</v>
      </c>
      <c r="J12" s="420">
        <v>1817.5166666666669</v>
      </c>
      <c r="K12" s="419">
        <v>1784.25</v>
      </c>
      <c r="L12" s="419">
        <v>1746.05</v>
      </c>
      <c r="M12" s="419">
        <v>0.76698</v>
      </c>
    </row>
    <row r="13" spans="1:15" ht="12" customHeight="1">
      <c r="A13" s="245">
        <v>3</v>
      </c>
      <c r="B13" s="421" t="s">
        <v>793</v>
      </c>
      <c r="C13" s="419">
        <v>1897.45</v>
      </c>
      <c r="D13" s="420">
        <v>1910.1666666666667</v>
      </c>
      <c r="E13" s="420">
        <v>1880.3333333333335</v>
      </c>
      <c r="F13" s="420">
        <v>1863.2166666666667</v>
      </c>
      <c r="G13" s="420">
        <v>1833.3833333333334</v>
      </c>
      <c r="H13" s="420">
        <v>1927.2833333333335</v>
      </c>
      <c r="I13" s="420">
        <v>1957.116666666667</v>
      </c>
      <c r="J13" s="420">
        <v>1974.2333333333336</v>
      </c>
      <c r="K13" s="419">
        <v>1940</v>
      </c>
      <c r="L13" s="419">
        <v>1893.05</v>
      </c>
      <c r="M13" s="419">
        <v>0.14643</v>
      </c>
    </row>
    <row r="14" spans="1:15" ht="12" customHeight="1">
      <c r="A14" s="245">
        <v>4</v>
      </c>
      <c r="B14" s="421" t="s">
        <v>38</v>
      </c>
      <c r="C14" s="419">
        <v>2022.85</v>
      </c>
      <c r="D14" s="420">
        <v>2021.4833333333333</v>
      </c>
      <c r="E14" s="420">
        <v>1984.4166666666665</v>
      </c>
      <c r="F14" s="420">
        <v>1945.9833333333331</v>
      </c>
      <c r="G14" s="420">
        <v>1908.9166666666663</v>
      </c>
      <c r="H14" s="420">
        <v>2059.916666666667</v>
      </c>
      <c r="I14" s="420">
        <v>2096.9833333333336</v>
      </c>
      <c r="J14" s="420">
        <v>2135.416666666667</v>
      </c>
      <c r="K14" s="419">
        <v>2058.5500000000002</v>
      </c>
      <c r="L14" s="419">
        <v>1983.05</v>
      </c>
      <c r="M14" s="419">
        <v>11.718310000000001</v>
      </c>
    </row>
    <row r="15" spans="1:15" ht="12" customHeight="1">
      <c r="A15" s="245">
        <v>5</v>
      </c>
      <c r="B15" s="421" t="s">
        <v>285</v>
      </c>
      <c r="C15" s="419">
        <v>2166</v>
      </c>
      <c r="D15" s="420">
        <v>2166.0499999999997</v>
      </c>
      <c r="E15" s="420">
        <v>2143.1499999999996</v>
      </c>
      <c r="F15" s="420">
        <v>2120.2999999999997</v>
      </c>
      <c r="G15" s="420">
        <v>2097.3999999999996</v>
      </c>
      <c r="H15" s="420">
        <v>2188.8999999999996</v>
      </c>
      <c r="I15" s="420">
        <v>2211.8000000000002</v>
      </c>
      <c r="J15" s="420">
        <v>2234.6499999999996</v>
      </c>
      <c r="K15" s="419">
        <v>2188.9499999999998</v>
      </c>
      <c r="L15" s="419">
        <v>2143.1999999999998</v>
      </c>
      <c r="M15" s="419">
        <v>0.21312999999999999</v>
      </c>
    </row>
    <row r="16" spans="1:15" ht="12" customHeight="1">
      <c r="A16" s="245">
        <v>6</v>
      </c>
      <c r="B16" s="421" t="s">
        <v>286</v>
      </c>
      <c r="C16" s="419">
        <v>1597.55</v>
      </c>
      <c r="D16" s="420">
        <v>1604.7666666666667</v>
      </c>
      <c r="E16" s="420">
        <v>1576.2833333333333</v>
      </c>
      <c r="F16" s="420">
        <v>1555.0166666666667</v>
      </c>
      <c r="G16" s="420">
        <v>1526.5333333333333</v>
      </c>
      <c r="H16" s="420">
        <v>1626.0333333333333</v>
      </c>
      <c r="I16" s="420">
        <v>1654.5166666666664</v>
      </c>
      <c r="J16" s="420">
        <v>1675.7833333333333</v>
      </c>
      <c r="K16" s="419">
        <v>1633.25</v>
      </c>
      <c r="L16" s="419">
        <v>1583.5</v>
      </c>
      <c r="M16" s="419">
        <v>0.85389000000000004</v>
      </c>
    </row>
    <row r="17" spans="1:13" ht="12" customHeight="1">
      <c r="A17" s="245">
        <v>7</v>
      </c>
      <c r="B17" s="421" t="s">
        <v>222</v>
      </c>
      <c r="C17" s="419">
        <v>1114.3</v>
      </c>
      <c r="D17" s="420">
        <v>1104.3500000000001</v>
      </c>
      <c r="E17" s="420">
        <v>1065.9500000000003</v>
      </c>
      <c r="F17" s="420">
        <v>1017.6000000000001</v>
      </c>
      <c r="G17" s="420">
        <v>979.20000000000027</v>
      </c>
      <c r="H17" s="420">
        <v>1152.7000000000003</v>
      </c>
      <c r="I17" s="420">
        <v>1191.1000000000004</v>
      </c>
      <c r="J17" s="420">
        <v>1239.4500000000003</v>
      </c>
      <c r="K17" s="419">
        <v>1142.75</v>
      </c>
      <c r="L17" s="419">
        <v>1056</v>
      </c>
      <c r="M17" s="419">
        <v>85.776899999999998</v>
      </c>
    </row>
    <row r="18" spans="1:13" ht="12" customHeight="1">
      <c r="A18" s="245">
        <v>8</v>
      </c>
      <c r="B18" s="421" t="s">
        <v>716</v>
      </c>
      <c r="C18" s="419">
        <v>735.05</v>
      </c>
      <c r="D18" s="420">
        <v>739.01666666666677</v>
      </c>
      <c r="E18" s="420">
        <v>728.28333333333353</v>
      </c>
      <c r="F18" s="420">
        <v>721.51666666666677</v>
      </c>
      <c r="G18" s="420">
        <v>710.78333333333353</v>
      </c>
      <c r="H18" s="420">
        <v>745.78333333333353</v>
      </c>
      <c r="I18" s="420">
        <v>756.51666666666688</v>
      </c>
      <c r="J18" s="420">
        <v>763.28333333333353</v>
      </c>
      <c r="K18" s="419">
        <v>749.75</v>
      </c>
      <c r="L18" s="419">
        <v>732.25</v>
      </c>
      <c r="M18" s="419">
        <v>4.2092599999999996</v>
      </c>
    </row>
    <row r="19" spans="1:13" ht="12" customHeight="1">
      <c r="A19" s="245">
        <v>9</v>
      </c>
      <c r="B19" s="421" t="s">
        <v>717</v>
      </c>
      <c r="C19" s="419">
        <v>849.35</v>
      </c>
      <c r="D19" s="420">
        <v>854.11666666666679</v>
      </c>
      <c r="E19" s="420">
        <v>842.53333333333353</v>
      </c>
      <c r="F19" s="420">
        <v>835.7166666666667</v>
      </c>
      <c r="G19" s="420">
        <v>824.13333333333344</v>
      </c>
      <c r="H19" s="420">
        <v>860.93333333333362</v>
      </c>
      <c r="I19" s="420">
        <v>872.51666666666688</v>
      </c>
      <c r="J19" s="420">
        <v>879.33333333333371</v>
      </c>
      <c r="K19" s="419">
        <v>865.7</v>
      </c>
      <c r="L19" s="419">
        <v>847.3</v>
      </c>
      <c r="M19" s="419">
        <v>11.705920000000001</v>
      </c>
    </row>
    <row r="20" spans="1:13" ht="12" customHeight="1">
      <c r="A20" s="245">
        <v>10</v>
      </c>
      <c r="B20" s="421" t="s">
        <v>287</v>
      </c>
      <c r="C20" s="419">
        <v>2858.4</v>
      </c>
      <c r="D20" s="420">
        <v>2872.25</v>
      </c>
      <c r="E20" s="420">
        <v>2670.15</v>
      </c>
      <c r="F20" s="420">
        <v>2481.9</v>
      </c>
      <c r="G20" s="420">
        <v>2279.8000000000002</v>
      </c>
      <c r="H20" s="420">
        <v>3060.5</v>
      </c>
      <c r="I20" s="420">
        <v>3262.6000000000004</v>
      </c>
      <c r="J20" s="420">
        <v>3450.85</v>
      </c>
      <c r="K20" s="419">
        <v>3074.35</v>
      </c>
      <c r="L20" s="419">
        <v>2684</v>
      </c>
      <c r="M20" s="419">
        <v>3.85568</v>
      </c>
    </row>
    <row r="21" spans="1:13" ht="12" customHeight="1">
      <c r="A21" s="245">
        <v>11</v>
      </c>
      <c r="B21" s="421" t="s">
        <v>288</v>
      </c>
      <c r="C21" s="419">
        <v>17227.25</v>
      </c>
      <c r="D21" s="420">
        <v>17097.816666666666</v>
      </c>
      <c r="E21" s="420">
        <v>16905.933333333331</v>
      </c>
      <c r="F21" s="420">
        <v>16584.616666666665</v>
      </c>
      <c r="G21" s="420">
        <v>16392.73333333333</v>
      </c>
      <c r="H21" s="420">
        <v>17419.133333333331</v>
      </c>
      <c r="I21" s="420">
        <v>17611.016666666663</v>
      </c>
      <c r="J21" s="420">
        <v>17932.333333333332</v>
      </c>
      <c r="K21" s="419">
        <v>17289.7</v>
      </c>
      <c r="L21" s="419">
        <v>16776.5</v>
      </c>
      <c r="M21" s="419">
        <v>0.2082</v>
      </c>
    </row>
    <row r="22" spans="1:13" ht="12" customHeight="1">
      <c r="A22" s="245">
        <v>12</v>
      </c>
      <c r="B22" s="421" t="s">
        <v>40</v>
      </c>
      <c r="C22" s="419">
        <v>1414.8</v>
      </c>
      <c r="D22" s="420">
        <v>1412.5666666666666</v>
      </c>
      <c r="E22" s="420">
        <v>1380.9833333333331</v>
      </c>
      <c r="F22" s="420">
        <v>1347.1666666666665</v>
      </c>
      <c r="G22" s="420">
        <v>1315.583333333333</v>
      </c>
      <c r="H22" s="420">
        <v>1446.3833333333332</v>
      </c>
      <c r="I22" s="420">
        <v>1477.9666666666667</v>
      </c>
      <c r="J22" s="420">
        <v>1511.7833333333333</v>
      </c>
      <c r="K22" s="419">
        <v>1444.15</v>
      </c>
      <c r="L22" s="419">
        <v>1378.75</v>
      </c>
      <c r="M22" s="419">
        <v>94.854339999999993</v>
      </c>
    </row>
    <row r="23" spans="1:13">
      <c r="A23" s="245">
        <v>13</v>
      </c>
      <c r="B23" s="421" t="s">
        <v>289</v>
      </c>
      <c r="C23" s="419">
        <v>1012.75</v>
      </c>
      <c r="D23" s="420">
        <v>980.61666666666667</v>
      </c>
      <c r="E23" s="420">
        <v>948.48333333333335</v>
      </c>
      <c r="F23" s="420">
        <v>884.2166666666667</v>
      </c>
      <c r="G23" s="420">
        <v>852.08333333333337</v>
      </c>
      <c r="H23" s="420">
        <v>1044.8833333333332</v>
      </c>
      <c r="I23" s="420">
        <v>1077.0166666666669</v>
      </c>
      <c r="J23" s="420">
        <v>1141.2833333333333</v>
      </c>
      <c r="K23" s="419">
        <v>1012.75</v>
      </c>
      <c r="L23" s="419">
        <v>916.35</v>
      </c>
      <c r="M23" s="419">
        <v>3.4289900000000002</v>
      </c>
    </row>
    <row r="24" spans="1:13">
      <c r="A24" s="245">
        <v>14</v>
      </c>
      <c r="B24" s="421" t="s">
        <v>41</v>
      </c>
      <c r="C24" s="419">
        <v>712.7</v>
      </c>
      <c r="D24" s="420">
        <v>717.25</v>
      </c>
      <c r="E24" s="420">
        <v>702.55</v>
      </c>
      <c r="F24" s="420">
        <v>692.4</v>
      </c>
      <c r="G24" s="420">
        <v>677.69999999999993</v>
      </c>
      <c r="H24" s="420">
        <v>727.4</v>
      </c>
      <c r="I24" s="420">
        <v>742.1</v>
      </c>
      <c r="J24" s="420">
        <v>752.25</v>
      </c>
      <c r="K24" s="419">
        <v>731.95</v>
      </c>
      <c r="L24" s="419">
        <v>707.1</v>
      </c>
      <c r="M24" s="419">
        <v>145.80124000000001</v>
      </c>
    </row>
    <row r="25" spans="1:13">
      <c r="A25" s="245">
        <v>15</v>
      </c>
      <c r="B25" s="421" t="s">
        <v>804</v>
      </c>
      <c r="C25" s="419">
        <v>918.2</v>
      </c>
      <c r="D25" s="420">
        <v>889.06666666666661</v>
      </c>
      <c r="E25" s="420">
        <v>859.93333333333317</v>
      </c>
      <c r="F25" s="420">
        <v>801.66666666666652</v>
      </c>
      <c r="G25" s="420">
        <v>772.53333333333308</v>
      </c>
      <c r="H25" s="420">
        <v>947.33333333333326</v>
      </c>
      <c r="I25" s="420">
        <v>976.4666666666667</v>
      </c>
      <c r="J25" s="420">
        <v>1034.7333333333333</v>
      </c>
      <c r="K25" s="419">
        <v>918.2</v>
      </c>
      <c r="L25" s="419">
        <v>830.8</v>
      </c>
      <c r="M25" s="419">
        <v>12.81636</v>
      </c>
    </row>
    <row r="26" spans="1:13">
      <c r="A26" s="245">
        <v>16</v>
      </c>
      <c r="B26" s="421" t="s">
        <v>290</v>
      </c>
      <c r="C26" s="419">
        <v>953.8</v>
      </c>
      <c r="D26" s="420">
        <v>923.5333333333333</v>
      </c>
      <c r="E26" s="420">
        <v>893.26666666666665</v>
      </c>
      <c r="F26" s="420">
        <v>832.73333333333335</v>
      </c>
      <c r="G26" s="420">
        <v>802.4666666666667</v>
      </c>
      <c r="H26" s="420">
        <v>984.06666666666661</v>
      </c>
      <c r="I26" s="420">
        <v>1014.3333333333333</v>
      </c>
      <c r="J26" s="420">
        <v>1074.8666666666666</v>
      </c>
      <c r="K26" s="419">
        <v>953.8</v>
      </c>
      <c r="L26" s="419">
        <v>863</v>
      </c>
      <c r="M26" s="419">
        <v>3.5463300000000002</v>
      </c>
    </row>
    <row r="27" spans="1:13">
      <c r="A27" s="245">
        <v>17</v>
      </c>
      <c r="B27" s="421" t="s">
        <v>223</v>
      </c>
      <c r="C27" s="419">
        <v>115.55</v>
      </c>
      <c r="D27" s="420">
        <v>116.06666666666666</v>
      </c>
      <c r="E27" s="420">
        <v>114.68333333333332</v>
      </c>
      <c r="F27" s="420">
        <v>113.81666666666666</v>
      </c>
      <c r="G27" s="420">
        <v>112.43333333333332</v>
      </c>
      <c r="H27" s="420">
        <v>116.93333333333332</v>
      </c>
      <c r="I27" s="420">
        <v>118.31666666666665</v>
      </c>
      <c r="J27" s="420">
        <v>119.18333333333332</v>
      </c>
      <c r="K27" s="419">
        <v>117.45</v>
      </c>
      <c r="L27" s="419">
        <v>115.2</v>
      </c>
      <c r="M27" s="419">
        <v>19.425129999999999</v>
      </c>
    </row>
    <row r="28" spans="1:13">
      <c r="A28" s="245">
        <v>18</v>
      </c>
      <c r="B28" s="421" t="s">
        <v>224</v>
      </c>
      <c r="C28" s="419">
        <v>214.95</v>
      </c>
      <c r="D28" s="420">
        <v>216.65</v>
      </c>
      <c r="E28" s="420">
        <v>212.3</v>
      </c>
      <c r="F28" s="420">
        <v>209.65</v>
      </c>
      <c r="G28" s="420">
        <v>205.3</v>
      </c>
      <c r="H28" s="420">
        <v>219.3</v>
      </c>
      <c r="I28" s="420">
        <v>223.64999999999998</v>
      </c>
      <c r="J28" s="420">
        <v>226.3</v>
      </c>
      <c r="K28" s="419">
        <v>221</v>
      </c>
      <c r="L28" s="419">
        <v>214</v>
      </c>
      <c r="M28" s="419">
        <v>25.855789999999999</v>
      </c>
    </row>
    <row r="29" spans="1:13">
      <c r="A29" s="245">
        <v>19</v>
      </c>
      <c r="B29" s="421" t="s">
        <v>291</v>
      </c>
      <c r="C29" s="419">
        <v>407.85</v>
      </c>
      <c r="D29" s="420">
        <v>410.11666666666662</v>
      </c>
      <c r="E29" s="420">
        <v>404.33333333333326</v>
      </c>
      <c r="F29" s="420">
        <v>400.81666666666666</v>
      </c>
      <c r="G29" s="420">
        <v>395.0333333333333</v>
      </c>
      <c r="H29" s="420">
        <v>413.63333333333321</v>
      </c>
      <c r="I29" s="420">
        <v>419.41666666666663</v>
      </c>
      <c r="J29" s="420">
        <v>422.93333333333317</v>
      </c>
      <c r="K29" s="419">
        <v>415.9</v>
      </c>
      <c r="L29" s="419">
        <v>406.6</v>
      </c>
      <c r="M29" s="419">
        <v>2.8342900000000002</v>
      </c>
    </row>
    <row r="30" spans="1:13">
      <c r="A30" s="245">
        <v>20</v>
      </c>
      <c r="B30" s="421" t="s">
        <v>292</v>
      </c>
      <c r="C30" s="419">
        <v>344.55</v>
      </c>
      <c r="D30" s="420">
        <v>346.75</v>
      </c>
      <c r="E30" s="420">
        <v>339.8</v>
      </c>
      <c r="F30" s="420">
        <v>335.05</v>
      </c>
      <c r="G30" s="420">
        <v>328.1</v>
      </c>
      <c r="H30" s="420">
        <v>351.5</v>
      </c>
      <c r="I30" s="420">
        <v>358.45000000000005</v>
      </c>
      <c r="J30" s="420">
        <v>363.2</v>
      </c>
      <c r="K30" s="419">
        <v>353.7</v>
      </c>
      <c r="L30" s="419">
        <v>342</v>
      </c>
      <c r="M30" s="419">
        <v>2.8088500000000001</v>
      </c>
    </row>
    <row r="31" spans="1:13">
      <c r="A31" s="245">
        <v>21</v>
      </c>
      <c r="B31" s="421" t="s">
        <v>718</v>
      </c>
      <c r="C31" s="419">
        <v>4504.95</v>
      </c>
      <c r="D31" s="420">
        <v>4538.3166666666666</v>
      </c>
      <c r="E31" s="420">
        <v>4452.6333333333332</v>
      </c>
      <c r="F31" s="420">
        <v>4400.3166666666666</v>
      </c>
      <c r="G31" s="420">
        <v>4314.6333333333332</v>
      </c>
      <c r="H31" s="420">
        <v>4590.6333333333332</v>
      </c>
      <c r="I31" s="420">
        <v>4676.3166666666657</v>
      </c>
      <c r="J31" s="420">
        <v>4728.6333333333332</v>
      </c>
      <c r="K31" s="419">
        <v>4624</v>
      </c>
      <c r="L31" s="419">
        <v>4486</v>
      </c>
      <c r="M31" s="419">
        <v>0.41882999999999998</v>
      </c>
    </row>
    <row r="32" spans="1:13">
      <c r="A32" s="245">
        <v>22</v>
      </c>
      <c r="B32" s="421" t="s">
        <v>225</v>
      </c>
      <c r="C32" s="419">
        <v>2165.6</v>
      </c>
      <c r="D32" s="420">
        <v>2164.4833333333331</v>
      </c>
      <c r="E32" s="420">
        <v>2145.1166666666663</v>
      </c>
      <c r="F32" s="420">
        <v>2124.6333333333332</v>
      </c>
      <c r="G32" s="420">
        <v>2105.2666666666664</v>
      </c>
      <c r="H32" s="420">
        <v>2184.9666666666662</v>
      </c>
      <c r="I32" s="420">
        <v>2204.333333333333</v>
      </c>
      <c r="J32" s="420">
        <v>2224.8166666666662</v>
      </c>
      <c r="K32" s="419">
        <v>2183.85</v>
      </c>
      <c r="L32" s="419">
        <v>2144</v>
      </c>
      <c r="M32" s="419">
        <v>0.56422000000000005</v>
      </c>
    </row>
    <row r="33" spans="1:13">
      <c r="A33" s="245">
        <v>23</v>
      </c>
      <c r="B33" s="421" t="s">
        <v>293</v>
      </c>
      <c r="C33" s="419">
        <v>2327.6999999999998</v>
      </c>
      <c r="D33" s="420">
        <v>2338.6</v>
      </c>
      <c r="E33" s="420">
        <v>2309.1999999999998</v>
      </c>
      <c r="F33" s="420">
        <v>2290.6999999999998</v>
      </c>
      <c r="G33" s="420">
        <v>2261.2999999999997</v>
      </c>
      <c r="H33" s="420">
        <v>2357.1</v>
      </c>
      <c r="I33" s="420">
        <v>2386.5000000000005</v>
      </c>
      <c r="J33" s="420">
        <v>2405</v>
      </c>
      <c r="K33" s="419">
        <v>2368</v>
      </c>
      <c r="L33" s="419">
        <v>2320.1</v>
      </c>
      <c r="M33" s="419">
        <v>6.3769999999999993E-2</v>
      </c>
    </row>
    <row r="34" spans="1:13">
      <c r="A34" s="245">
        <v>24</v>
      </c>
      <c r="B34" s="421" t="s">
        <v>719</v>
      </c>
      <c r="C34" s="419">
        <v>129.69999999999999</v>
      </c>
      <c r="D34" s="420">
        <v>128.46666666666667</v>
      </c>
      <c r="E34" s="420">
        <v>125.23333333333335</v>
      </c>
      <c r="F34" s="420">
        <v>120.76666666666668</v>
      </c>
      <c r="G34" s="420">
        <v>117.53333333333336</v>
      </c>
      <c r="H34" s="420">
        <v>132.93333333333334</v>
      </c>
      <c r="I34" s="420">
        <v>136.16666666666663</v>
      </c>
      <c r="J34" s="420">
        <v>140.63333333333333</v>
      </c>
      <c r="K34" s="419">
        <v>131.69999999999999</v>
      </c>
      <c r="L34" s="419">
        <v>124</v>
      </c>
      <c r="M34" s="419">
        <v>10.837630000000001</v>
      </c>
    </row>
    <row r="35" spans="1:13">
      <c r="A35" s="245">
        <v>25</v>
      </c>
      <c r="B35" s="421" t="s">
        <v>294</v>
      </c>
      <c r="C35" s="419">
        <v>985.55</v>
      </c>
      <c r="D35" s="420">
        <v>988.83333333333337</v>
      </c>
      <c r="E35" s="420">
        <v>977.76666666666677</v>
      </c>
      <c r="F35" s="420">
        <v>969.98333333333335</v>
      </c>
      <c r="G35" s="420">
        <v>958.91666666666674</v>
      </c>
      <c r="H35" s="420">
        <v>996.61666666666679</v>
      </c>
      <c r="I35" s="420">
        <v>1007.6833333333334</v>
      </c>
      <c r="J35" s="420">
        <v>1015.4666666666668</v>
      </c>
      <c r="K35" s="419">
        <v>999.9</v>
      </c>
      <c r="L35" s="419">
        <v>981.05</v>
      </c>
      <c r="M35" s="419">
        <v>1.78854</v>
      </c>
    </row>
    <row r="36" spans="1:13">
      <c r="A36" s="245">
        <v>26</v>
      </c>
      <c r="B36" s="421" t="s">
        <v>226</v>
      </c>
      <c r="C36" s="419">
        <v>3315.2</v>
      </c>
      <c r="D36" s="420">
        <v>3301.2999999999997</v>
      </c>
      <c r="E36" s="420">
        <v>3260.8999999999996</v>
      </c>
      <c r="F36" s="420">
        <v>3206.6</v>
      </c>
      <c r="G36" s="420">
        <v>3166.2</v>
      </c>
      <c r="H36" s="420">
        <v>3355.5999999999995</v>
      </c>
      <c r="I36" s="420">
        <v>3396</v>
      </c>
      <c r="J36" s="420">
        <v>3450.2999999999993</v>
      </c>
      <c r="K36" s="419">
        <v>3341.7</v>
      </c>
      <c r="L36" s="419">
        <v>3247</v>
      </c>
      <c r="M36" s="419">
        <v>3.5501800000000001</v>
      </c>
    </row>
    <row r="37" spans="1:13">
      <c r="A37" s="245">
        <v>27</v>
      </c>
      <c r="B37" s="421" t="s">
        <v>720</v>
      </c>
      <c r="C37" s="419">
        <v>3714.7</v>
      </c>
      <c r="D37" s="420">
        <v>3722.8166666666671</v>
      </c>
      <c r="E37" s="420">
        <v>3676.8833333333341</v>
      </c>
      <c r="F37" s="420">
        <v>3639.0666666666671</v>
      </c>
      <c r="G37" s="420">
        <v>3593.1333333333341</v>
      </c>
      <c r="H37" s="420">
        <v>3760.6333333333341</v>
      </c>
      <c r="I37" s="420">
        <v>3806.5666666666675</v>
      </c>
      <c r="J37" s="420">
        <v>3844.3833333333341</v>
      </c>
      <c r="K37" s="419">
        <v>3768.75</v>
      </c>
      <c r="L37" s="419">
        <v>3685</v>
      </c>
      <c r="M37" s="419">
        <v>0.51915999999999995</v>
      </c>
    </row>
    <row r="38" spans="1:13">
      <c r="A38" s="245">
        <v>28</v>
      </c>
      <c r="B38" s="421" t="s">
        <v>778</v>
      </c>
      <c r="C38" s="419">
        <v>26.7</v>
      </c>
      <c r="D38" s="420">
        <v>26.966666666666669</v>
      </c>
      <c r="E38" s="420">
        <v>26.333333333333336</v>
      </c>
      <c r="F38" s="420">
        <v>25.966666666666669</v>
      </c>
      <c r="G38" s="420">
        <v>25.333333333333336</v>
      </c>
      <c r="H38" s="420">
        <v>27.333333333333336</v>
      </c>
      <c r="I38" s="420">
        <v>27.966666666666669</v>
      </c>
      <c r="J38" s="420">
        <v>28.333333333333336</v>
      </c>
      <c r="K38" s="419">
        <v>27.6</v>
      </c>
      <c r="L38" s="419">
        <v>26.6</v>
      </c>
      <c r="M38" s="419">
        <v>80.643559999999994</v>
      </c>
    </row>
    <row r="39" spans="1:13">
      <c r="A39" s="245">
        <v>29</v>
      </c>
      <c r="B39" s="421" t="s">
        <v>44</v>
      </c>
      <c r="C39" s="419">
        <v>744.2</v>
      </c>
      <c r="D39" s="420">
        <v>746.7166666666667</v>
      </c>
      <c r="E39" s="420">
        <v>740.48333333333335</v>
      </c>
      <c r="F39" s="420">
        <v>736.76666666666665</v>
      </c>
      <c r="G39" s="420">
        <v>730.5333333333333</v>
      </c>
      <c r="H39" s="420">
        <v>750.43333333333339</v>
      </c>
      <c r="I39" s="420">
        <v>756.66666666666674</v>
      </c>
      <c r="J39" s="420">
        <v>760.38333333333344</v>
      </c>
      <c r="K39" s="419">
        <v>752.95</v>
      </c>
      <c r="L39" s="419">
        <v>743</v>
      </c>
      <c r="M39" s="419">
        <v>7.5790600000000001</v>
      </c>
    </row>
    <row r="40" spans="1:13">
      <c r="A40" s="245">
        <v>30</v>
      </c>
      <c r="B40" s="421" t="s">
        <v>296</v>
      </c>
      <c r="C40" s="419">
        <v>3010.1</v>
      </c>
      <c r="D40" s="420">
        <v>3018.3666666666668</v>
      </c>
      <c r="E40" s="420">
        <v>2967.7333333333336</v>
      </c>
      <c r="F40" s="420">
        <v>2925.3666666666668</v>
      </c>
      <c r="G40" s="420">
        <v>2874.7333333333336</v>
      </c>
      <c r="H40" s="420">
        <v>3060.7333333333336</v>
      </c>
      <c r="I40" s="420">
        <v>3111.3666666666668</v>
      </c>
      <c r="J40" s="420">
        <v>3153.7333333333336</v>
      </c>
      <c r="K40" s="419">
        <v>3069</v>
      </c>
      <c r="L40" s="419">
        <v>2976</v>
      </c>
      <c r="M40" s="419">
        <v>0.68362000000000001</v>
      </c>
    </row>
    <row r="41" spans="1:13">
      <c r="A41" s="245">
        <v>31</v>
      </c>
      <c r="B41" s="421" t="s">
        <v>45</v>
      </c>
      <c r="C41" s="419">
        <v>351.85</v>
      </c>
      <c r="D41" s="420">
        <v>351.0333333333333</v>
      </c>
      <c r="E41" s="420">
        <v>342.11666666666662</v>
      </c>
      <c r="F41" s="420">
        <v>332.38333333333333</v>
      </c>
      <c r="G41" s="420">
        <v>323.46666666666664</v>
      </c>
      <c r="H41" s="420">
        <v>360.76666666666659</v>
      </c>
      <c r="I41" s="420">
        <v>369.68333333333334</v>
      </c>
      <c r="J41" s="420">
        <v>379.41666666666657</v>
      </c>
      <c r="K41" s="419">
        <v>359.95</v>
      </c>
      <c r="L41" s="419">
        <v>341.3</v>
      </c>
      <c r="M41" s="419">
        <v>122.9131</v>
      </c>
    </row>
    <row r="42" spans="1:13">
      <c r="A42" s="245">
        <v>32</v>
      </c>
      <c r="B42" s="421" t="s">
        <v>881</v>
      </c>
      <c r="C42" s="419">
        <v>895.5</v>
      </c>
      <c r="D42" s="420">
        <v>896.68333333333339</v>
      </c>
      <c r="E42" s="420">
        <v>888.86666666666679</v>
      </c>
      <c r="F42" s="420">
        <v>882.23333333333335</v>
      </c>
      <c r="G42" s="420">
        <v>874.41666666666674</v>
      </c>
      <c r="H42" s="420">
        <v>903.31666666666683</v>
      </c>
      <c r="I42" s="420">
        <v>911.13333333333344</v>
      </c>
      <c r="J42" s="420">
        <v>917.76666666666688</v>
      </c>
      <c r="K42" s="419">
        <v>904.5</v>
      </c>
      <c r="L42" s="419">
        <v>890.05</v>
      </c>
      <c r="M42" s="419">
        <v>2.7980700000000001</v>
      </c>
    </row>
    <row r="43" spans="1:13">
      <c r="A43" s="245">
        <v>33</v>
      </c>
      <c r="B43" s="421" t="s">
        <v>46</v>
      </c>
      <c r="C43" s="419">
        <v>3706.25</v>
      </c>
      <c r="D43" s="420">
        <v>3717.6666666666665</v>
      </c>
      <c r="E43" s="420">
        <v>3684.583333333333</v>
      </c>
      <c r="F43" s="420">
        <v>3662.9166666666665</v>
      </c>
      <c r="G43" s="420">
        <v>3629.833333333333</v>
      </c>
      <c r="H43" s="420">
        <v>3739.333333333333</v>
      </c>
      <c r="I43" s="420">
        <v>3772.4166666666661</v>
      </c>
      <c r="J43" s="420">
        <v>3794.083333333333</v>
      </c>
      <c r="K43" s="419">
        <v>3750.75</v>
      </c>
      <c r="L43" s="419">
        <v>3696</v>
      </c>
      <c r="M43" s="419">
        <v>3.4409000000000001</v>
      </c>
    </row>
    <row r="44" spans="1:13">
      <c r="A44" s="245">
        <v>34</v>
      </c>
      <c r="B44" s="421" t="s">
        <v>47</v>
      </c>
      <c r="C44" s="419">
        <v>229.95</v>
      </c>
      <c r="D44" s="420">
        <v>230.75</v>
      </c>
      <c r="E44" s="420">
        <v>228</v>
      </c>
      <c r="F44" s="420">
        <v>226.05</v>
      </c>
      <c r="G44" s="420">
        <v>223.3</v>
      </c>
      <c r="H44" s="420">
        <v>232.7</v>
      </c>
      <c r="I44" s="420">
        <v>235.45</v>
      </c>
      <c r="J44" s="420">
        <v>237.39999999999998</v>
      </c>
      <c r="K44" s="419">
        <v>233.5</v>
      </c>
      <c r="L44" s="419">
        <v>228.8</v>
      </c>
      <c r="M44" s="419">
        <v>54.413429999999998</v>
      </c>
    </row>
    <row r="45" spans="1:13">
      <c r="A45" s="245">
        <v>35</v>
      </c>
      <c r="B45" s="421" t="s">
        <v>882</v>
      </c>
      <c r="C45" s="419">
        <v>360.3</v>
      </c>
      <c r="D45" s="420">
        <v>363.06666666666666</v>
      </c>
      <c r="E45" s="420">
        <v>351.23333333333335</v>
      </c>
      <c r="F45" s="420">
        <v>342.16666666666669</v>
      </c>
      <c r="G45" s="420">
        <v>330.33333333333337</v>
      </c>
      <c r="H45" s="420">
        <v>372.13333333333333</v>
      </c>
      <c r="I45" s="420">
        <v>383.9666666666667</v>
      </c>
      <c r="J45" s="420">
        <v>393.0333333333333</v>
      </c>
      <c r="K45" s="419">
        <v>374.9</v>
      </c>
      <c r="L45" s="419">
        <v>354</v>
      </c>
      <c r="M45" s="419">
        <v>5.35</v>
      </c>
    </row>
    <row r="46" spans="1:13">
      <c r="A46" s="245">
        <v>36</v>
      </c>
      <c r="B46" s="421" t="s">
        <v>48</v>
      </c>
      <c r="C46" s="419">
        <v>122.2</v>
      </c>
      <c r="D46" s="420">
        <v>123.2</v>
      </c>
      <c r="E46" s="420">
        <v>119.95</v>
      </c>
      <c r="F46" s="420">
        <v>117.7</v>
      </c>
      <c r="G46" s="420">
        <v>114.45</v>
      </c>
      <c r="H46" s="420">
        <v>125.45</v>
      </c>
      <c r="I46" s="420">
        <v>128.69999999999999</v>
      </c>
      <c r="J46" s="420">
        <v>130.94999999999999</v>
      </c>
      <c r="K46" s="419">
        <v>126.45</v>
      </c>
      <c r="L46" s="419">
        <v>120.95</v>
      </c>
      <c r="M46" s="419">
        <v>236.35264000000001</v>
      </c>
    </row>
    <row r="47" spans="1:13">
      <c r="A47" s="245">
        <v>37</v>
      </c>
      <c r="B47" s="421" t="s">
        <v>297</v>
      </c>
      <c r="C47" s="419">
        <v>111.65</v>
      </c>
      <c r="D47" s="420">
        <v>112.75</v>
      </c>
      <c r="E47" s="420">
        <v>108.95</v>
      </c>
      <c r="F47" s="420">
        <v>106.25</v>
      </c>
      <c r="G47" s="420">
        <v>102.45</v>
      </c>
      <c r="H47" s="420">
        <v>115.45</v>
      </c>
      <c r="I47" s="420">
        <v>119.25000000000001</v>
      </c>
      <c r="J47" s="420">
        <v>121.95</v>
      </c>
      <c r="K47" s="419">
        <v>116.55</v>
      </c>
      <c r="L47" s="419">
        <v>110.05</v>
      </c>
      <c r="M47" s="419">
        <v>30.33783</v>
      </c>
    </row>
    <row r="48" spans="1:13">
      <c r="A48" s="245">
        <v>38</v>
      </c>
      <c r="B48" s="421" t="s">
        <v>50</v>
      </c>
      <c r="C48" s="419">
        <v>3002.5</v>
      </c>
      <c r="D48" s="420">
        <v>3009.3333333333335</v>
      </c>
      <c r="E48" s="420">
        <v>2989.166666666667</v>
      </c>
      <c r="F48" s="420">
        <v>2975.8333333333335</v>
      </c>
      <c r="G48" s="420">
        <v>2955.666666666667</v>
      </c>
      <c r="H48" s="420">
        <v>3022.666666666667</v>
      </c>
      <c r="I48" s="420">
        <v>3042.8333333333339</v>
      </c>
      <c r="J48" s="420">
        <v>3056.166666666667</v>
      </c>
      <c r="K48" s="419">
        <v>3029.5</v>
      </c>
      <c r="L48" s="419">
        <v>2996</v>
      </c>
      <c r="M48" s="419">
        <v>7.6262999999999996</v>
      </c>
    </row>
    <row r="49" spans="1:13">
      <c r="A49" s="245">
        <v>39</v>
      </c>
      <c r="B49" s="421" t="s">
        <v>298</v>
      </c>
      <c r="C49" s="419">
        <v>154.05000000000001</v>
      </c>
      <c r="D49" s="420">
        <v>154.20000000000002</v>
      </c>
      <c r="E49" s="420">
        <v>152.10000000000002</v>
      </c>
      <c r="F49" s="420">
        <v>150.15</v>
      </c>
      <c r="G49" s="420">
        <v>148.05000000000001</v>
      </c>
      <c r="H49" s="420">
        <v>156.15000000000003</v>
      </c>
      <c r="I49" s="420">
        <v>158.25</v>
      </c>
      <c r="J49" s="420">
        <v>160.20000000000005</v>
      </c>
      <c r="K49" s="419">
        <v>156.30000000000001</v>
      </c>
      <c r="L49" s="419">
        <v>152.25</v>
      </c>
      <c r="M49" s="419">
        <v>4.1056800000000004</v>
      </c>
    </row>
    <row r="50" spans="1:13">
      <c r="A50" s="245">
        <v>40</v>
      </c>
      <c r="B50" s="421" t="s">
        <v>299</v>
      </c>
      <c r="C50" s="419">
        <v>3628.25</v>
      </c>
      <c r="D50" s="420">
        <v>3631.75</v>
      </c>
      <c r="E50" s="420">
        <v>3588.5</v>
      </c>
      <c r="F50" s="420">
        <v>3548.75</v>
      </c>
      <c r="G50" s="420">
        <v>3505.5</v>
      </c>
      <c r="H50" s="420">
        <v>3671.5</v>
      </c>
      <c r="I50" s="420">
        <v>3714.75</v>
      </c>
      <c r="J50" s="420">
        <v>3754.5</v>
      </c>
      <c r="K50" s="419">
        <v>3675</v>
      </c>
      <c r="L50" s="419">
        <v>3592</v>
      </c>
      <c r="M50" s="419">
        <v>0.25850000000000001</v>
      </c>
    </row>
    <row r="51" spans="1:13">
      <c r="A51" s="245">
        <v>41</v>
      </c>
      <c r="B51" s="421" t="s">
        <v>300</v>
      </c>
      <c r="C51" s="419">
        <v>2069</v>
      </c>
      <c r="D51" s="420">
        <v>2057.35</v>
      </c>
      <c r="E51" s="420">
        <v>2039.6999999999998</v>
      </c>
      <c r="F51" s="420">
        <v>2010.3999999999999</v>
      </c>
      <c r="G51" s="420">
        <v>1992.7499999999998</v>
      </c>
      <c r="H51" s="420">
        <v>2086.6499999999996</v>
      </c>
      <c r="I51" s="420">
        <v>2104.3000000000002</v>
      </c>
      <c r="J51" s="420">
        <v>2133.6</v>
      </c>
      <c r="K51" s="419">
        <v>2075</v>
      </c>
      <c r="L51" s="419">
        <v>2028.05</v>
      </c>
      <c r="M51" s="419">
        <v>1.43729</v>
      </c>
    </row>
    <row r="52" spans="1:13">
      <c r="A52" s="245">
        <v>42</v>
      </c>
      <c r="B52" s="421" t="s">
        <v>301</v>
      </c>
      <c r="C52" s="419">
        <v>9289.5499999999993</v>
      </c>
      <c r="D52" s="420">
        <v>9298.7666666666664</v>
      </c>
      <c r="E52" s="420">
        <v>9200.7833333333328</v>
      </c>
      <c r="F52" s="420">
        <v>9112.0166666666664</v>
      </c>
      <c r="G52" s="420">
        <v>9014.0333333333328</v>
      </c>
      <c r="H52" s="420">
        <v>9387.5333333333328</v>
      </c>
      <c r="I52" s="420">
        <v>9485.5166666666664</v>
      </c>
      <c r="J52" s="420">
        <v>9574.2833333333328</v>
      </c>
      <c r="K52" s="419">
        <v>9396.75</v>
      </c>
      <c r="L52" s="419">
        <v>9210</v>
      </c>
      <c r="M52" s="419">
        <v>8.2100000000000006E-2</v>
      </c>
    </row>
    <row r="53" spans="1:13">
      <c r="A53" s="245">
        <v>43</v>
      </c>
      <c r="B53" s="421" t="s">
        <v>52</v>
      </c>
      <c r="C53" s="419">
        <v>980.4</v>
      </c>
      <c r="D53" s="420">
        <v>986.7166666666667</v>
      </c>
      <c r="E53" s="420">
        <v>969.43333333333339</v>
      </c>
      <c r="F53" s="420">
        <v>958.4666666666667</v>
      </c>
      <c r="G53" s="420">
        <v>941.18333333333339</v>
      </c>
      <c r="H53" s="420">
        <v>997.68333333333339</v>
      </c>
      <c r="I53" s="420">
        <v>1014.9666666666667</v>
      </c>
      <c r="J53" s="420">
        <v>1025.9333333333334</v>
      </c>
      <c r="K53" s="419">
        <v>1004</v>
      </c>
      <c r="L53" s="419">
        <v>975.75</v>
      </c>
      <c r="M53" s="419">
        <v>11.84271</v>
      </c>
    </row>
    <row r="54" spans="1:13">
      <c r="A54" s="245">
        <v>44</v>
      </c>
      <c r="B54" s="421" t="s">
        <v>302</v>
      </c>
      <c r="C54" s="419">
        <v>626.4</v>
      </c>
      <c r="D54" s="420">
        <v>640.0333333333333</v>
      </c>
      <c r="E54" s="420">
        <v>605.21666666666658</v>
      </c>
      <c r="F54" s="420">
        <v>584.0333333333333</v>
      </c>
      <c r="G54" s="420">
        <v>549.21666666666658</v>
      </c>
      <c r="H54" s="420">
        <v>661.21666666666658</v>
      </c>
      <c r="I54" s="420">
        <v>696.03333333333319</v>
      </c>
      <c r="J54" s="420">
        <v>717.21666666666658</v>
      </c>
      <c r="K54" s="419">
        <v>674.85</v>
      </c>
      <c r="L54" s="419">
        <v>618.85</v>
      </c>
      <c r="M54" s="419">
        <v>41.002450000000003</v>
      </c>
    </row>
    <row r="55" spans="1:13">
      <c r="A55" s="245">
        <v>45</v>
      </c>
      <c r="B55" s="421" t="s">
        <v>227</v>
      </c>
      <c r="C55" s="419">
        <v>3364.6</v>
      </c>
      <c r="D55" s="420">
        <v>3373.8666666666668</v>
      </c>
      <c r="E55" s="420">
        <v>3322.7333333333336</v>
      </c>
      <c r="F55" s="420">
        <v>3280.8666666666668</v>
      </c>
      <c r="G55" s="420">
        <v>3229.7333333333336</v>
      </c>
      <c r="H55" s="420">
        <v>3415.7333333333336</v>
      </c>
      <c r="I55" s="420">
        <v>3466.8666666666668</v>
      </c>
      <c r="J55" s="420">
        <v>3508.7333333333336</v>
      </c>
      <c r="K55" s="419">
        <v>3425</v>
      </c>
      <c r="L55" s="419">
        <v>3332</v>
      </c>
      <c r="M55" s="419">
        <v>3.3645900000000002</v>
      </c>
    </row>
    <row r="56" spans="1:13">
      <c r="A56" s="245">
        <v>46</v>
      </c>
      <c r="B56" s="421" t="s">
        <v>54</v>
      </c>
      <c r="C56" s="419">
        <v>758.35</v>
      </c>
      <c r="D56" s="420">
        <v>760.18333333333339</v>
      </c>
      <c r="E56" s="420">
        <v>753.36666666666679</v>
      </c>
      <c r="F56" s="420">
        <v>748.38333333333344</v>
      </c>
      <c r="G56" s="420">
        <v>741.56666666666683</v>
      </c>
      <c r="H56" s="420">
        <v>765.16666666666674</v>
      </c>
      <c r="I56" s="420">
        <v>771.98333333333335</v>
      </c>
      <c r="J56" s="420">
        <v>776.9666666666667</v>
      </c>
      <c r="K56" s="419">
        <v>767</v>
      </c>
      <c r="L56" s="419">
        <v>755.2</v>
      </c>
      <c r="M56" s="419">
        <v>55.294849999999997</v>
      </c>
    </row>
    <row r="57" spans="1:13">
      <c r="A57" s="245">
        <v>47</v>
      </c>
      <c r="B57" s="421" t="s">
        <v>303</v>
      </c>
      <c r="C57" s="419">
        <v>2599.15</v>
      </c>
      <c r="D57" s="420">
        <v>2610.6666666666665</v>
      </c>
      <c r="E57" s="420">
        <v>2583.4833333333331</v>
      </c>
      <c r="F57" s="420">
        <v>2567.8166666666666</v>
      </c>
      <c r="G57" s="420">
        <v>2540.6333333333332</v>
      </c>
      <c r="H57" s="420">
        <v>2626.333333333333</v>
      </c>
      <c r="I57" s="420">
        <v>2653.5166666666664</v>
      </c>
      <c r="J57" s="420">
        <v>2669.1833333333329</v>
      </c>
      <c r="K57" s="419">
        <v>2637.85</v>
      </c>
      <c r="L57" s="419">
        <v>2595</v>
      </c>
      <c r="M57" s="419">
        <v>0.22525999999999999</v>
      </c>
    </row>
    <row r="58" spans="1:13">
      <c r="A58" s="245">
        <v>48</v>
      </c>
      <c r="B58" s="421" t="s">
        <v>304</v>
      </c>
      <c r="C58" s="419">
        <v>1325.3</v>
      </c>
      <c r="D58" s="420">
        <v>1333.5666666666668</v>
      </c>
      <c r="E58" s="420">
        <v>1313.1333333333337</v>
      </c>
      <c r="F58" s="420">
        <v>1300.9666666666669</v>
      </c>
      <c r="G58" s="420">
        <v>1280.5333333333338</v>
      </c>
      <c r="H58" s="420">
        <v>1345.7333333333336</v>
      </c>
      <c r="I58" s="420">
        <v>1366.1666666666665</v>
      </c>
      <c r="J58" s="420">
        <v>1378.3333333333335</v>
      </c>
      <c r="K58" s="419">
        <v>1354</v>
      </c>
      <c r="L58" s="419">
        <v>1321.4</v>
      </c>
      <c r="M58" s="419">
        <v>3.2453099999999999</v>
      </c>
    </row>
    <row r="59" spans="1:13">
      <c r="A59" s="245">
        <v>49</v>
      </c>
      <c r="B59" s="421" t="s">
        <v>305</v>
      </c>
      <c r="C59" s="419">
        <v>960.8</v>
      </c>
      <c r="D59" s="420">
        <v>965.38333333333333</v>
      </c>
      <c r="E59" s="420">
        <v>944.76666666666665</v>
      </c>
      <c r="F59" s="420">
        <v>928.73333333333335</v>
      </c>
      <c r="G59" s="420">
        <v>908.11666666666667</v>
      </c>
      <c r="H59" s="420">
        <v>981.41666666666663</v>
      </c>
      <c r="I59" s="420">
        <v>1002.0333333333332</v>
      </c>
      <c r="J59" s="420">
        <v>1018.0666666666666</v>
      </c>
      <c r="K59" s="419">
        <v>986</v>
      </c>
      <c r="L59" s="419">
        <v>949.35</v>
      </c>
      <c r="M59" s="419">
        <v>7.4883300000000004</v>
      </c>
    </row>
    <row r="60" spans="1:13" ht="12" customHeight="1">
      <c r="A60" s="245">
        <v>50</v>
      </c>
      <c r="B60" s="421" t="s">
        <v>55</v>
      </c>
      <c r="C60" s="419">
        <v>4195.3999999999996</v>
      </c>
      <c r="D60" s="420">
        <v>4205.4666666666662</v>
      </c>
      <c r="E60" s="420">
        <v>4161.9333333333325</v>
      </c>
      <c r="F60" s="420">
        <v>4128.4666666666662</v>
      </c>
      <c r="G60" s="420">
        <v>4084.9333333333325</v>
      </c>
      <c r="H60" s="420">
        <v>4238.9333333333325</v>
      </c>
      <c r="I60" s="420">
        <v>4282.4666666666672</v>
      </c>
      <c r="J60" s="420">
        <v>4315.9333333333325</v>
      </c>
      <c r="K60" s="419">
        <v>4249</v>
      </c>
      <c r="L60" s="419">
        <v>4172</v>
      </c>
      <c r="M60" s="419">
        <v>5.1518100000000002</v>
      </c>
    </row>
    <row r="61" spans="1:13">
      <c r="A61" s="245">
        <v>51</v>
      </c>
      <c r="B61" s="421" t="s">
        <v>306</v>
      </c>
      <c r="C61" s="419">
        <v>292.25</v>
      </c>
      <c r="D61" s="420">
        <v>293.98333333333335</v>
      </c>
      <c r="E61" s="420">
        <v>288.9666666666667</v>
      </c>
      <c r="F61" s="420">
        <v>285.68333333333334</v>
      </c>
      <c r="G61" s="420">
        <v>280.66666666666669</v>
      </c>
      <c r="H61" s="420">
        <v>297.26666666666671</v>
      </c>
      <c r="I61" s="420">
        <v>302.28333333333336</v>
      </c>
      <c r="J61" s="420">
        <v>305.56666666666672</v>
      </c>
      <c r="K61" s="419">
        <v>299</v>
      </c>
      <c r="L61" s="419">
        <v>290.7</v>
      </c>
      <c r="M61" s="419">
        <v>14.783149999999999</v>
      </c>
    </row>
    <row r="62" spans="1:13">
      <c r="A62" s="245">
        <v>52</v>
      </c>
      <c r="B62" s="421" t="s">
        <v>307</v>
      </c>
      <c r="C62" s="419">
        <v>1050.8499999999999</v>
      </c>
      <c r="D62" s="420">
        <v>1058.9499999999998</v>
      </c>
      <c r="E62" s="420">
        <v>1041.8499999999997</v>
      </c>
      <c r="F62" s="420">
        <v>1032.8499999999999</v>
      </c>
      <c r="G62" s="420">
        <v>1015.7499999999998</v>
      </c>
      <c r="H62" s="420">
        <v>1067.9499999999996</v>
      </c>
      <c r="I62" s="420">
        <v>1085.05</v>
      </c>
      <c r="J62" s="420">
        <v>1094.0499999999995</v>
      </c>
      <c r="K62" s="419">
        <v>1076.05</v>
      </c>
      <c r="L62" s="419">
        <v>1049.95</v>
      </c>
      <c r="M62" s="419">
        <v>1.19608</v>
      </c>
    </row>
    <row r="63" spans="1:13">
      <c r="A63" s="245">
        <v>53</v>
      </c>
      <c r="B63" s="421" t="s">
        <v>58</v>
      </c>
      <c r="C63" s="419">
        <v>6202.4</v>
      </c>
      <c r="D63" s="420">
        <v>6199.4000000000005</v>
      </c>
      <c r="E63" s="420">
        <v>6056.0000000000009</v>
      </c>
      <c r="F63" s="420">
        <v>5909.6</v>
      </c>
      <c r="G63" s="420">
        <v>5766.2000000000007</v>
      </c>
      <c r="H63" s="420">
        <v>6345.8000000000011</v>
      </c>
      <c r="I63" s="420">
        <v>6489.2000000000007</v>
      </c>
      <c r="J63" s="420">
        <v>6635.6000000000013</v>
      </c>
      <c r="K63" s="419">
        <v>6342.8</v>
      </c>
      <c r="L63" s="419">
        <v>6053</v>
      </c>
      <c r="M63" s="419">
        <v>34.913930000000001</v>
      </c>
    </row>
    <row r="64" spans="1:13">
      <c r="A64" s="245">
        <v>54</v>
      </c>
      <c r="B64" s="421" t="s">
        <v>57</v>
      </c>
      <c r="C64" s="419">
        <v>12090.8</v>
      </c>
      <c r="D64" s="420">
        <v>12081.483333333332</v>
      </c>
      <c r="E64" s="420">
        <v>11880.616666666663</v>
      </c>
      <c r="F64" s="420">
        <v>11670.433333333331</v>
      </c>
      <c r="G64" s="420">
        <v>11469.566666666662</v>
      </c>
      <c r="H64" s="420">
        <v>12291.666666666664</v>
      </c>
      <c r="I64" s="420">
        <v>12492.533333333333</v>
      </c>
      <c r="J64" s="420">
        <v>12702.716666666665</v>
      </c>
      <c r="K64" s="419">
        <v>12282.35</v>
      </c>
      <c r="L64" s="419">
        <v>11871.3</v>
      </c>
      <c r="M64" s="419">
        <v>3.2052200000000002</v>
      </c>
    </row>
    <row r="65" spans="1:13">
      <c r="A65" s="245">
        <v>55</v>
      </c>
      <c r="B65" s="421" t="s">
        <v>228</v>
      </c>
      <c r="C65" s="419">
        <v>3862.15</v>
      </c>
      <c r="D65" s="420">
        <v>3824.9</v>
      </c>
      <c r="E65" s="420">
        <v>3762.9</v>
      </c>
      <c r="F65" s="420">
        <v>3663.65</v>
      </c>
      <c r="G65" s="420">
        <v>3601.65</v>
      </c>
      <c r="H65" s="420">
        <v>3924.15</v>
      </c>
      <c r="I65" s="420">
        <v>3986.15</v>
      </c>
      <c r="J65" s="420">
        <v>4085.4</v>
      </c>
      <c r="K65" s="419">
        <v>3886.9</v>
      </c>
      <c r="L65" s="419">
        <v>3725.65</v>
      </c>
      <c r="M65" s="419">
        <v>0.73241999999999996</v>
      </c>
    </row>
    <row r="66" spans="1:13">
      <c r="A66" s="245">
        <v>56</v>
      </c>
      <c r="B66" s="421" t="s">
        <v>883</v>
      </c>
      <c r="C66" s="419">
        <v>2776.1</v>
      </c>
      <c r="D66" s="420">
        <v>2792.0333333333333</v>
      </c>
      <c r="E66" s="420">
        <v>2749.0666666666666</v>
      </c>
      <c r="F66" s="420">
        <v>2722.0333333333333</v>
      </c>
      <c r="G66" s="420">
        <v>2679.0666666666666</v>
      </c>
      <c r="H66" s="420">
        <v>2819.0666666666666</v>
      </c>
      <c r="I66" s="420">
        <v>2862.0333333333328</v>
      </c>
      <c r="J66" s="420">
        <v>2889.0666666666666</v>
      </c>
      <c r="K66" s="419">
        <v>2835</v>
      </c>
      <c r="L66" s="419">
        <v>2765</v>
      </c>
      <c r="M66" s="419">
        <v>0.48503000000000002</v>
      </c>
    </row>
    <row r="67" spans="1:13">
      <c r="A67" s="245">
        <v>57</v>
      </c>
      <c r="B67" s="421" t="s">
        <v>59</v>
      </c>
      <c r="C67" s="419">
        <v>2303.25</v>
      </c>
      <c r="D67" s="420">
        <v>2302.0833333333335</v>
      </c>
      <c r="E67" s="420">
        <v>2286.166666666667</v>
      </c>
      <c r="F67" s="420">
        <v>2269.0833333333335</v>
      </c>
      <c r="G67" s="420">
        <v>2253.166666666667</v>
      </c>
      <c r="H67" s="420">
        <v>2319.166666666667</v>
      </c>
      <c r="I67" s="420">
        <v>2335.0833333333339</v>
      </c>
      <c r="J67" s="420">
        <v>2352.166666666667</v>
      </c>
      <c r="K67" s="419">
        <v>2318</v>
      </c>
      <c r="L67" s="419">
        <v>2285</v>
      </c>
      <c r="M67" s="419">
        <v>2.34964</v>
      </c>
    </row>
    <row r="68" spans="1:13">
      <c r="A68" s="245">
        <v>58</v>
      </c>
      <c r="B68" s="421" t="s">
        <v>308</v>
      </c>
      <c r="C68" s="419">
        <v>139.05000000000001</v>
      </c>
      <c r="D68" s="420">
        <v>139.9</v>
      </c>
      <c r="E68" s="420">
        <v>137.80000000000001</v>
      </c>
      <c r="F68" s="420">
        <v>136.55000000000001</v>
      </c>
      <c r="G68" s="420">
        <v>134.45000000000002</v>
      </c>
      <c r="H68" s="420">
        <v>141.15</v>
      </c>
      <c r="I68" s="420">
        <v>143.24999999999997</v>
      </c>
      <c r="J68" s="420">
        <v>144.5</v>
      </c>
      <c r="K68" s="419">
        <v>142</v>
      </c>
      <c r="L68" s="419">
        <v>138.65</v>
      </c>
      <c r="M68" s="419">
        <v>3.59883</v>
      </c>
    </row>
    <row r="69" spans="1:13">
      <c r="A69" s="245">
        <v>59</v>
      </c>
      <c r="B69" s="421" t="s">
        <v>309</v>
      </c>
      <c r="C69" s="419">
        <v>345.4</v>
      </c>
      <c r="D69" s="420">
        <v>349.36666666666662</v>
      </c>
      <c r="E69" s="420">
        <v>340.03333333333325</v>
      </c>
      <c r="F69" s="420">
        <v>334.66666666666663</v>
      </c>
      <c r="G69" s="420">
        <v>325.33333333333326</v>
      </c>
      <c r="H69" s="420">
        <v>354.73333333333323</v>
      </c>
      <c r="I69" s="420">
        <v>364.06666666666661</v>
      </c>
      <c r="J69" s="420">
        <v>369.43333333333322</v>
      </c>
      <c r="K69" s="419">
        <v>358.7</v>
      </c>
      <c r="L69" s="419">
        <v>344</v>
      </c>
      <c r="M69" s="419">
        <v>7.3040599999999998</v>
      </c>
    </row>
    <row r="70" spans="1:13">
      <c r="A70" s="245">
        <v>60</v>
      </c>
      <c r="B70" s="421" t="s">
        <v>229</v>
      </c>
      <c r="C70" s="419">
        <v>320.39999999999998</v>
      </c>
      <c r="D70" s="420">
        <v>321.8</v>
      </c>
      <c r="E70" s="420">
        <v>317.75</v>
      </c>
      <c r="F70" s="420">
        <v>315.09999999999997</v>
      </c>
      <c r="G70" s="420">
        <v>311.04999999999995</v>
      </c>
      <c r="H70" s="420">
        <v>324.45000000000005</v>
      </c>
      <c r="I70" s="420">
        <v>328.50000000000011</v>
      </c>
      <c r="J70" s="420">
        <v>331.15000000000009</v>
      </c>
      <c r="K70" s="419">
        <v>325.85000000000002</v>
      </c>
      <c r="L70" s="419">
        <v>319.14999999999998</v>
      </c>
      <c r="M70" s="419">
        <v>44.459800000000001</v>
      </c>
    </row>
    <row r="71" spans="1:13">
      <c r="A71" s="245">
        <v>61</v>
      </c>
      <c r="B71" s="421" t="s">
        <v>60</v>
      </c>
      <c r="C71" s="419">
        <v>85.5</v>
      </c>
      <c r="D71" s="420">
        <v>85.966666666666654</v>
      </c>
      <c r="E71" s="420">
        <v>84.733333333333306</v>
      </c>
      <c r="F71" s="420">
        <v>83.966666666666654</v>
      </c>
      <c r="G71" s="420">
        <v>82.733333333333306</v>
      </c>
      <c r="H71" s="420">
        <v>86.733333333333306</v>
      </c>
      <c r="I71" s="420">
        <v>87.966666666666654</v>
      </c>
      <c r="J71" s="420">
        <v>88.733333333333306</v>
      </c>
      <c r="K71" s="419">
        <v>87.2</v>
      </c>
      <c r="L71" s="419">
        <v>85.2</v>
      </c>
      <c r="M71" s="419">
        <v>381.45341999999999</v>
      </c>
    </row>
    <row r="72" spans="1:13">
      <c r="A72" s="245">
        <v>62</v>
      </c>
      <c r="B72" s="421" t="s">
        <v>61</v>
      </c>
      <c r="C72" s="419">
        <v>76.5</v>
      </c>
      <c r="D72" s="420">
        <v>76.899999999999991</v>
      </c>
      <c r="E72" s="420">
        <v>75.949999999999989</v>
      </c>
      <c r="F72" s="420">
        <v>75.399999999999991</v>
      </c>
      <c r="G72" s="420">
        <v>74.449999999999989</v>
      </c>
      <c r="H72" s="420">
        <v>77.449999999999989</v>
      </c>
      <c r="I72" s="420">
        <v>78.400000000000006</v>
      </c>
      <c r="J72" s="420">
        <v>78.949999999999989</v>
      </c>
      <c r="K72" s="419">
        <v>77.849999999999994</v>
      </c>
      <c r="L72" s="419">
        <v>76.349999999999994</v>
      </c>
      <c r="M72" s="419">
        <v>27.76089</v>
      </c>
    </row>
    <row r="73" spans="1:13">
      <c r="A73" s="245">
        <v>63</v>
      </c>
      <c r="B73" s="421" t="s">
        <v>310</v>
      </c>
      <c r="C73" s="419">
        <v>25.25</v>
      </c>
      <c r="D73" s="420">
        <v>25.266666666666666</v>
      </c>
      <c r="E73" s="420">
        <v>24.983333333333331</v>
      </c>
      <c r="F73" s="420">
        <v>24.716666666666665</v>
      </c>
      <c r="G73" s="420">
        <v>24.43333333333333</v>
      </c>
      <c r="H73" s="420">
        <v>25.533333333333331</v>
      </c>
      <c r="I73" s="420">
        <v>25.816666666666663</v>
      </c>
      <c r="J73" s="420">
        <v>26.083333333333332</v>
      </c>
      <c r="K73" s="419">
        <v>25.55</v>
      </c>
      <c r="L73" s="419">
        <v>25</v>
      </c>
      <c r="M73" s="419">
        <v>58.931890000000003</v>
      </c>
    </row>
    <row r="74" spans="1:13">
      <c r="A74" s="245">
        <v>64</v>
      </c>
      <c r="B74" s="421" t="s">
        <v>62</v>
      </c>
      <c r="C74" s="419">
        <v>1585.55</v>
      </c>
      <c r="D74" s="420">
        <v>1592.6666666666667</v>
      </c>
      <c r="E74" s="420">
        <v>1573.3833333333334</v>
      </c>
      <c r="F74" s="420">
        <v>1561.2166666666667</v>
      </c>
      <c r="G74" s="420">
        <v>1541.9333333333334</v>
      </c>
      <c r="H74" s="420">
        <v>1604.8333333333335</v>
      </c>
      <c r="I74" s="420">
        <v>1624.1166666666668</v>
      </c>
      <c r="J74" s="420">
        <v>1636.2833333333335</v>
      </c>
      <c r="K74" s="419">
        <v>1611.95</v>
      </c>
      <c r="L74" s="419">
        <v>1580.5</v>
      </c>
      <c r="M74" s="419">
        <v>5.7463100000000003</v>
      </c>
    </row>
    <row r="75" spans="1:13">
      <c r="A75" s="245">
        <v>65</v>
      </c>
      <c r="B75" s="421" t="s">
        <v>311</v>
      </c>
      <c r="C75" s="419">
        <v>5685.35</v>
      </c>
      <c r="D75" s="420">
        <v>5679.25</v>
      </c>
      <c r="E75" s="420">
        <v>5633.5</v>
      </c>
      <c r="F75" s="420">
        <v>5581.65</v>
      </c>
      <c r="G75" s="420">
        <v>5535.9</v>
      </c>
      <c r="H75" s="420">
        <v>5731.1</v>
      </c>
      <c r="I75" s="420">
        <v>5776.85</v>
      </c>
      <c r="J75" s="420">
        <v>5828.7000000000007</v>
      </c>
      <c r="K75" s="419">
        <v>5725</v>
      </c>
      <c r="L75" s="419">
        <v>5627.4</v>
      </c>
      <c r="M75" s="419">
        <v>0.12178</v>
      </c>
    </row>
    <row r="76" spans="1:13" s="13" customFormat="1">
      <c r="A76" s="245">
        <v>66</v>
      </c>
      <c r="B76" s="421" t="s">
        <v>65</v>
      </c>
      <c r="C76" s="419">
        <v>814.1</v>
      </c>
      <c r="D76" s="420">
        <v>815.30000000000007</v>
      </c>
      <c r="E76" s="420">
        <v>807.80000000000018</v>
      </c>
      <c r="F76" s="420">
        <v>801.50000000000011</v>
      </c>
      <c r="G76" s="420">
        <v>794.00000000000023</v>
      </c>
      <c r="H76" s="420">
        <v>821.60000000000014</v>
      </c>
      <c r="I76" s="420">
        <v>829.09999999999991</v>
      </c>
      <c r="J76" s="420">
        <v>835.40000000000009</v>
      </c>
      <c r="K76" s="419">
        <v>822.8</v>
      </c>
      <c r="L76" s="419">
        <v>809</v>
      </c>
      <c r="M76" s="419">
        <v>5.3855599999999999</v>
      </c>
    </row>
    <row r="77" spans="1:13" s="13" customFormat="1">
      <c r="A77" s="245">
        <v>67</v>
      </c>
      <c r="B77" s="421" t="s">
        <v>312</v>
      </c>
      <c r="C77" s="419">
        <v>373.6</v>
      </c>
      <c r="D77" s="420">
        <v>375.18333333333339</v>
      </c>
      <c r="E77" s="420">
        <v>364.76666666666677</v>
      </c>
      <c r="F77" s="420">
        <v>355.93333333333339</v>
      </c>
      <c r="G77" s="420">
        <v>345.51666666666677</v>
      </c>
      <c r="H77" s="420">
        <v>384.01666666666677</v>
      </c>
      <c r="I77" s="420">
        <v>394.43333333333339</v>
      </c>
      <c r="J77" s="420">
        <v>403.26666666666677</v>
      </c>
      <c r="K77" s="419">
        <v>385.6</v>
      </c>
      <c r="L77" s="419">
        <v>366.35</v>
      </c>
      <c r="M77" s="419">
        <v>15.6684</v>
      </c>
    </row>
    <row r="78" spans="1:13" s="13" customFormat="1">
      <c r="A78" s="245">
        <v>68</v>
      </c>
      <c r="B78" s="421" t="s">
        <v>64</v>
      </c>
      <c r="C78" s="419">
        <v>181.05</v>
      </c>
      <c r="D78" s="420">
        <v>180.54999999999998</v>
      </c>
      <c r="E78" s="420">
        <v>178.89999999999998</v>
      </c>
      <c r="F78" s="420">
        <v>176.75</v>
      </c>
      <c r="G78" s="420">
        <v>175.1</v>
      </c>
      <c r="H78" s="420">
        <v>182.69999999999996</v>
      </c>
      <c r="I78" s="420">
        <v>184.35</v>
      </c>
      <c r="J78" s="420">
        <v>186.49999999999994</v>
      </c>
      <c r="K78" s="419">
        <v>182.2</v>
      </c>
      <c r="L78" s="419">
        <v>178.4</v>
      </c>
      <c r="M78" s="419">
        <v>138.62952000000001</v>
      </c>
    </row>
    <row r="79" spans="1:13" s="13" customFormat="1">
      <c r="A79" s="245">
        <v>69</v>
      </c>
      <c r="B79" s="421" t="s">
        <v>66</v>
      </c>
      <c r="C79" s="419">
        <v>767.35</v>
      </c>
      <c r="D79" s="420">
        <v>768.35</v>
      </c>
      <c r="E79" s="420">
        <v>758.5</v>
      </c>
      <c r="F79" s="420">
        <v>749.65</v>
      </c>
      <c r="G79" s="420">
        <v>739.8</v>
      </c>
      <c r="H79" s="420">
        <v>777.2</v>
      </c>
      <c r="I79" s="420">
        <v>787.05000000000018</v>
      </c>
      <c r="J79" s="420">
        <v>795.90000000000009</v>
      </c>
      <c r="K79" s="419">
        <v>778.2</v>
      </c>
      <c r="L79" s="419">
        <v>759.5</v>
      </c>
      <c r="M79" s="419">
        <v>13.54496</v>
      </c>
    </row>
    <row r="80" spans="1:13" s="13" customFormat="1">
      <c r="A80" s="245">
        <v>70</v>
      </c>
      <c r="B80" s="421" t="s">
        <v>69</v>
      </c>
      <c r="C80" s="419">
        <v>64.45</v>
      </c>
      <c r="D80" s="420">
        <v>64.983333333333334</v>
      </c>
      <c r="E80" s="420">
        <v>63.716666666666669</v>
      </c>
      <c r="F80" s="420">
        <v>62.983333333333334</v>
      </c>
      <c r="G80" s="420">
        <v>61.716666666666669</v>
      </c>
      <c r="H80" s="420">
        <v>65.716666666666669</v>
      </c>
      <c r="I80" s="420">
        <v>66.983333333333348</v>
      </c>
      <c r="J80" s="420">
        <v>67.716666666666669</v>
      </c>
      <c r="K80" s="419">
        <v>66.25</v>
      </c>
      <c r="L80" s="419">
        <v>64.25</v>
      </c>
      <c r="M80" s="419">
        <v>298.74907000000002</v>
      </c>
    </row>
    <row r="81" spans="1:13" s="13" customFormat="1">
      <c r="A81" s="245">
        <v>71</v>
      </c>
      <c r="B81" s="421" t="s">
        <v>73</v>
      </c>
      <c r="C81" s="419">
        <v>458.05</v>
      </c>
      <c r="D81" s="420">
        <v>459.55</v>
      </c>
      <c r="E81" s="420">
        <v>456.1</v>
      </c>
      <c r="F81" s="420">
        <v>454.15000000000003</v>
      </c>
      <c r="G81" s="420">
        <v>450.70000000000005</v>
      </c>
      <c r="H81" s="420">
        <v>461.5</v>
      </c>
      <c r="I81" s="420">
        <v>464.94999999999993</v>
      </c>
      <c r="J81" s="420">
        <v>466.9</v>
      </c>
      <c r="K81" s="419">
        <v>463</v>
      </c>
      <c r="L81" s="419">
        <v>457.6</v>
      </c>
      <c r="M81" s="419">
        <v>38.746960000000001</v>
      </c>
    </row>
    <row r="82" spans="1:13" s="13" customFormat="1">
      <c r="A82" s="245">
        <v>72</v>
      </c>
      <c r="B82" s="421" t="s">
        <v>721</v>
      </c>
      <c r="C82" s="419">
        <v>13460.3</v>
      </c>
      <c r="D82" s="420">
        <v>13560.1</v>
      </c>
      <c r="E82" s="420">
        <v>13250.2</v>
      </c>
      <c r="F82" s="420">
        <v>13040.1</v>
      </c>
      <c r="G82" s="420">
        <v>12730.2</v>
      </c>
      <c r="H82" s="420">
        <v>13770.2</v>
      </c>
      <c r="I82" s="420">
        <v>14080.099999999999</v>
      </c>
      <c r="J82" s="420">
        <v>14290.2</v>
      </c>
      <c r="K82" s="419">
        <v>13870</v>
      </c>
      <c r="L82" s="419">
        <v>13350</v>
      </c>
      <c r="M82" s="419">
        <v>5.2839999999999998E-2</v>
      </c>
    </row>
    <row r="83" spans="1:13" s="13" customFormat="1">
      <c r="A83" s="245">
        <v>73</v>
      </c>
      <c r="B83" s="421" t="s">
        <v>68</v>
      </c>
      <c r="C83" s="419">
        <v>526.1</v>
      </c>
      <c r="D83" s="420">
        <v>524.9666666666667</v>
      </c>
      <c r="E83" s="420">
        <v>522.23333333333335</v>
      </c>
      <c r="F83" s="420">
        <v>518.36666666666667</v>
      </c>
      <c r="G83" s="420">
        <v>515.63333333333333</v>
      </c>
      <c r="H83" s="420">
        <v>528.83333333333337</v>
      </c>
      <c r="I83" s="420">
        <v>531.56666666666672</v>
      </c>
      <c r="J83" s="420">
        <v>535.43333333333339</v>
      </c>
      <c r="K83" s="419">
        <v>527.70000000000005</v>
      </c>
      <c r="L83" s="419">
        <v>521.1</v>
      </c>
      <c r="M83" s="419">
        <v>103.00966</v>
      </c>
    </row>
    <row r="84" spans="1:13" s="13" customFormat="1">
      <c r="A84" s="245">
        <v>74</v>
      </c>
      <c r="B84" s="421" t="s">
        <v>70</v>
      </c>
      <c r="C84" s="419">
        <v>388.85</v>
      </c>
      <c r="D84" s="420">
        <v>393.16666666666669</v>
      </c>
      <c r="E84" s="420">
        <v>383.68333333333339</v>
      </c>
      <c r="F84" s="420">
        <v>378.51666666666671</v>
      </c>
      <c r="G84" s="420">
        <v>369.03333333333342</v>
      </c>
      <c r="H84" s="420">
        <v>398.33333333333337</v>
      </c>
      <c r="I84" s="420">
        <v>407.81666666666661</v>
      </c>
      <c r="J84" s="420">
        <v>412.98333333333335</v>
      </c>
      <c r="K84" s="419">
        <v>402.65</v>
      </c>
      <c r="L84" s="419">
        <v>388</v>
      </c>
      <c r="M84" s="419">
        <v>43.29007</v>
      </c>
    </row>
    <row r="85" spans="1:13" s="13" customFormat="1">
      <c r="A85" s="245">
        <v>75</v>
      </c>
      <c r="B85" s="421" t="s">
        <v>313</v>
      </c>
      <c r="C85" s="419">
        <v>1235.0999999999999</v>
      </c>
      <c r="D85" s="420">
        <v>1241.5166666666667</v>
      </c>
      <c r="E85" s="420">
        <v>1208.0333333333333</v>
      </c>
      <c r="F85" s="420">
        <v>1180.9666666666667</v>
      </c>
      <c r="G85" s="420">
        <v>1147.4833333333333</v>
      </c>
      <c r="H85" s="420">
        <v>1268.5833333333333</v>
      </c>
      <c r="I85" s="420">
        <v>1302.0666666666664</v>
      </c>
      <c r="J85" s="420">
        <v>1329.1333333333332</v>
      </c>
      <c r="K85" s="419">
        <v>1275</v>
      </c>
      <c r="L85" s="419">
        <v>1214.45</v>
      </c>
      <c r="M85" s="419">
        <v>1.7663500000000001</v>
      </c>
    </row>
    <row r="86" spans="1:13" s="13" customFormat="1">
      <c r="A86" s="245">
        <v>76</v>
      </c>
      <c r="B86" s="421" t="s">
        <v>314</v>
      </c>
      <c r="C86" s="419">
        <v>384.8</v>
      </c>
      <c r="D86" s="420">
        <v>386.75</v>
      </c>
      <c r="E86" s="420">
        <v>379.8</v>
      </c>
      <c r="F86" s="420">
        <v>374.8</v>
      </c>
      <c r="G86" s="420">
        <v>367.85</v>
      </c>
      <c r="H86" s="420">
        <v>391.75</v>
      </c>
      <c r="I86" s="420">
        <v>398.70000000000005</v>
      </c>
      <c r="J86" s="420">
        <v>403.7</v>
      </c>
      <c r="K86" s="419">
        <v>393.7</v>
      </c>
      <c r="L86" s="419">
        <v>381.75</v>
      </c>
      <c r="M86" s="419">
        <v>9.7488700000000001</v>
      </c>
    </row>
    <row r="87" spans="1:13" s="13" customFormat="1">
      <c r="A87" s="245">
        <v>77</v>
      </c>
      <c r="B87" s="421" t="s">
        <v>315</v>
      </c>
      <c r="C87" s="419">
        <v>115.9</v>
      </c>
      <c r="D87" s="420">
        <v>116.78333333333335</v>
      </c>
      <c r="E87" s="420">
        <v>113.81666666666669</v>
      </c>
      <c r="F87" s="420">
        <v>111.73333333333335</v>
      </c>
      <c r="G87" s="420">
        <v>108.76666666666669</v>
      </c>
      <c r="H87" s="420">
        <v>118.86666666666669</v>
      </c>
      <c r="I87" s="420">
        <v>121.83333333333336</v>
      </c>
      <c r="J87" s="420">
        <v>123.91666666666669</v>
      </c>
      <c r="K87" s="419">
        <v>119.75</v>
      </c>
      <c r="L87" s="419">
        <v>114.7</v>
      </c>
      <c r="M87" s="419">
        <v>13.48765</v>
      </c>
    </row>
    <row r="88" spans="1:13" s="13" customFormat="1">
      <c r="A88" s="245">
        <v>78</v>
      </c>
      <c r="B88" s="421" t="s">
        <v>316</v>
      </c>
      <c r="C88" s="419">
        <v>5800.25</v>
      </c>
      <c r="D88" s="420">
        <v>5853.7166666666672</v>
      </c>
      <c r="E88" s="420">
        <v>5727.5333333333347</v>
      </c>
      <c r="F88" s="420">
        <v>5654.8166666666675</v>
      </c>
      <c r="G88" s="420">
        <v>5528.633333333335</v>
      </c>
      <c r="H88" s="420">
        <v>5926.4333333333343</v>
      </c>
      <c r="I88" s="420">
        <v>6052.6166666666668</v>
      </c>
      <c r="J88" s="420">
        <v>6125.3333333333339</v>
      </c>
      <c r="K88" s="419">
        <v>5979.9</v>
      </c>
      <c r="L88" s="419">
        <v>5781</v>
      </c>
      <c r="M88" s="419">
        <v>0.30181000000000002</v>
      </c>
    </row>
    <row r="89" spans="1:13" s="13" customFormat="1">
      <c r="A89" s="245">
        <v>79</v>
      </c>
      <c r="B89" s="421" t="s">
        <v>317</v>
      </c>
      <c r="C89" s="419">
        <v>858.1</v>
      </c>
      <c r="D89" s="420">
        <v>863.73333333333323</v>
      </c>
      <c r="E89" s="420">
        <v>840.36666666666645</v>
      </c>
      <c r="F89" s="420">
        <v>822.63333333333321</v>
      </c>
      <c r="G89" s="420">
        <v>799.26666666666642</v>
      </c>
      <c r="H89" s="420">
        <v>881.46666666666647</v>
      </c>
      <c r="I89" s="420">
        <v>904.83333333333326</v>
      </c>
      <c r="J89" s="420">
        <v>922.56666666666649</v>
      </c>
      <c r="K89" s="419">
        <v>887.1</v>
      </c>
      <c r="L89" s="419">
        <v>846</v>
      </c>
      <c r="M89" s="419">
        <v>2.49092</v>
      </c>
    </row>
    <row r="90" spans="1:13" s="13" customFormat="1">
      <c r="A90" s="245">
        <v>80</v>
      </c>
      <c r="B90" s="421" t="s">
        <v>230</v>
      </c>
      <c r="C90" s="419">
        <v>1308.25</v>
      </c>
      <c r="D90" s="420">
        <v>1312.8833333333332</v>
      </c>
      <c r="E90" s="420">
        <v>1298.8166666666664</v>
      </c>
      <c r="F90" s="420">
        <v>1289.3833333333332</v>
      </c>
      <c r="G90" s="420">
        <v>1275.3166666666664</v>
      </c>
      <c r="H90" s="420">
        <v>1322.3166666666664</v>
      </c>
      <c r="I90" s="420">
        <v>1336.383333333333</v>
      </c>
      <c r="J90" s="420">
        <v>1345.8166666666664</v>
      </c>
      <c r="K90" s="419">
        <v>1326.95</v>
      </c>
      <c r="L90" s="419">
        <v>1303.45</v>
      </c>
      <c r="M90" s="419">
        <v>0.64068000000000003</v>
      </c>
    </row>
    <row r="91" spans="1:13" s="13" customFormat="1">
      <c r="A91" s="245">
        <v>81</v>
      </c>
      <c r="B91" s="421" t="s">
        <v>71</v>
      </c>
      <c r="C91" s="419">
        <v>15378.65</v>
      </c>
      <c r="D91" s="420">
        <v>15487.716666666667</v>
      </c>
      <c r="E91" s="420">
        <v>15210.533333333335</v>
      </c>
      <c r="F91" s="420">
        <v>15042.416666666668</v>
      </c>
      <c r="G91" s="420">
        <v>14765.233333333335</v>
      </c>
      <c r="H91" s="420">
        <v>15655.833333333334</v>
      </c>
      <c r="I91" s="420">
        <v>15933.016666666668</v>
      </c>
      <c r="J91" s="420">
        <v>16101.133333333333</v>
      </c>
      <c r="K91" s="419">
        <v>15764.9</v>
      </c>
      <c r="L91" s="419">
        <v>15319.6</v>
      </c>
      <c r="M91" s="419">
        <v>0.45130999999999999</v>
      </c>
    </row>
    <row r="92" spans="1:13" s="13" customFormat="1">
      <c r="A92" s="245">
        <v>82</v>
      </c>
      <c r="B92" s="421" t="s">
        <v>318</v>
      </c>
      <c r="C92" s="419">
        <v>286.3</v>
      </c>
      <c r="D92" s="420">
        <v>287</v>
      </c>
      <c r="E92" s="420">
        <v>280.5</v>
      </c>
      <c r="F92" s="420">
        <v>274.7</v>
      </c>
      <c r="G92" s="420">
        <v>268.2</v>
      </c>
      <c r="H92" s="420">
        <v>292.8</v>
      </c>
      <c r="I92" s="420">
        <v>299.3</v>
      </c>
      <c r="J92" s="420">
        <v>305.10000000000002</v>
      </c>
      <c r="K92" s="419">
        <v>293.5</v>
      </c>
      <c r="L92" s="419">
        <v>281.2</v>
      </c>
      <c r="M92" s="419">
        <v>3.73054</v>
      </c>
    </row>
    <row r="93" spans="1:13" s="13" customFormat="1">
      <c r="A93" s="245">
        <v>83</v>
      </c>
      <c r="B93" s="421" t="s">
        <v>74</v>
      </c>
      <c r="C93" s="419">
        <v>3519</v>
      </c>
      <c r="D93" s="420">
        <v>3520.5</v>
      </c>
      <c r="E93" s="420">
        <v>3507.15</v>
      </c>
      <c r="F93" s="420">
        <v>3495.3</v>
      </c>
      <c r="G93" s="420">
        <v>3481.9500000000003</v>
      </c>
      <c r="H93" s="420">
        <v>3532.35</v>
      </c>
      <c r="I93" s="420">
        <v>3545.7000000000003</v>
      </c>
      <c r="J93" s="420">
        <v>3557.5499999999997</v>
      </c>
      <c r="K93" s="419">
        <v>3533.85</v>
      </c>
      <c r="L93" s="419">
        <v>3508.65</v>
      </c>
      <c r="M93" s="419">
        <v>2.8211499999999998</v>
      </c>
    </row>
    <row r="94" spans="1:13" s="13" customFormat="1">
      <c r="A94" s="245">
        <v>84</v>
      </c>
      <c r="B94" s="421" t="s">
        <v>884</v>
      </c>
      <c r="C94" s="419">
        <v>164.95</v>
      </c>
      <c r="D94" s="420">
        <v>165.15</v>
      </c>
      <c r="E94" s="420">
        <v>157.80000000000001</v>
      </c>
      <c r="F94" s="420">
        <v>150.65</v>
      </c>
      <c r="G94" s="420">
        <v>143.30000000000001</v>
      </c>
      <c r="H94" s="420">
        <v>172.3</v>
      </c>
      <c r="I94" s="420">
        <v>179.64999999999998</v>
      </c>
      <c r="J94" s="420">
        <v>186.8</v>
      </c>
      <c r="K94" s="419">
        <v>172.5</v>
      </c>
      <c r="L94" s="419">
        <v>158</v>
      </c>
      <c r="M94" s="419">
        <v>164.27212</v>
      </c>
    </row>
    <row r="95" spans="1:13" s="13" customFormat="1">
      <c r="A95" s="245">
        <v>85</v>
      </c>
      <c r="B95" s="421" t="s">
        <v>319</v>
      </c>
      <c r="C95" s="419">
        <v>396.05</v>
      </c>
      <c r="D95" s="420">
        <v>394.81666666666661</v>
      </c>
      <c r="E95" s="420">
        <v>389.63333333333321</v>
      </c>
      <c r="F95" s="420">
        <v>383.21666666666658</v>
      </c>
      <c r="G95" s="420">
        <v>378.03333333333319</v>
      </c>
      <c r="H95" s="420">
        <v>401.23333333333323</v>
      </c>
      <c r="I95" s="420">
        <v>406.41666666666663</v>
      </c>
      <c r="J95" s="420">
        <v>412.83333333333326</v>
      </c>
      <c r="K95" s="419">
        <v>400</v>
      </c>
      <c r="L95" s="419">
        <v>388.4</v>
      </c>
      <c r="M95" s="419">
        <v>9.5915599999999994</v>
      </c>
    </row>
    <row r="96" spans="1:13" s="13" customFormat="1">
      <c r="A96" s="245">
        <v>86</v>
      </c>
      <c r="B96" s="421" t="s">
        <v>80</v>
      </c>
      <c r="C96" s="419">
        <v>757.45</v>
      </c>
      <c r="D96" s="420">
        <v>756.7166666666667</v>
      </c>
      <c r="E96" s="420">
        <v>752.43333333333339</v>
      </c>
      <c r="F96" s="420">
        <v>747.41666666666674</v>
      </c>
      <c r="G96" s="420">
        <v>743.13333333333344</v>
      </c>
      <c r="H96" s="420">
        <v>761.73333333333335</v>
      </c>
      <c r="I96" s="420">
        <v>766.01666666666665</v>
      </c>
      <c r="J96" s="420">
        <v>771.0333333333333</v>
      </c>
      <c r="K96" s="419">
        <v>761</v>
      </c>
      <c r="L96" s="419">
        <v>751.7</v>
      </c>
      <c r="M96" s="419">
        <v>2.5352199999999998</v>
      </c>
    </row>
    <row r="97" spans="1:13" s="13" customFormat="1">
      <c r="A97" s="245">
        <v>87</v>
      </c>
      <c r="B97" s="421" t="s">
        <v>320</v>
      </c>
      <c r="C97" s="419">
        <v>2716.2</v>
      </c>
      <c r="D97" s="420">
        <v>2725.4</v>
      </c>
      <c r="E97" s="420">
        <v>2690.8</v>
      </c>
      <c r="F97" s="420">
        <v>2665.4</v>
      </c>
      <c r="G97" s="420">
        <v>2630.8</v>
      </c>
      <c r="H97" s="420">
        <v>2750.8</v>
      </c>
      <c r="I97" s="420">
        <v>2785.3999999999996</v>
      </c>
      <c r="J97" s="420">
        <v>2810.8</v>
      </c>
      <c r="K97" s="419">
        <v>2760</v>
      </c>
      <c r="L97" s="419">
        <v>2700</v>
      </c>
      <c r="M97" s="419">
        <v>0.24675</v>
      </c>
    </row>
    <row r="98" spans="1:13" s="13" customFormat="1">
      <c r="A98" s="245">
        <v>88</v>
      </c>
      <c r="B98" s="421" t="s">
        <v>761</v>
      </c>
      <c r="C98" s="419">
        <v>351.5</v>
      </c>
      <c r="D98" s="420">
        <v>355.4666666666667</v>
      </c>
      <c r="E98" s="420">
        <v>344.03333333333342</v>
      </c>
      <c r="F98" s="420">
        <v>336.56666666666672</v>
      </c>
      <c r="G98" s="420">
        <v>325.13333333333344</v>
      </c>
      <c r="H98" s="420">
        <v>362.93333333333339</v>
      </c>
      <c r="I98" s="420">
        <v>374.36666666666667</v>
      </c>
      <c r="J98" s="420">
        <v>381.83333333333337</v>
      </c>
      <c r="K98" s="419">
        <v>366.9</v>
      </c>
      <c r="L98" s="419">
        <v>348</v>
      </c>
      <c r="M98" s="419">
        <v>7.2731199999999996</v>
      </c>
    </row>
    <row r="99" spans="1:13" s="13" customFormat="1">
      <c r="A99" s="245">
        <v>89</v>
      </c>
      <c r="B99" s="421" t="s">
        <v>75</v>
      </c>
      <c r="C99" s="419">
        <v>637.45000000000005</v>
      </c>
      <c r="D99" s="420">
        <v>639.7833333333333</v>
      </c>
      <c r="E99" s="420">
        <v>632.66666666666663</v>
      </c>
      <c r="F99" s="420">
        <v>627.88333333333333</v>
      </c>
      <c r="G99" s="420">
        <v>620.76666666666665</v>
      </c>
      <c r="H99" s="420">
        <v>644.56666666666661</v>
      </c>
      <c r="I99" s="420">
        <v>651.68333333333339</v>
      </c>
      <c r="J99" s="420">
        <v>656.46666666666658</v>
      </c>
      <c r="K99" s="419">
        <v>646.9</v>
      </c>
      <c r="L99" s="419">
        <v>635</v>
      </c>
      <c r="M99" s="419">
        <v>18.876529999999999</v>
      </c>
    </row>
    <row r="100" spans="1:13" s="13" customFormat="1">
      <c r="A100" s="245">
        <v>90</v>
      </c>
      <c r="B100" s="421" t="s">
        <v>321</v>
      </c>
      <c r="C100" s="419">
        <v>513.15</v>
      </c>
      <c r="D100" s="420">
        <v>518.26666666666665</v>
      </c>
      <c r="E100" s="420">
        <v>506.88333333333333</v>
      </c>
      <c r="F100" s="420">
        <v>500.61666666666667</v>
      </c>
      <c r="G100" s="420">
        <v>489.23333333333335</v>
      </c>
      <c r="H100" s="420">
        <v>524.5333333333333</v>
      </c>
      <c r="I100" s="420">
        <v>535.91666666666652</v>
      </c>
      <c r="J100" s="420">
        <v>542.18333333333328</v>
      </c>
      <c r="K100" s="419">
        <v>529.65</v>
      </c>
      <c r="L100" s="419">
        <v>512</v>
      </c>
      <c r="M100" s="419">
        <v>4.9939499999999999</v>
      </c>
    </row>
    <row r="101" spans="1:13">
      <c r="A101" s="245">
        <v>91</v>
      </c>
      <c r="B101" s="421" t="s">
        <v>76</v>
      </c>
      <c r="C101" s="419">
        <v>153.5</v>
      </c>
      <c r="D101" s="420">
        <v>154.5</v>
      </c>
      <c r="E101" s="420">
        <v>152</v>
      </c>
      <c r="F101" s="420">
        <v>150.5</v>
      </c>
      <c r="G101" s="420">
        <v>148</v>
      </c>
      <c r="H101" s="420">
        <v>156</v>
      </c>
      <c r="I101" s="420">
        <v>158.5</v>
      </c>
      <c r="J101" s="420">
        <v>160</v>
      </c>
      <c r="K101" s="419">
        <v>157</v>
      </c>
      <c r="L101" s="419">
        <v>153</v>
      </c>
      <c r="M101" s="419">
        <v>87.457679999999996</v>
      </c>
    </row>
    <row r="102" spans="1:13">
      <c r="A102" s="245">
        <v>92</v>
      </c>
      <c r="B102" s="421" t="s">
        <v>322</v>
      </c>
      <c r="C102" s="419">
        <v>679.8</v>
      </c>
      <c r="D102" s="420">
        <v>684</v>
      </c>
      <c r="E102" s="420">
        <v>671.45</v>
      </c>
      <c r="F102" s="420">
        <v>663.1</v>
      </c>
      <c r="G102" s="420">
        <v>650.55000000000007</v>
      </c>
      <c r="H102" s="420">
        <v>692.35</v>
      </c>
      <c r="I102" s="420">
        <v>704.9</v>
      </c>
      <c r="J102" s="420">
        <v>713.25</v>
      </c>
      <c r="K102" s="419">
        <v>696.55</v>
      </c>
      <c r="L102" s="419">
        <v>675.65</v>
      </c>
      <c r="M102" s="419">
        <v>2.53667</v>
      </c>
    </row>
    <row r="103" spans="1:13">
      <c r="A103" s="245">
        <v>93</v>
      </c>
      <c r="B103" s="421" t="s">
        <v>323</v>
      </c>
      <c r="C103" s="419">
        <v>525.45000000000005</v>
      </c>
      <c r="D103" s="420">
        <v>538.75</v>
      </c>
      <c r="E103" s="420">
        <v>509.70000000000005</v>
      </c>
      <c r="F103" s="420">
        <v>493.95000000000005</v>
      </c>
      <c r="G103" s="420">
        <v>464.90000000000009</v>
      </c>
      <c r="H103" s="420">
        <v>554.5</v>
      </c>
      <c r="I103" s="420">
        <v>583.54999999999995</v>
      </c>
      <c r="J103" s="420">
        <v>599.29999999999995</v>
      </c>
      <c r="K103" s="419">
        <v>567.79999999999995</v>
      </c>
      <c r="L103" s="419">
        <v>523</v>
      </c>
      <c r="M103" s="419">
        <v>1.5787199999999999</v>
      </c>
    </row>
    <row r="104" spans="1:13">
      <c r="A104" s="245">
        <v>94</v>
      </c>
      <c r="B104" s="421" t="s">
        <v>324</v>
      </c>
      <c r="C104" s="419">
        <v>625.35</v>
      </c>
      <c r="D104" s="420">
        <v>628.18333333333328</v>
      </c>
      <c r="E104" s="420">
        <v>618.46666666666658</v>
      </c>
      <c r="F104" s="420">
        <v>611.58333333333326</v>
      </c>
      <c r="G104" s="420">
        <v>601.86666666666656</v>
      </c>
      <c r="H104" s="420">
        <v>635.06666666666661</v>
      </c>
      <c r="I104" s="420">
        <v>644.7833333333333</v>
      </c>
      <c r="J104" s="420">
        <v>651.66666666666663</v>
      </c>
      <c r="K104" s="419">
        <v>637.9</v>
      </c>
      <c r="L104" s="419">
        <v>621.29999999999995</v>
      </c>
      <c r="M104" s="419">
        <v>2.0895100000000002</v>
      </c>
    </row>
    <row r="105" spans="1:13">
      <c r="A105" s="245">
        <v>95</v>
      </c>
      <c r="B105" s="421" t="s">
        <v>77</v>
      </c>
      <c r="C105" s="419">
        <v>147.4</v>
      </c>
      <c r="D105" s="420">
        <v>147.88333333333333</v>
      </c>
      <c r="E105" s="420">
        <v>145.76666666666665</v>
      </c>
      <c r="F105" s="420">
        <v>144.13333333333333</v>
      </c>
      <c r="G105" s="420">
        <v>142.01666666666665</v>
      </c>
      <c r="H105" s="420">
        <v>149.51666666666665</v>
      </c>
      <c r="I105" s="420">
        <v>151.63333333333333</v>
      </c>
      <c r="J105" s="420">
        <v>153.26666666666665</v>
      </c>
      <c r="K105" s="419">
        <v>150</v>
      </c>
      <c r="L105" s="419">
        <v>146.25</v>
      </c>
      <c r="M105" s="419">
        <v>14.61088</v>
      </c>
    </row>
    <row r="106" spans="1:13">
      <c r="A106" s="245">
        <v>96</v>
      </c>
      <c r="B106" s="421" t="s">
        <v>325</v>
      </c>
      <c r="C106" s="419">
        <v>1337.9</v>
      </c>
      <c r="D106" s="420">
        <v>1344.3166666666666</v>
      </c>
      <c r="E106" s="420">
        <v>1328.6333333333332</v>
      </c>
      <c r="F106" s="420">
        <v>1319.3666666666666</v>
      </c>
      <c r="G106" s="420">
        <v>1303.6833333333332</v>
      </c>
      <c r="H106" s="420">
        <v>1353.5833333333333</v>
      </c>
      <c r="I106" s="420">
        <v>1369.2666666666667</v>
      </c>
      <c r="J106" s="420">
        <v>1378.5333333333333</v>
      </c>
      <c r="K106" s="419">
        <v>1360</v>
      </c>
      <c r="L106" s="419">
        <v>1335.05</v>
      </c>
      <c r="M106" s="419">
        <v>1.0729</v>
      </c>
    </row>
    <row r="107" spans="1:13">
      <c r="A107" s="245">
        <v>97</v>
      </c>
      <c r="B107" s="421" t="s">
        <v>326</v>
      </c>
      <c r="C107" s="419">
        <v>26.2</v>
      </c>
      <c r="D107" s="420">
        <v>26.516666666666666</v>
      </c>
      <c r="E107" s="420">
        <v>25.583333333333332</v>
      </c>
      <c r="F107" s="420">
        <v>24.966666666666665</v>
      </c>
      <c r="G107" s="420">
        <v>24.033333333333331</v>
      </c>
      <c r="H107" s="420">
        <v>27.133333333333333</v>
      </c>
      <c r="I107" s="420">
        <v>28.06666666666667</v>
      </c>
      <c r="J107" s="420">
        <v>28.683333333333334</v>
      </c>
      <c r="K107" s="419">
        <v>27.45</v>
      </c>
      <c r="L107" s="419">
        <v>25.9</v>
      </c>
      <c r="M107" s="419">
        <v>158.24342999999999</v>
      </c>
    </row>
    <row r="108" spans="1:13">
      <c r="A108" s="245">
        <v>98</v>
      </c>
      <c r="B108" s="421" t="s">
        <v>327</v>
      </c>
      <c r="C108" s="419">
        <v>1023.4</v>
      </c>
      <c r="D108" s="420">
        <v>1028.1333333333334</v>
      </c>
      <c r="E108" s="420">
        <v>1007.2666666666669</v>
      </c>
      <c r="F108" s="420">
        <v>991.13333333333344</v>
      </c>
      <c r="G108" s="420">
        <v>970.26666666666688</v>
      </c>
      <c r="H108" s="420">
        <v>1044.2666666666669</v>
      </c>
      <c r="I108" s="420">
        <v>1065.1333333333332</v>
      </c>
      <c r="J108" s="420">
        <v>1081.2666666666669</v>
      </c>
      <c r="K108" s="419">
        <v>1049</v>
      </c>
      <c r="L108" s="419">
        <v>1012</v>
      </c>
      <c r="M108" s="419">
        <v>3.95431</v>
      </c>
    </row>
    <row r="109" spans="1:13">
      <c r="A109" s="245">
        <v>99</v>
      </c>
      <c r="B109" s="421" t="s">
        <v>328</v>
      </c>
      <c r="C109" s="419">
        <v>409.9</v>
      </c>
      <c r="D109" s="420">
        <v>410.60000000000008</v>
      </c>
      <c r="E109" s="420">
        <v>403.90000000000015</v>
      </c>
      <c r="F109" s="420">
        <v>397.90000000000009</v>
      </c>
      <c r="G109" s="420">
        <v>391.20000000000016</v>
      </c>
      <c r="H109" s="420">
        <v>416.60000000000014</v>
      </c>
      <c r="I109" s="420">
        <v>423.30000000000007</v>
      </c>
      <c r="J109" s="420">
        <v>429.30000000000013</v>
      </c>
      <c r="K109" s="419">
        <v>417.3</v>
      </c>
      <c r="L109" s="419">
        <v>404.6</v>
      </c>
      <c r="M109" s="419">
        <v>1.7561</v>
      </c>
    </row>
    <row r="110" spans="1:13">
      <c r="A110" s="245">
        <v>100</v>
      </c>
      <c r="B110" s="421" t="s">
        <v>79</v>
      </c>
      <c r="C110" s="419">
        <v>695.05</v>
      </c>
      <c r="D110" s="420">
        <v>688.48333333333323</v>
      </c>
      <c r="E110" s="420">
        <v>660.66666666666652</v>
      </c>
      <c r="F110" s="420">
        <v>626.2833333333333</v>
      </c>
      <c r="G110" s="420">
        <v>598.46666666666658</v>
      </c>
      <c r="H110" s="420">
        <v>722.86666666666645</v>
      </c>
      <c r="I110" s="420">
        <v>750.68333333333328</v>
      </c>
      <c r="J110" s="420">
        <v>785.06666666666638</v>
      </c>
      <c r="K110" s="419">
        <v>716.3</v>
      </c>
      <c r="L110" s="419">
        <v>654.1</v>
      </c>
      <c r="M110" s="419">
        <v>24.736740000000001</v>
      </c>
    </row>
    <row r="111" spans="1:13">
      <c r="A111" s="245">
        <v>101</v>
      </c>
      <c r="B111" s="421" t="s">
        <v>329</v>
      </c>
      <c r="C111" s="419">
        <v>4460.25</v>
      </c>
      <c r="D111" s="420">
        <v>4470.4333333333334</v>
      </c>
      <c r="E111" s="420">
        <v>4430.8666666666668</v>
      </c>
      <c r="F111" s="420">
        <v>4401.4833333333336</v>
      </c>
      <c r="G111" s="420">
        <v>4361.916666666667</v>
      </c>
      <c r="H111" s="420">
        <v>4499.8166666666666</v>
      </c>
      <c r="I111" s="420">
        <v>4539.3833333333341</v>
      </c>
      <c r="J111" s="420">
        <v>4568.7666666666664</v>
      </c>
      <c r="K111" s="419">
        <v>4510</v>
      </c>
      <c r="L111" s="419">
        <v>4441.05</v>
      </c>
      <c r="M111" s="419">
        <v>0.12781999999999999</v>
      </c>
    </row>
    <row r="112" spans="1:13">
      <c r="A112" s="245">
        <v>102</v>
      </c>
      <c r="B112" s="421" t="s">
        <v>330</v>
      </c>
      <c r="C112" s="419">
        <v>189.75</v>
      </c>
      <c r="D112" s="420">
        <v>192.25</v>
      </c>
      <c r="E112" s="420">
        <v>185.5</v>
      </c>
      <c r="F112" s="420">
        <v>181.25</v>
      </c>
      <c r="G112" s="420">
        <v>174.5</v>
      </c>
      <c r="H112" s="420">
        <v>196.5</v>
      </c>
      <c r="I112" s="420">
        <v>203.25</v>
      </c>
      <c r="J112" s="420">
        <v>207.5</v>
      </c>
      <c r="K112" s="419">
        <v>199</v>
      </c>
      <c r="L112" s="419">
        <v>188</v>
      </c>
      <c r="M112" s="419">
        <v>14.80758</v>
      </c>
    </row>
    <row r="113" spans="1:13">
      <c r="A113" s="245">
        <v>103</v>
      </c>
      <c r="B113" s="421" t="s">
        <v>331</v>
      </c>
      <c r="C113" s="419">
        <v>294.60000000000002</v>
      </c>
      <c r="D113" s="420">
        <v>297.5</v>
      </c>
      <c r="E113" s="420">
        <v>290.10000000000002</v>
      </c>
      <c r="F113" s="420">
        <v>285.60000000000002</v>
      </c>
      <c r="G113" s="420">
        <v>278.20000000000005</v>
      </c>
      <c r="H113" s="420">
        <v>302</v>
      </c>
      <c r="I113" s="420">
        <v>309.39999999999998</v>
      </c>
      <c r="J113" s="420">
        <v>313.89999999999998</v>
      </c>
      <c r="K113" s="419">
        <v>304.89999999999998</v>
      </c>
      <c r="L113" s="419">
        <v>293</v>
      </c>
      <c r="M113" s="419">
        <v>12.79926</v>
      </c>
    </row>
    <row r="114" spans="1:13">
      <c r="A114" s="245">
        <v>104</v>
      </c>
      <c r="B114" s="421" t="s">
        <v>332</v>
      </c>
      <c r="C114" s="419">
        <v>646.75</v>
      </c>
      <c r="D114" s="420">
        <v>647.56666666666672</v>
      </c>
      <c r="E114" s="420">
        <v>640.93333333333339</v>
      </c>
      <c r="F114" s="420">
        <v>635.11666666666667</v>
      </c>
      <c r="G114" s="420">
        <v>628.48333333333335</v>
      </c>
      <c r="H114" s="420">
        <v>653.38333333333344</v>
      </c>
      <c r="I114" s="420">
        <v>660.01666666666688</v>
      </c>
      <c r="J114" s="420">
        <v>665.83333333333348</v>
      </c>
      <c r="K114" s="419">
        <v>654.20000000000005</v>
      </c>
      <c r="L114" s="419">
        <v>641.75</v>
      </c>
      <c r="M114" s="419">
        <v>3.63863</v>
      </c>
    </row>
    <row r="115" spans="1:13">
      <c r="A115" s="245">
        <v>105</v>
      </c>
      <c r="B115" s="421" t="s">
        <v>81</v>
      </c>
      <c r="C115" s="419">
        <v>521.20000000000005</v>
      </c>
      <c r="D115" s="420">
        <v>524.4</v>
      </c>
      <c r="E115" s="420">
        <v>516.04999999999995</v>
      </c>
      <c r="F115" s="420">
        <v>510.9</v>
      </c>
      <c r="G115" s="420">
        <v>502.54999999999995</v>
      </c>
      <c r="H115" s="420">
        <v>529.54999999999995</v>
      </c>
      <c r="I115" s="420">
        <v>537.90000000000009</v>
      </c>
      <c r="J115" s="420">
        <v>543.04999999999995</v>
      </c>
      <c r="K115" s="419">
        <v>532.75</v>
      </c>
      <c r="L115" s="419">
        <v>519.25</v>
      </c>
      <c r="M115" s="419">
        <v>46.481589999999997</v>
      </c>
    </row>
    <row r="116" spans="1:13">
      <c r="A116" s="245">
        <v>106</v>
      </c>
      <c r="B116" s="421" t="s">
        <v>82</v>
      </c>
      <c r="C116" s="419">
        <v>969.1</v>
      </c>
      <c r="D116" s="420">
        <v>969.61666666666667</v>
      </c>
      <c r="E116" s="420">
        <v>964.23333333333335</v>
      </c>
      <c r="F116" s="420">
        <v>959.36666666666667</v>
      </c>
      <c r="G116" s="420">
        <v>953.98333333333335</v>
      </c>
      <c r="H116" s="420">
        <v>974.48333333333335</v>
      </c>
      <c r="I116" s="420">
        <v>979.86666666666679</v>
      </c>
      <c r="J116" s="420">
        <v>984.73333333333335</v>
      </c>
      <c r="K116" s="419">
        <v>975</v>
      </c>
      <c r="L116" s="419">
        <v>964.75</v>
      </c>
      <c r="M116" s="419">
        <v>11.575760000000001</v>
      </c>
    </row>
    <row r="117" spans="1:13">
      <c r="A117" s="245">
        <v>107</v>
      </c>
      <c r="B117" s="421" t="s">
        <v>231</v>
      </c>
      <c r="C117" s="419">
        <v>165.7</v>
      </c>
      <c r="D117" s="420">
        <v>166.4</v>
      </c>
      <c r="E117" s="420">
        <v>164</v>
      </c>
      <c r="F117" s="420">
        <v>162.29999999999998</v>
      </c>
      <c r="G117" s="420">
        <v>159.89999999999998</v>
      </c>
      <c r="H117" s="420">
        <v>168.10000000000002</v>
      </c>
      <c r="I117" s="420">
        <v>170.50000000000006</v>
      </c>
      <c r="J117" s="420">
        <v>172.20000000000005</v>
      </c>
      <c r="K117" s="419">
        <v>168.8</v>
      </c>
      <c r="L117" s="419">
        <v>164.7</v>
      </c>
      <c r="M117" s="419">
        <v>24.998059999999999</v>
      </c>
    </row>
    <row r="118" spans="1:13">
      <c r="A118" s="245">
        <v>108</v>
      </c>
      <c r="B118" s="421" t="s">
        <v>83</v>
      </c>
      <c r="C118" s="419">
        <v>147.5</v>
      </c>
      <c r="D118" s="420">
        <v>148.36666666666667</v>
      </c>
      <c r="E118" s="420">
        <v>146.03333333333336</v>
      </c>
      <c r="F118" s="420">
        <v>144.56666666666669</v>
      </c>
      <c r="G118" s="420">
        <v>142.23333333333338</v>
      </c>
      <c r="H118" s="420">
        <v>149.83333333333334</v>
      </c>
      <c r="I118" s="420">
        <v>152.16666666666666</v>
      </c>
      <c r="J118" s="420">
        <v>153.63333333333333</v>
      </c>
      <c r="K118" s="419">
        <v>150.69999999999999</v>
      </c>
      <c r="L118" s="419">
        <v>146.9</v>
      </c>
      <c r="M118" s="419">
        <v>95.790379999999999</v>
      </c>
    </row>
    <row r="119" spans="1:13">
      <c r="A119" s="245">
        <v>109</v>
      </c>
      <c r="B119" s="421" t="s">
        <v>333</v>
      </c>
      <c r="C119" s="419">
        <v>393.5</v>
      </c>
      <c r="D119" s="420">
        <v>395.36666666666662</v>
      </c>
      <c r="E119" s="420">
        <v>388.13333333333321</v>
      </c>
      <c r="F119" s="420">
        <v>382.76666666666659</v>
      </c>
      <c r="G119" s="420">
        <v>375.53333333333319</v>
      </c>
      <c r="H119" s="420">
        <v>400.73333333333323</v>
      </c>
      <c r="I119" s="420">
        <v>407.9666666666667</v>
      </c>
      <c r="J119" s="420">
        <v>413.33333333333326</v>
      </c>
      <c r="K119" s="419">
        <v>402.6</v>
      </c>
      <c r="L119" s="419">
        <v>390</v>
      </c>
      <c r="M119" s="419">
        <v>3.2082199999999998</v>
      </c>
    </row>
    <row r="120" spans="1:13">
      <c r="A120" s="245">
        <v>110</v>
      </c>
      <c r="B120" s="421" t="s">
        <v>798</v>
      </c>
      <c r="C120" s="419">
        <v>4193.1499999999996</v>
      </c>
      <c r="D120" s="420">
        <v>4188.4000000000005</v>
      </c>
      <c r="E120" s="420">
        <v>4138.8000000000011</v>
      </c>
      <c r="F120" s="420">
        <v>4084.4500000000007</v>
      </c>
      <c r="G120" s="420">
        <v>4034.8500000000013</v>
      </c>
      <c r="H120" s="420">
        <v>4242.7500000000009</v>
      </c>
      <c r="I120" s="420">
        <v>4292.3500000000013</v>
      </c>
      <c r="J120" s="420">
        <v>4346.7000000000007</v>
      </c>
      <c r="K120" s="419">
        <v>4238</v>
      </c>
      <c r="L120" s="419">
        <v>4134.05</v>
      </c>
      <c r="M120" s="419">
        <v>4.5305200000000001</v>
      </c>
    </row>
    <row r="121" spans="1:13">
      <c r="A121" s="245">
        <v>111</v>
      </c>
      <c r="B121" s="421" t="s">
        <v>84</v>
      </c>
      <c r="C121" s="419">
        <v>1682.6</v>
      </c>
      <c r="D121" s="420">
        <v>1689.1333333333332</v>
      </c>
      <c r="E121" s="420">
        <v>1673.4666666666665</v>
      </c>
      <c r="F121" s="420">
        <v>1664.3333333333333</v>
      </c>
      <c r="G121" s="420">
        <v>1648.6666666666665</v>
      </c>
      <c r="H121" s="420">
        <v>1698.2666666666664</v>
      </c>
      <c r="I121" s="420">
        <v>1713.9333333333334</v>
      </c>
      <c r="J121" s="420">
        <v>1723.0666666666664</v>
      </c>
      <c r="K121" s="419">
        <v>1704.8</v>
      </c>
      <c r="L121" s="419">
        <v>1680</v>
      </c>
      <c r="M121" s="419">
        <v>1.6616200000000001</v>
      </c>
    </row>
    <row r="122" spans="1:13">
      <c r="A122" s="245">
        <v>112</v>
      </c>
      <c r="B122" s="421" t="s">
        <v>885</v>
      </c>
      <c r="C122" s="419">
        <v>3011.7</v>
      </c>
      <c r="D122" s="420">
        <v>2970.0666666666671</v>
      </c>
      <c r="E122" s="420">
        <v>2867.0833333333339</v>
      </c>
      <c r="F122" s="420">
        <v>2722.4666666666667</v>
      </c>
      <c r="G122" s="420">
        <v>2619.4833333333336</v>
      </c>
      <c r="H122" s="420">
        <v>3114.6833333333343</v>
      </c>
      <c r="I122" s="420">
        <v>3217.666666666667</v>
      </c>
      <c r="J122" s="420">
        <v>3362.2833333333347</v>
      </c>
      <c r="K122" s="419">
        <v>3073.05</v>
      </c>
      <c r="L122" s="419">
        <v>2825.45</v>
      </c>
      <c r="M122" s="419">
        <v>4.0713100000000004</v>
      </c>
    </row>
    <row r="123" spans="1:13">
      <c r="A123" s="245">
        <v>113</v>
      </c>
      <c r="B123" s="421" t="s">
        <v>85</v>
      </c>
      <c r="C123" s="419">
        <v>689.15</v>
      </c>
      <c r="D123" s="420">
        <v>691.58333333333337</v>
      </c>
      <c r="E123" s="420">
        <v>682.66666666666674</v>
      </c>
      <c r="F123" s="420">
        <v>676.18333333333339</v>
      </c>
      <c r="G123" s="420">
        <v>667.26666666666677</v>
      </c>
      <c r="H123" s="420">
        <v>698.06666666666672</v>
      </c>
      <c r="I123" s="420">
        <v>706.98333333333346</v>
      </c>
      <c r="J123" s="420">
        <v>713.4666666666667</v>
      </c>
      <c r="K123" s="419">
        <v>700.5</v>
      </c>
      <c r="L123" s="419">
        <v>685.1</v>
      </c>
      <c r="M123" s="419">
        <v>9.2276100000000003</v>
      </c>
    </row>
    <row r="124" spans="1:13">
      <c r="A124" s="245">
        <v>114</v>
      </c>
      <c r="B124" s="421" t="s">
        <v>232</v>
      </c>
      <c r="C124" s="419">
        <v>910.5</v>
      </c>
      <c r="D124" s="420">
        <v>911.01666666666677</v>
      </c>
      <c r="E124" s="420">
        <v>902.53333333333353</v>
      </c>
      <c r="F124" s="420">
        <v>894.56666666666672</v>
      </c>
      <c r="G124" s="420">
        <v>886.08333333333348</v>
      </c>
      <c r="H124" s="420">
        <v>918.98333333333358</v>
      </c>
      <c r="I124" s="420">
        <v>927.46666666666692</v>
      </c>
      <c r="J124" s="420">
        <v>935.43333333333362</v>
      </c>
      <c r="K124" s="419">
        <v>919.5</v>
      </c>
      <c r="L124" s="419">
        <v>903.05</v>
      </c>
      <c r="M124" s="419">
        <v>2.2857599999999998</v>
      </c>
    </row>
    <row r="125" spans="1:13">
      <c r="A125" s="245">
        <v>115</v>
      </c>
      <c r="B125" s="421" t="s">
        <v>334</v>
      </c>
      <c r="C125" s="419">
        <v>721.25</v>
      </c>
      <c r="D125" s="420">
        <v>723.5333333333333</v>
      </c>
      <c r="E125" s="420">
        <v>715.81666666666661</v>
      </c>
      <c r="F125" s="420">
        <v>710.38333333333333</v>
      </c>
      <c r="G125" s="420">
        <v>702.66666666666663</v>
      </c>
      <c r="H125" s="420">
        <v>728.96666666666658</v>
      </c>
      <c r="I125" s="420">
        <v>736.68333333333328</v>
      </c>
      <c r="J125" s="420">
        <v>742.11666666666656</v>
      </c>
      <c r="K125" s="419">
        <v>731.25</v>
      </c>
      <c r="L125" s="419">
        <v>718.1</v>
      </c>
      <c r="M125" s="419">
        <v>1.0889899999999999</v>
      </c>
    </row>
    <row r="126" spans="1:13">
      <c r="A126" s="245">
        <v>116</v>
      </c>
      <c r="B126" s="421" t="s">
        <v>233</v>
      </c>
      <c r="C126" s="419">
        <v>437</v>
      </c>
      <c r="D126" s="420">
        <v>442.65000000000003</v>
      </c>
      <c r="E126" s="420">
        <v>425.70000000000005</v>
      </c>
      <c r="F126" s="420">
        <v>414.40000000000003</v>
      </c>
      <c r="G126" s="420">
        <v>397.45000000000005</v>
      </c>
      <c r="H126" s="420">
        <v>453.95000000000005</v>
      </c>
      <c r="I126" s="420">
        <v>470.9</v>
      </c>
      <c r="J126" s="420">
        <v>482.20000000000005</v>
      </c>
      <c r="K126" s="419">
        <v>459.6</v>
      </c>
      <c r="L126" s="419">
        <v>431.35</v>
      </c>
      <c r="M126" s="419">
        <v>35.179580000000001</v>
      </c>
    </row>
    <row r="127" spans="1:13">
      <c r="A127" s="245">
        <v>117</v>
      </c>
      <c r="B127" s="421" t="s">
        <v>86</v>
      </c>
      <c r="C127" s="419">
        <v>869.35</v>
      </c>
      <c r="D127" s="420">
        <v>874.94999999999993</v>
      </c>
      <c r="E127" s="420">
        <v>861.89999999999986</v>
      </c>
      <c r="F127" s="420">
        <v>854.44999999999993</v>
      </c>
      <c r="G127" s="420">
        <v>841.39999999999986</v>
      </c>
      <c r="H127" s="420">
        <v>882.39999999999986</v>
      </c>
      <c r="I127" s="420">
        <v>895.44999999999982</v>
      </c>
      <c r="J127" s="420">
        <v>902.89999999999986</v>
      </c>
      <c r="K127" s="419">
        <v>888</v>
      </c>
      <c r="L127" s="419">
        <v>867.5</v>
      </c>
      <c r="M127" s="419">
        <v>6.7359099999999996</v>
      </c>
    </row>
    <row r="128" spans="1:13">
      <c r="A128" s="245">
        <v>118</v>
      </c>
      <c r="B128" s="421" t="s">
        <v>335</v>
      </c>
      <c r="C128" s="419">
        <v>863.6</v>
      </c>
      <c r="D128" s="420">
        <v>863.78333333333342</v>
      </c>
      <c r="E128" s="420">
        <v>849.36666666666679</v>
      </c>
      <c r="F128" s="420">
        <v>835.13333333333333</v>
      </c>
      <c r="G128" s="420">
        <v>820.7166666666667</v>
      </c>
      <c r="H128" s="420">
        <v>878.01666666666688</v>
      </c>
      <c r="I128" s="420">
        <v>892.43333333333362</v>
      </c>
      <c r="J128" s="420">
        <v>906.66666666666697</v>
      </c>
      <c r="K128" s="419">
        <v>878.2</v>
      </c>
      <c r="L128" s="419">
        <v>849.55</v>
      </c>
      <c r="M128" s="419">
        <v>1.6734500000000001</v>
      </c>
    </row>
    <row r="129" spans="1:13">
      <c r="A129" s="245">
        <v>119</v>
      </c>
      <c r="B129" s="421" t="s">
        <v>337</v>
      </c>
      <c r="C129" s="419">
        <v>104.05</v>
      </c>
      <c r="D129" s="420">
        <v>104.48333333333333</v>
      </c>
      <c r="E129" s="420">
        <v>103.36666666666667</v>
      </c>
      <c r="F129" s="420">
        <v>102.68333333333334</v>
      </c>
      <c r="G129" s="420">
        <v>101.56666666666668</v>
      </c>
      <c r="H129" s="420">
        <v>105.16666666666667</v>
      </c>
      <c r="I129" s="420">
        <v>106.28333333333332</v>
      </c>
      <c r="J129" s="420">
        <v>106.96666666666667</v>
      </c>
      <c r="K129" s="419">
        <v>105.6</v>
      </c>
      <c r="L129" s="419">
        <v>103.8</v>
      </c>
      <c r="M129" s="419">
        <v>10.864850000000001</v>
      </c>
    </row>
    <row r="130" spans="1:13">
      <c r="A130" s="245">
        <v>120</v>
      </c>
      <c r="B130" s="421" t="s">
        <v>338</v>
      </c>
      <c r="C130" s="419">
        <v>905.5</v>
      </c>
      <c r="D130" s="420">
        <v>906.85</v>
      </c>
      <c r="E130" s="420">
        <v>888.7</v>
      </c>
      <c r="F130" s="420">
        <v>871.9</v>
      </c>
      <c r="G130" s="420">
        <v>853.75</v>
      </c>
      <c r="H130" s="420">
        <v>923.65000000000009</v>
      </c>
      <c r="I130" s="420">
        <v>941.8</v>
      </c>
      <c r="J130" s="420">
        <v>958.60000000000014</v>
      </c>
      <c r="K130" s="419">
        <v>925</v>
      </c>
      <c r="L130" s="419">
        <v>890.05</v>
      </c>
      <c r="M130" s="419">
        <v>2.2009099999999999</v>
      </c>
    </row>
    <row r="131" spans="1:13">
      <c r="A131" s="245">
        <v>121</v>
      </c>
      <c r="B131" s="421" t="s">
        <v>92</v>
      </c>
      <c r="C131" s="419">
        <v>290.89999999999998</v>
      </c>
      <c r="D131" s="420">
        <v>292.36666666666662</v>
      </c>
      <c r="E131" s="420">
        <v>288.08333333333326</v>
      </c>
      <c r="F131" s="420">
        <v>285.26666666666665</v>
      </c>
      <c r="G131" s="420">
        <v>280.98333333333329</v>
      </c>
      <c r="H131" s="420">
        <v>295.18333333333322</v>
      </c>
      <c r="I131" s="420">
        <v>299.46666666666664</v>
      </c>
      <c r="J131" s="420">
        <v>302.28333333333319</v>
      </c>
      <c r="K131" s="419">
        <v>296.64999999999998</v>
      </c>
      <c r="L131" s="419">
        <v>289.55</v>
      </c>
      <c r="M131" s="419">
        <v>50.994059999999998</v>
      </c>
    </row>
    <row r="132" spans="1:13">
      <c r="A132" s="245">
        <v>122</v>
      </c>
      <c r="B132" s="421" t="s">
        <v>87</v>
      </c>
      <c r="C132" s="419">
        <v>591.79999999999995</v>
      </c>
      <c r="D132" s="420">
        <v>591.75</v>
      </c>
      <c r="E132" s="420">
        <v>588.04999999999995</v>
      </c>
      <c r="F132" s="420">
        <v>584.29999999999995</v>
      </c>
      <c r="G132" s="420">
        <v>580.59999999999991</v>
      </c>
      <c r="H132" s="420">
        <v>595.5</v>
      </c>
      <c r="I132" s="420">
        <v>599.20000000000005</v>
      </c>
      <c r="J132" s="420">
        <v>602.95000000000005</v>
      </c>
      <c r="K132" s="419">
        <v>595.45000000000005</v>
      </c>
      <c r="L132" s="419">
        <v>588</v>
      </c>
      <c r="M132" s="419">
        <v>14.28646</v>
      </c>
    </row>
    <row r="133" spans="1:13">
      <c r="A133" s="245">
        <v>123</v>
      </c>
      <c r="B133" s="421" t="s">
        <v>234</v>
      </c>
      <c r="C133" s="419">
        <v>2002.05</v>
      </c>
      <c r="D133" s="420">
        <v>1995.3500000000001</v>
      </c>
      <c r="E133" s="420">
        <v>1940.7000000000003</v>
      </c>
      <c r="F133" s="420">
        <v>1879.3500000000001</v>
      </c>
      <c r="G133" s="420">
        <v>1824.7000000000003</v>
      </c>
      <c r="H133" s="420">
        <v>2056.7000000000003</v>
      </c>
      <c r="I133" s="420">
        <v>2111.3500000000004</v>
      </c>
      <c r="J133" s="420">
        <v>2172.7000000000003</v>
      </c>
      <c r="K133" s="419">
        <v>2050</v>
      </c>
      <c r="L133" s="419">
        <v>1934</v>
      </c>
      <c r="M133" s="419">
        <v>5.6080500000000004</v>
      </c>
    </row>
    <row r="134" spans="1:13">
      <c r="A134" s="245">
        <v>124</v>
      </c>
      <c r="B134" s="421" t="s">
        <v>339</v>
      </c>
      <c r="C134" s="419">
        <v>1885.85</v>
      </c>
      <c r="D134" s="420">
        <v>1898.6833333333334</v>
      </c>
      <c r="E134" s="420">
        <v>1859.1666666666667</v>
      </c>
      <c r="F134" s="420">
        <v>1832.4833333333333</v>
      </c>
      <c r="G134" s="420">
        <v>1792.9666666666667</v>
      </c>
      <c r="H134" s="420">
        <v>1925.3666666666668</v>
      </c>
      <c r="I134" s="420">
        <v>1964.8833333333332</v>
      </c>
      <c r="J134" s="420">
        <v>1991.5666666666668</v>
      </c>
      <c r="K134" s="419">
        <v>1938.2</v>
      </c>
      <c r="L134" s="419">
        <v>1872</v>
      </c>
      <c r="M134" s="419">
        <v>9.9474499999999999</v>
      </c>
    </row>
    <row r="135" spans="1:13">
      <c r="A135" s="245">
        <v>125</v>
      </c>
      <c r="B135" s="421" t="s">
        <v>340</v>
      </c>
      <c r="C135" s="419">
        <v>191.35</v>
      </c>
      <c r="D135" s="420">
        <v>193.9</v>
      </c>
      <c r="E135" s="420">
        <v>185.8</v>
      </c>
      <c r="F135" s="420">
        <v>180.25</v>
      </c>
      <c r="G135" s="420">
        <v>172.15</v>
      </c>
      <c r="H135" s="420">
        <v>199.45000000000002</v>
      </c>
      <c r="I135" s="420">
        <v>207.54999999999998</v>
      </c>
      <c r="J135" s="420">
        <v>213.10000000000002</v>
      </c>
      <c r="K135" s="419">
        <v>202</v>
      </c>
      <c r="L135" s="419">
        <v>188.35</v>
      </c>
      <c r="M135" s="419">
        <v>92.083529999999996</v>
      </c>
    </row>
    <row r="136" spans="1:13">
      <c r="A136" s="245">
        <v>126</v>
      </c>
      <c r="B136" s="421" t="s">
        <v>806</v>
      </c>
      <c r="C136" s="419">
        <v>174.15</v>
      </c>
      <c r="D136" s="420">
        <v>176.18333333333331</v>
      </c>
      <c r="E136" s="420">
        <v>170.36666666666662</v>
      </c>
      <c r="F136" s="420">
        <v>166.58333333333331</v>
      </c>
      <c r="G136" s="420">
        <v>160.76666666666662</v>
      </c>
      <c r="H136" s="420">
        <v>179.96666666666661</v>
      </c>
      <c r="I136" s="420">
        <v>185.78333333333327</v>
      </c>
      <c r="J136" s="420">
        <v>189.56666666666661</v>
      </c>
      <c r="K136" s="419">
        <v>182</v>
      </c>
      <c r="L136" s="419">
        <v>172.4</v>
      </c>
      <c r="M136" s="419">
        <v>84.926490000000001</v>
      </c>
    </row>
    <row r="137" spans="1:13">
      <c r="A137" s="245">
        <v>127</v>
      </c>
      <c r="B137" s="421" t="s">
        <v>722</v>
      </c>
      <c r="C137" s="419">
        <v>1004.55</v>
      </c>
      <c r="D137" s="420">
        <v>1017.9666666666666</v>
      </c>
      <c r="E137" s="420">
        <v>982.03333333333308</v>
      </c>
      <c r="F137" s="420">
        <v>959.51666666666654</v>
      </c>
      <c r="G137" s="420">
        <v>923.58333333333303</v>
      </c>
      <c r="H137" s="420">
        <v>1040.4833333333331</v>
      </c>
      <c r="I137" s="420">
        <v>1076.4166666666667</v>
      </c>
      <c r="J137" s="420">
        <v>1098.9333333333332</v>
      </c>
      <c r="K137" s="419">
        <v>1053.9000000000001</v>
      </c>
      <c r="L137" s="419">
        <v>995.45</v>
      </c>
      <c r="M137" s="419">
        <v>4.5228999999999999</v>
      </c>
    </row>
    <row r="138" spans="1:13">
      <c r="A138" s="245">
        <v>128</v>
      </c>
      <c r="B138" s="421" t="s">
        <v>342</v>
      </c>
      <c r="C138" s="419">
        <v>585.29999999999995</v>
      </c>
      <c r="D138" s="420">
        <v>587</v>
      </c>
      <c r="E138" s="420">
        <v>579.29999999999995</v>
      </c>
      <c r="F138" s="420">
        <v>573.29999999999995</v>
      </c>
      <c r="G138" s="420">
        <v>565.59999999999991</v>
      </c>
      <c r="H138" s="420">
        <v>593</v>
      </c>
      <c r="I138" s="420">
        <v>600.70000000000005</v>
      </c>
      <c r="J138" s="420">
        <v>606.70000000000005</v>
      </c>
      <c r="K138" s="419">
        <v>594.70000000000005</v>
      </c>
      <c r="L138" s="419">
        <v>581</v>
      </c>
      <c r="M138" s="419">
        <v>4.2953299999999999</v>
      </c>
    </row>
    <row r="139" spans="1:13">
      <c r="A139" s="245">
        <v>129</v>
      </c>
      <c r="B139" s="421" t="s">
        <v>89</v>
      </c>
      <c r="C139" s="419">
        <v>14</v>
      </c>
      <c r="D139" s="420">
        <v>14.199999999999998</v>
      </c>
      <c r="E139" s="420">
        <v>13.749999999999995</v>
      </c>
      <c r="F139" s="420">
        <v>13.499999999999996</v>
      </c>
      <c r="G139" s="420">
        <v>13.049999999999994</v>
      </c>
      <c r="H139" s="420">
        <v>14.449999999999996</v>
      </c>
      <c r="I139" s="420">
        <v>14.899999999999999</v>
      </c>
      <c r="J139" s="420">
        <v>15.149999999999997</v>
      </c>
      <c r="K139" s="419">
        <v>14.65</v>
      </c>
      <c r="L139" s="419">
        <v>13.95</v>
      </c>
      <c r="M139" s="419">
        <v>119.71657</v>
      </c>
    </row>
    <row r="140" spans="1:13">
      <c r="A140" s="245">
        <v>130</v>
      </c>
      <c r="B140" s="421" t="s">
        <v>343</v>
      </c>
      <c r="C140" s="419">
        <v>203.75</v>
      </c>
      <c r="D140" s="420">
        <v>205.95000000000002</v>
      </c>
      <c r="E140" s="420">
        <v>198.90000000000003</v>
      </c>
      <c r="F140" s="420">
        <v>194.05</v>
      </c>
      <c r="G140" s="420">
        <v>187.00000000000003</v>
      </c>
      <c r="H140" s="420">
        <v>210.80000000000004</v>
      </c>
      <c r="I140" s="420">
        <v>217.85000000000005</v>
      </c>
      <c r="J140" s="420">
        <v>222.70000000000005</v>
      </c>
      <c r="K140" s="419">
        <v>213</v>
      </c>
      <c r="L140" s="419">
        <v>201.1</v>
      </c>
      <c r="M140" s="419">
        <v>3.7319599999999999</v>
      </c>
    </row>
    <row r="141" spans="1:13">
      <c r="A141" s="245">
        <v>131</v>
      </c>
      <c r="B141" s="421" t="s">
        <v>90</v>
      </c>
      <c r="C141" s="419">
        <v>4524.2</v>
      </c>
      <c r="D141" s="420">
        <v>4539.4333333333334</v>
      </c>
      <c r="E141" s="420">
        <v>4496.8666666666668</v>
      </c>
      <c r="F141" s="420">
        <v>4469.5333333333338</v>
      </c>
      <c r="G141" s="420">
        <v>4426.9666666666672</v>
      </c>
      <c r="H141" s="420">
        <v>4566.7666666666664</v>
      </c>
      <c r="I141" s="420">
        <v>4609.3333333333339</v>
      </c>
      <c r="J141" s="420">
        <v>4636.6666666666661</v>
      </c>
      <c r="K141" s="419">
        <v>4582</v>
      </c>
      <c r="L141" s="419">
        <v>4512.1000000000004</v>
      </c>
      <c r="M141" s="419">
        <v>2.6265399999999999</v>
      </c>
    </row>
    <row r="142" spans="1:13">
      <c r="A142" s="245">
        <v>132</v>
      </c>
      <c r="B142" s="421" t="s">
        <v>344</v>
      </c>
      <c r="C142" s="419">
        <v>4609.95</v>
      </c>
      <c r="D142" s="420">
        <v>4612.2333333333336</v>
      </c>
      <c r="E142" s="420">
        <v>4568.916666666667</v>
      </c>
      <c r="F142" s="420">
        <v>4527.8833333333332</v>
      </c>
      <c r="G142" s="420">
        <v>4484.5666666666666</v>
      </c>
      <c r="H142" s="420">
        <v>4653.2666666666673</v>
      </c>
      <c r="I142" s="420">
        <v>4696.583333333333</v>
      </c>
      <c r="J142" s="420">
        <v>4737.6166666666677</v>
      </c>
      <c r="K142" s="419">
        <v>4655.55</v>
      </c>
      <c r="L142" s="419">
        <v>4571.2</v>
      </c>
      <c r="M142" s="419">
        <v>1.13324</v>
      </c>
    </row>
    <row r="143" spans="1:13">
      <c r="A143" s="245">
        <v>133</v>
      </c>
      <c r="B143" s="421" t="s">
        <v>345</v>
      </c>
      <c r="C143" s="419">
        <v>3472.35</v>
      </c>
      <c r="D143" s="420">
        <v>3440.0166666666664</v>
      </c>
      <c r="E143" s="420">
        <v>3382.333333333333</v>
      </c>
      <c r="F143" s="420">
        <v>3292.3166666666666</v>
      </c>
      <c r="G143" s="420">
        <v>3234.6333333333332</v>
      </c>
      <c r="H143" s="420">
        <v>3530.0333333333328</v>
      </c>
      <c r="I143" s="420">
        <v>3587.7166666666662</v>
      </c>
      <c r="J143" s="420">
        <v>3677.7333333333327</v>
      </c>
      <c r="K143" s="419">
        <v>3497.7</v>
      </c>
      <c r="L143" s="419">
        <v>3350</v>
      </c>
      <c r="M143" s="419">
        <v>5.6549899999999997</v>
      </c>
    </row>
    <row r="144" spans="1:13">
      <c r="A144" s="245">
        <v>134</v>
      </c>
      <c r="B144" s="421" t="s">
        <v>93</v>
      </c>
      <c r="C144" s="419">
        <v>5539.45</v>
      </c>
      <c r="D144" s="420">
        <v>5538.2166666666672</v>
      </c>
      <c r="E144" s="420">
        <v>5515.2333333333345</v>
      </c>
      <c r="F144" s="420">
        <v>5491.0166666666673</v>
      </c>
      <c r="G144" s="420">
        <v>5468.0333333333347</v>
      </c>
      <c r="H144" s="420">
        <v>5562.4333333333343</v>
      </c>
      <c r="I144" s="420">
        <v>5585.4166666666679</v>
      </c>
      <c r="J144" s="420">
        <v>5609.6333333333341</v>
      </c>
      <c r="K144" s="419">
        <v>5561.2</v>
      </c>
      <c r="L144" s="419">
        <v>5514</v>
      </c>
      <c r="M144" s="419">
        <v>1.78108</v>
      </c>
    </row>
    <row r="145" spans="1:13">
      <c r="A145" s="245">
        <v>135</v>
      </c>
      <c r="B145" s="421" t="s">
        <v>346</v>
      </c>
      <c r="C145" s="419">
        <v>415.9</v>
      </c>
      <c r="D145" s="420">
        <v>418.84999999999997</v>
      </c>
      <c r="E145" s="420">
        <v>411.29999999999995</v>
      </c>
      <c r="F145" s="420">
        <v>406.7</v>
      </c>
      <c r="G145" s="420">
        <v>399.15</v>
      </c>
      <c r="H145" s="420">
        <v>423.44999999999993</v>
      </c>
      <c r="I145" s="420">
        <v>431</v>
      </c>
      <c r="J145" s="420">
        <v>435.59999999999991</v>
      </c>
      <c r="K145" s="419">
        <v>426.4</v>
      </c>
      <c r="L145" s="419">
        <v>414.25</v>
      </c>
      <c r="M145" s="419">
        <v>5.78451</v>
      </c>
    </row>
    <row r="146" spans="1:13">
      <c r="A146" s="245">
        <v>136</v>
      </c>
      <c r="B146" s="421" t="s">
        <v>347</v>
      </c>
      <c r="C146" s="419">
        <v>117.8</v>
      </c>
      <c r="D146" s="420">
        <v>116.88333333333333</v>
      </c>
      <c r="E146" s="420">
        <v>114.11666666666665</v>
      </c>
      <c r="F146" s="420">
        <v>110.43333333333332</v>
      </c>
      <c r="G146" s="420">
        <v>107.66666666666664</v>
      </c>
      <c r="H146" s="420">
        <v>120.56666666666665</v>
      </c>
      <c r="I146" s="420">
        <v>123.33333333333333</v>
      </c>
      <c r="J146" s="420">
        <v>127.01666666666665</v>
      </c>
      <c r="K146" s="419">
        <v>119.65</v>
      </c>
      <c r="L146" s="419">
        <v>113.2</v>
      </c>
      <c r="M146" s="419">
        <v>34.312809999999999</v>
      </c>
    </row>
    <row r="147" spans="1:13">
      <c r="A147" s="245">
        <v>137</v>
      </c>
      <c r="B147" s="421" t="s">
        <v>807</v>
      </c>
      <c r="C147" s="419">
        <v>278.45</v>
      </c>
      <c r="D147" s="420">
        <v>278.43333333333334</v>
      </c>
      <c r="E147" s="420">
        <v>275.01666666666665</v>
      </c>
      <c r="F147" s="420">
        <v>271.58333333333331</v>
      </c>
      <c r="G147" s="420">
        <v>268.16666666666663</v>
      </c>
      <c r="H147" s="420">
        <v>281.86666666666667</v>
      </c>
      <c r="I147" s="420">
        <v>285.2833333333333</v>
      </c>
      <c r="J147" s="420">
        <v>288.7166666666667</v>
      </c>
      <c r="K147" s="419">
        <v>281.85000000000002</v>
      </c>
      <c r="L147" s="419">
        <v>275</v>
      </c>
      <c r="M147" s="419">
        <v>2.5464799999999999</v>
      </c>
    </row>
    <row r="148" spans="1:13">
      <c r="A148" s="245">
        <v>138</v>
      </c>
      <c r="B148" s="421" t="s">
        <v>235</v>
      </c>
      <c r="C148" s="419">
        <v>74</v>
      </c>
      <c r="D148" s="420">
        <v>74.899999999999991</v>
      </c>
      <c r="E148" s="420">
        <v>72.59999999999998</v>
      </c>
      <c r="F148" s="420">
        <v>71.199999999999989</v>
      </c>
      <c r="G148" s="420">
        <v>68.899999999999977</v>
      </c>
      <c r="H148" s="420">
        <v>76.299999999999983</v>
      </c>
      <c r="I148" s="420">
        <v>78.599999999999994</v>
      </c>
      <c r="J148" s="420">
        <v>79.999999999999986</v>
      </c>
      <c r="K148" s="419">
        <v>77.2</v>
      </c>
      <c r="L148" s="419">
        <v>73.5</v>
      </c>
      <c r="M148" s="419">
        <v>29.393059999999998</v>
      </c>
    </row>
    <row r="149" spans="1:13">
      <c r="A149" s="245">
        <v>139</v>
      </c>
      <c r="B149" s="421" t="s">
        <v>94</v>
      </c>
      <c r="C149" s="419">
        <v>2711.15</v>
      </c>
      <c r="D149" s="420">
        <v>2711.9166666666665</v>
      </c>
      <c r="E149" s="420">
        <v>2692.6833333333329</v>
      </c>
      <c r="F149" s="420">
        <v>2674.2166666666662</v>
      </c>
      <c r="G149" s="420">
        <v>2654.9833333333327</v>
      </c>
      <c r="H149" s="420">
        <v>2730.3833333333332</v>
      </c>
      <c r="I149" s="420">
        <v>2749.6166666666668</v>
      </c>
      <c r="J149" s="420">
        <v>2768.0833333333335</v>
      </c>
      <c r="K149" s="419">
        <v>2731.15</v>
      </c>
      <c r="L149" s="419">
        <v>2693.45</v>
      </c>
      <c r="M149" s="419">
        <v>3.3176899999999998</v>
      </c>
    </row>
    <row r="150" spans="1:13">
      <c r="A150" s="245">
        <v>140</v>
      </c>
      <c r="B150" s="421" t="s">
        <v>348</v>
      </c>
      <c r="C150" s="419">
        <v>212.25</v>
      </c>
      <c r="D150" s="420">
        <v>214.96666666666667</v>
      </c>
      <c r="E150" s="420">
        <v>208.88333333333333</v>
      </c>
      <c r="F150" s="420">
        <v>205.51666666666665</v>
      </c>
      <c r="G150" s="420">
        <v>199.43333333333331</v>
      </c>
      <c r="H150" s="420">
        <v>218.33333333333334</v>
      </c>
      <c r="I150" s="420">
        <v>224.41666666666666</v>
      </c>
      <c r="J150" s="420">
        <v>227.78333333333336</v>
      </c>
      <c r="K150" s="419">
        <v>221.05</v>
      </c>
      <c r="L150" s="419">
        <v>211.6</v>
      </c>
      <c r="M150" s="419">
        <v>6.5304099999999998</v>
      </c>
    </row>
    <row r="151" spans="1:13">
      <c r="A151" s="245">
        <v>141</v>
      </c>
      <c r="B151" s="421" t="s">
        <v>236</v>
      </c>
      <c r="C151" s="419">
        <v>550.4</v>
      </c>
      <c r="D151" s="420">
        <v>554.48333333333335</v>
      </c>
      <c r="E151" s="420">
        <v>543.9666666666667</v>
      </c>
      <c r="F151" s="420">
        <v>537.5333333333333</v>
      </c>
      <c r="G151" s="420">
        <v>527.01666666666665</v>
      </c>
      <c r="H151" s="420">
        <v>560.91666666666674</v>
      </c>
      <c r="I151" s="420">
        <v>571.43333333333339</v>
      </c>
      <c r="J151" s="420">
        <v>577.86666666666679</v>
      </c>
      <c r="K151" s="419">
        <v>565</v>
      </c>
      <c r="L151" s="419">
        <v>548.04999999999995</v>
      </c>
      <c r="M151" s="419">
        <v>3.0145200000000001</v>
      </c>
    </row>
    <row r="152" spans="1:13">
      <c r="A152" s="245">
        <v>142</v>
      </c>
      <c r="B152" s="421" t="s">
        <v>237</v>
      </c>
      <c r="C152" s="419">
        <v>1635.05</v>
      </c>
      <c r="D152" s="420">
        <v>1636.6333333333332</v>
      </c>
      <c r="E152" s="420">
        <v>1619.4166666666665</v>
      </c>
      <c r="F152" s="420">
        <v>1603.7833333333333</v>
      </c>
      <c r="G152" s="420">
        <v>1586.5666666666666</v>
      </c>
      <c r="H152" s="420">
        <v>1652.2666666666664</v>
      </c>
      <c r="I152" s="420">
        <v>1669.4833333333331</v>
      </c>
      <c r="J152" s="420">
        <v>1685.1166666666663</v>
      </c>
      <c r="K152" s="419">
        <v>1653.85</v>
      </c>
      <c r="L152" s="419">
        <v>1621</v>
      </c>
      <c r="M152" s="419">
        <v>0.73248000000000002</v>
      </c>
    </row>
    <row r="153" spans="1:13">
      <c r="A153" s="245">
        <v>143</v>
      </c>
      <c r="B153" s="421" t="s">
        <v>238</v>
      </c>
      <c r="C153" s="419">
        <v>79.2</v>
      </c>
      <c r="D153" s="420">
        <v>79.8</v>
      </c>
      <c r="E153" s="420">
        <v>78.399999999999991</v>
      </c>
      <c r="F153" s="420">
        <v>77.599999999999994</v>
      </c>
      <c r="G153" s="420">
        <v>76.199999999999989</v>
      </c>
      <c r="H153" s="420">
        <v>80.599999999999994</v>
      </c>
      <c r="I153" s="420">
        <v>82</v>
      </c>
      <c r="J153" s="420">
        <v>82.8</v>
      </c>
      <c r="K153" s="419">
        <v>81.2</v>
      </c>
      <c r="L153" s="419">
        <v>79</v>
      </c>
      <c r="M153" s="419">
        <v>20.007529999999999</v>
      </c>
    </row>
    <row r="154" spans="1:13">
      <c r="A154" s="245">
        <v>144</v>
      </c>
      <c r="B154" s="421" t="s">
        <v>95</v>
      </c>
      <c r="C154" s="419">
        <v>94</v>
      </c>
      <c r="D154" s="420">
        <v>93.933333333333337</v>
      </c>
      <c r="E154" s="420">
        <v>93.316666666666677</v>
      </c>
      <c r="F154" s="420">
        <v>92.63333333333334</v>
      </c>
      <c r="G154" s="420">
        <v>92.01666666666668</v>
      </c>
      <c r="H154" s="420">
        <v>94.616666666666674</v>
      </c>
      <c r="I154" s="420">
        <v>95.233333333333348</v>
      </c>
      <c r="J154" s="420">
        <v>95.916666666666671</v>
      </c>
      <c r="K154" s="419">
        <v>94.55</v>
      </c>
      <c r="L154" s="419">
        <v>93.25</v>
      </c>
      <c r="M154" s="419">
        <v>7.3323099999999997</v>
      </c>
    </row>
    <row r="155" spans="1:13">
      <c r="A155" s="245">
        <v>145</v>
      </c>
      <c r="B155" s="421" t="s">
        <v>349</v>
      </c>
      <c r="C155" s="419">
        <v>738.7</v>
      </c>
      <c r="D155" s="420">
        <v>744.2166666666667</v>
      </c>
      <c r="E155" s="420">
        <v>728.48333333333335</v>
      </c>
      <c r="F155" s="420">
        <v>718.26666666666665</v>
      </c>
      <c r="G155" s="420">
        <v>702.5333333333333</v>
      </c>
      <c r="H155" s="420">
        <v>754.43333333333339</v>
      </c>
      <c r="I155" s="420">
        <v>770.16666666666674</v>
      </c>
      <c r="J155" s="420">
        <v>780.38333333333344</v>
      </c>
      <c r="K155" s="419">
        <v>759.95</v>
      </c>
      <c r="L155" s="419">
        <v>734</v>
      </c>
      <c r="M155" s="419">
        <v>2.0511900000000001</v>
      </c>
    </row>
    <row r="156" spans="1:13">
      <c r="A156" s="245">
        <v>146</v>
      </c>
      <c r="B156" s="421" t="s">
        <v>96</v>
      </c>
      <c r="C156" s="419">
        <v>1200.5999999999999</v>
      </c>
      <c r="D156" s="420">
        <v>1201.05</v>
      </c>
      <c r="E156" s="420">
        <v>1187.55</v>
      </c>
      <c r="F156" s="420">
        <v>1174.5</v>
      </c>
      <c r="G156" s="420">
        <v>1161</v>
      </c>
      <c r="H156" s="420">
        <v>1214.0999999999999</v>
      </c>
      <c r="I156" s="420">
        <v>1227.5999999999999</v>
      </c>
      <c r="J156" s="420">
        <v>1240.6499999999999</v>
      </c>
      <c r="K156" s="419">
        <v>1214.55</v>
      </c>
      <c r="L156" s="419">
        <v>1188</v>
      </c>
      <c r="M156" s="419">
        <v>9.6678999999999995</v>
      </c>
    </row>
    <row r="157" spans="1:13">
      <c r="A157" s="245">
        <v>147</v>
      </c>
      <c r="B157" s="421" t="s">
        <v>97</v>
      </c>
      <c r="C157" s="419">
        <v>182.95</v>
      </c>
      <c r="D157" s="420">
        <v>184.06666666666669</v>
      </c>
      <c r="E157" s="420">
        <v>181.43333333333339</v>
      </c>
      <c r="F157" s="420">
        <v>179.91666666666671</v>
      </c>
      <c r="G157" s="420">
        <v>177.28333333333342</v>
      </c>
      <c r="H157" s="420">
        <v>185.58333333333337</v>
      </c>
      <c r="I157" s="420">
        <v>188.21666666666664</v>
      </c>
      <c r="J157" s="420">
        <v>189.73333333333335</v>
      </c>
      <c r="K157" s="419">
        <v>186.7</v>
      </c>
      <c r="L157" s="419">
        <v>182.55</v>
      </c>
      <c r="M157" s="419">
        <v>27.0762</v>
      </c>
    </row>
    <row r="158" spans="1:13">
      <c r="A158" s="245">
        <v>148</v>
      </c>
      <c r="B158" s="421" t="s">
        <v>351</v>
      </c>
      <c r="C158" s="419">
        <v>360.3</v>
      </c>
      <c r="D158" s="420">
        <v>360.2166666666667</v>
      </c>
      <c r="E158" s="420">
        <v>352.58333333333337</v>
      </c>
      <c r="F158" s="420">
        <v>344.86666666666667</v>
      </c>
      <c r="G158" s="420">
        <v>337.23333333333335</v>
      </c>
      <c r="H158" s="420">
        <v>367.93333333333339</v>
      </c>
      <c r="I158" s="420">
        <v>375.56666666666672</v>
      </c>
      <c r="J158" s="420">
        <v>383.28333333333342</v>
      </c>
      <c r="K158" s="419">
        <v>367.85</v>
      </c>
      <c r="L158" s="419">
        <v>352.5</v>
      </c>
      <c r="M158" s="419">
        <v>2.9083700000000001</v>
      </c>
    </row>
    <row r="159" spans="1:13">
      <c r="A159" s="245">
        <v>149</v>
      </c>
      <c r="B159" s="421" t="s">
        <v>98</v>
      </c>
      <c r="C159" s="419">
        <v>86.9</v>
      </c>
      <c r="D159" s="420">
        <v>87.3</v>
      </c>
      <c r="E159" s="420">
        <v>86.1</v>
      </c>
      <c r="F159" s="420">
        <v>85.3</v>
      </c>
      <c r="G159" s="420">
        <v>84.1</v>
      </c>
      <c r="H159" s="420">
        <v>88.1</v>
      </c>
      <c r="I159" s="420">
        <v>89.300000000000011</v>
      </c>
      <c r="J159" s="420">
        <v>90.1</v>
      </c>
      <c r="K159" s="419">
        <v>88.5</v>
      </c>
      <c r="L159" s="419">
        <v>86.5</v>
      </c>
      <c r="M159" s="419">
        <v>198.07149000000001</v>
      </c>
    </row>
    <row r="160" spans="1:13">
      <c r="A160" s="245">
        <v>150</v>
      </c>
      <c r="B160" s="421" t="s">
        <v>352</v>
      </c>
      <c r="C160" s="419">
        <v>3054.8</v>
      </c>
      <c r="D160" s="420">
        <v>3075.9333333333329</v>
      </c>
      <c r="E160" s="420">
        <v>3018.8666666666659</v>
      </c>
      <c r="F160" s="420">
        <v>2982.9333333333329</v>
      </c>
      <c r="G160" s="420">
        <v>2925.8666666666659</v>
      </c>
      <c r="H160" s="420">
        <v>3111.8666666666659</v>
      </c>
      <c r="I160" s="420">
        <v>3168.9333333333325</v>
      </c>
      <c r="J160" s="420">
        <v>3204.8666666666659</v>
      </c>
      <c r="K160" s="419">
        <v>3133</v>
      </c>
      <c r="L160" s="419">
        <v>3040</v>
      </c>
      <c r="M160" s="419">
        <v>0.53134999999999999</v>
      </c>
    </row>
    <row r="161" spans="1:13">
      <c r="A161" s="245">
        <v>151</v>
      </c>
      <c r="B161" s="421" t="s">
        <v>353</v>
      </c>
      <c r="C161" s="419">
        <v>521.29999999999995</v>
      </c>
      <c r="D161" s="420">
        <v>521.88333333333333</v>
      </c>
      <c r="E161" s="420">
        <v>510.76666666666665</v>
      </c>
      <c r="F161" s="420">
        <v>500.23333333333335</v>
      </c>
      <c r="G161" s="420">
        <v>489.11666666666667</v>
      </c>
      <c r="H161" s="420">
        <v>532.41666666666663</v>
      </c>
      <c r="I161" s="420">
        <v>543.53333333333319</v>
      </c>
      <c r="J161" s="420">
        <v>554.06666666666661</v>
      </c>
      <c r="K161" s="419">
        <v>533</v>
      </c>
      <c r="L161" s="419">
        <v>511.35</v>
      </c>
      <c r="M161" s="419">
        <v>5.26858</v>
      </c>
    </row>
    <row r="162" spans="1:13">
      <c r="A162" s="245">
        <v>152</v>
      </c>
      <c r="B162" s="421" t="s">
        <v>354</v>
      </c>
      <c r="C162" s="419">
        <v>179.05</v>
      </c>
      <c r="D162" s="420">
        <v>179.56666666666669</v>
      </c>
      <c r="E162" s="420">
        <v>177.73333333333338</v>
      </c>
      <c r="F162" s="420">
        <v>176.41666666666669</v>
      </c>
      <c r="G162" s="420">
        <v>174.58333333333337</v>
      </c>
      <c r="H162" s="420">
        <v>180.88333333333338</v>
      </c>
      <c r="I162" s="420">
        <v>182.7166666666667</v>
      </c>
      <c r="J162" s="420">
        <v>184.03333333333339</v>
      </c>
      <c r="K162" s="419">
        <v>181.4</v>
      </c>
      <c r="L162" s="419">
        <v>178.25</v>
      </c>
      <c r="M162" s="419">
        <v>10.455270000000001</v>
      </c>
    </row>
    <row r="163" spans="1:13">
      <c r="A163" s="245">
        <v>153</v>
      </c>
      <c r="B163" s="421" t="s">
        <v>355</v>
      </c>
      <c r="C163" s="419">
        <v>187.7</v>
      </c>
      <c r="D163" s="420">
        <v>188.93333333333331</v>
      </c>
      <c r="E163" s="420">
        <v>185.01666666666662</v>
      </c>
      <c r="F163" s="420">
        <v>182.33333333333331</v>
      </c>
      <c r="G163" s="420">
        <v>178.41666666666663</v>
      </c>
      <c r="H163" s="420">
        <v>191.61666666666662</v>
      </c>
      <c r="I163" s="420">
        <v>195.5333333333333</v>
      </c>
      <c r="J163" s="420">
        <v>198.21666666666661</v>
      </c>
      <c r="K163" s="419">
        <v>192.85</v>
      </c>
      <c r="L163" s="419">
        <v>186.25</v>
      </c>
      <c r="M163" s="419">
        <v>26.903929999999999</v>
      </c>
    </row>
    <row r="164" spans="1:13">
      <c r="A164" s="245">
        <v>154</v>
      </c>
      <c r="B164" s="421" t="s">
        <v>356</v>
      </c>
      <c r="C164" s="419">
        <v>243.9</v>
      </c>
      <c r="D164" s="420">
        <v>244.65</v>
      </c>
      <c r="E164" s="420">
        <v>240.85000000000002</v>
      </c>
      <c r="F164" s="420">
        <v>237.8</v>
      </c>
      <c r="G164" s="420">
        <v>234.00000000000003</v>
      </c>
      <c r="H164" s="420">
        <v>247.70000000000002</v>
      </c>
      <c r="I164" s="420">
        <v>251.50000000000003</v>
      </c>
      <c r="J164" s="420">
        <v>254.55</v>
      </c>
      <c r="K164" s="419">
        <v>248.45</v>
      </c>
      <c r="L164" s="419">
        <v>241.6</v>
      </c>
      <c r="M164" s="419">
        <v>17.176829999999999</v>
      </c>
    </row>
    <row r="165" spans="1:13">
      <c r="A165" s="245">
        <v>155</v>
      </c>
      <c r="B165" s="421" t="s">
        <v>239</v>
      </c>
      <c r="C165" s="419">
        <v>9.4499999999999993</v>
      </c>
      <c r="D165" s="420">
        <v>9.5666666666666647</v>
      </c>
      <c r="E165" s="420">
        <v>9.2833333333333297</v>
      </c>
      <c r="F165" s="420">
        <v>9.1166666666666654</v>
      </c>
      <c r="G165" s="420">
        <v>8.8333333333333304</v>
      </c>
      <c r="H165" s="420">
        <v>9.733333333333329</v>
      </c>
      <c r="I165" s="420">
        <v>10.016666666666664</v>
      </c>
      <c r="J165" s="420">
        <v>10.183333333333328</v>
      </c>
      <c r="K165" s="419">
        <v>9.85</v>
      </c>
      <c r="L165" s="419">
        <v>9.4</v>
      </c>
      <c r="M165" s="419">
        <v>61.413890000000002</v>
      </c>
    </row>
    <row r="166" spans="1:13">
      <c r="A166" s="245">
        <v>156</v>
      </c>
      <c r="B166" s="421" t="s">
        <v>240</v>
      </c>
      <c r="C166" s="419">
        <v>63.95</v>
      </c>
      <c r="D166" s="420">
        <v>64.850000000000009</v>
      </c>
      <c r="E166" s="420">
        <v>62.90000000000002</v>
      </c>
      <c r="F166" s="420">
        <v>61.850000000000009</v>
      </c>
      <c r="G166" s="420">
        <v>59.90000000000002</v>
      </c>
      <c r="H166" s="420">
        <v>65.90000000000002</v>
      </c>
      <c r="I166" s="420">
        <v>67.850000000000009</v>
      </c>
      <c r="J166" s="420">
        <v>68.90000000000002</v>
      </c>
      <c r="K166" s="419">
        <v>66.8</v>
      </c>
      <c r="L166" s="419">
        <v>63.8</v>
      </c>
      <c r="M166" s="419">
        <v>24.566579999999998</v>
      </c>
    </row>
    <row r="167" spans="1:13">
      <c r="A167" s="245">
        <v>157</v>
      </c>
      <c r="B167" s="421" t="s">
        <v>99</v>
      </c>
      <c r="C167" s="419">
        <v>150.35</v>
      </c>
      <c r="D167" s="420">
        <v>151.41666666666666</v>
      </c>
      <c r="E167" s="420">
        <v>147.73333333333332</v>
      </c>
      <c r="F167" s="420">
        <v>145.11666666666667</v>
      </c>
      <c r="G167" s="420">
        <v>141.43333333333334</v>
      </c>
      <c r="H167" s="420">
        <v>154.0333333333333</v>
      </c>
      <c r="I167" s="420">
        <v>157.71666666666664</v>
      </c>
      <c r="J167" s="420">
        <v>160.33333333333329</v>
      </c>
      <c r="K167" s="419">
        <v>155.1</v>
      </c>
      <c r="L167" s="419">
        <v>148.80000000000001</v>
      </c>
      <c r="M167" s="419">
        <v>130.06796</v>
      </c>
    </row>
    <row r="168" spans="1:13">
      <c r="A168" s="245">
        <v>158</v>
      </c>
      <c r="B168" s="421" t="s">
        <v>357</v>
      </c>
      <c r="C168" s="419">
        <v>342.6</v>
      </c>
      <c r="D168" s="420">
        <v>347.51666666666671</v>
      </c>
      <c r="E168" s="420">
        <v>335.18333333333339</v>
      </c>
      <c r="F168" s="420">
        <v>327.76666666666671</v>
      </c>
      <c r="G168" s="420">
        <v>315.43333333333339</v>
      </c>
      <c r="H168" s="420">
        <v>354.93333333333339</v>
      </c>
      <c r="I168" s="420">
        <v>367.26666666666677</v>
      </c>
      <c r="J168" s="420">
        <v>374.68333333333339</v>
      </c>
      <c r="K168" s="419">
        <v>359.85</v>
      </c>
      <c r="L168" s="419">
        <v>340.1</v>
      </c>
      <c r="M168" s="419">
        <v>3.1170100000000001</v>
      </c>
    </row>
    <row r="169" spans="1:13">
      <c r="A169" s="245">
        <v>159</v>
      </c>
      <c r="B169" s="421" t="s">
        <v>725</v>
      </c>
      <c r="C169" s="419">
        <v>4659.7</v>
      </c>
      <c r="D169" s="420">
        <v>4687.166666666667</v>
      </c>
      <c r="E169" s="420">
        <v>4597.5833333333339</v>
      </c>
      <c r="F169" s="420">
        <v>4535.4666666666672</v>
      </c>
      <c r="G169" s="420">
        <v>4445.8833333333341</v>
      </c>
      <c r="H169" s="420">
        <v>4749.2833333333338</v>
      </c>
      <c r="I169" s="420">
        <v>4838.8666666666677</v>
      </c>
      <c r="J169" s="420">
        <v>4900.9833333333336</v>
      </c>
      <c r="K169" s="419">
        <v>4776.75</v>
      </c>
      <c r="L169" s="419">
        <v>4625.05</v>
      </c>
      <c r="M169" s="419">
        <v>0.34111999999999998</v>
      </c>
    </row>
    <row r="170" spans="1:13">
      <c r="A170" s="245">
        <v>160</v>
      </c>
      <c r="B170" s="421" t="s">
        <v>102</v>
      </c>
      <c r="C170" s="419">
        <v>31.7</v>
      </c>
      <c r="D170" s="420">
        <v>32.06666666666667</v>
      </c>
      <c r="E170" s="420">
        <v>31.183333333333337</v>
      </c>
      <c r="F170" s="420">
        <v>30.666666666666668</v>
      </c>
      <c r="G170" s="420">
        <v>29.783333333333335</v>
      </c>
      <c r="H170" s="420">
        <v>32.583333333333343</v>
      </c>
      <c r="I170" s="420">
        <v>33.466666666666683</v>
      </c>
      <c r="J170" s="420">
        <v>33.983333333333341</v>
      </c>
      <c r="K170" s="419">
        <v>32.950000000000003</v>
      </c>
      <c r="L170" s="419">
        <v>31.55</v>
      </c>
      <c r="M170" s="419">
        <v>199.24482</v>
      </c>
    </row>
    <row r="171" spans="1:13">
      <c r="A171" s="245">
        <v>161</v>
      </c>
      <c r="B171" s="421" t="s">
        <v>358</v>
      </c>
      <c r="C171" s="419">
        <v>3105.3</v>
      </c>
      <c r="D171" s="420">
        <v>3101.6166666666668</v>
      </c>
      <c r="E171" s="420">
        <v>3065.6833333333334</v>
      </c>
      <c r="F171" s="420">
        <v>3026.0666666666666</v>
      </c>
      <c r="G171" s="420">
        <v>2990.1333333333332</v>
      </c>
      <c r="H171" s="420">
        <v>3141.2333333333336</v>
      </c>
      <c r="I171" s="420">
        <v>3177.166666666667</v>
      </c>
      <c r="J171" s="420">
        <v>3216.7833333333338</v>
      </c>
      <c r="K171" s="419">
        <v>3137.55</v>
      </c>
      <c r="L171" s="419">
        <v>3062</v>
      </c>
      <c r="M171" s="419">
        <v>0.46543000000000001</v>
      </c>
    </row>
    <row r="172" spans="1:13">
      <c r="A172" s="245">
        <v>162</v>
      </c>
      <c r="B172" s="421" t="s">
        <v>726</v>
      </c>
      <c r="C172" s="419">
        <v>202.5</v>
      </c>
      <c r="D172" s="420">
        <v>204.6</v>
      </c>
      <c r="E172" s="420">
        <v>199</v>
      </c>
      <c r="F172" s="420">
        <v>195.5</v>
      </c>
      <c r="G172" s="420">
        <v>189.9</v>
      </c>
      <c r="H172" s="420">
        <v>208.1</v>
      </c>
      <c r="I172" s="420">
        <v>213.69999999999996</v>
      </c>
      <c r="J172" s="420">
        <v>217.2</v>
      </c>
      <c r="K172" s="419">
        <v>210.2</v>
      </c>
      <c r="L172" s="419">
        <v>201.1</v>
      </c>
      <c r="M172" s="419">
        <v>2.8061400000000001</v>
      </c>
    </row>
    <row r="173" spans="1:13">
      <c r="A173" s="245">
        <v>163</v>
      </c>
      <c r="B173" s="421" t="s">
        <v>359</v>
      </c>
      <c r="C173" s="419">
        <v>3298.15</v>
      </c>
      <c r="D173" s="420">
        <v>3321.4</v>
      </c>
      <c r="E173" s="420">
        <v>3253.8</v>
      </c>
      <c r="F173" s="420">
        <v>3209.4500000000003</v>
      </c>
      <c r="G173" s="420">
        <v>3141.8500000000004</v>
      </c>
      <c r="H173" s="420">
        <v>3365.75</v>
      </c>
      <c r="I173" s="420">
        <v>3433.3499999999995</v>
      </c>
      <c r="J173" s="420">
        <v>3477.7</v>
      </c>
      <c r="K173" s="419">
        <v>3389</v>
      </c>
      <c r="L173" s="419">
        <v>3277.05</v>
      </c>
      <c r="M173" s="419">
        <v>0.14817</v>
      </c>
    </row>
    <row r="174" spans="1:13">
      <c r="A174" s="245">
        <v>164</v>
      </c>
      <c r="B174" s="421" t="s">
        <v>241</v>
      </c>
      <c r="C174" s="419">
        <v>203.15</v>
      </c>
      <c r="D174" s="420">
        <v>201.31666666666669</v>
      </c>
      <c r="E174" s="420">
        <v>198.38333333333338</v>
      </c>
      <c r="F174" s="420">
        <v>193.6166666666667</v>
      </c>
      <c r="G174" s="420">
        <v>190.68333333333339</v>
      </c>
      <c r="H174" s="420">
        <v>206.08333333333337</v>
      </c>
      <c r="I174" s="420">
        <v>209.01666666666671</v>
      </c>
      <c r="J174" s="420">
        <v>213.78333333333336</v>
      </c>
      <c r="K174" s="419">
        <v>204.25</v>
      </c>
      <c r="L174" s="419">
        <v>196.55</v>
      </c>
      <c r="M174" s="419">
        <v>8.3043899999999997</v>
      </c>
    </row>
    <row r="175" spans="1:13">
      <c r="A175" s="245">
        <v>165</v>
      </c>
      <c r="B175" s="421" t="s">
        <v>360</v>
      </c>
      <c r="C175" s="419">
        <v>5631.55</v>
      </c>
      <c r="D175" s="420">
        <v>5638.8499999999995</v>
      </c>
      <c r="E175" s="420">
        <v>5592.6999999999989</v>
      </c>
      <c r="F175" s="420">
        <v>5553.8499999999995</v>
      </c>
      <c r="G175" s="420">
        <v>5507.6999999999989</v>
      </c>
      <c r="H175" s="420">
        <v>5677.6999999999989</v>
      </c>
      <c r="I175" s="420">
        <v>5723.8499999999985</v>
      </c>
      <c r="J175" s="420">
        <v>5762.6999999999989</v>
      </c>
      <c r="K175" s="419">
        <v>5685</v>
      </c>
      <c r="L175" s="419">
        <v>5600</v>
      </c>
      <c r="M175" s="419">
        <v>3.6409999999999998E-2</v>
      </c>
    </row>
    <row r="176" spans="1:13">
      <c r="A176" s="245">
        <v>166</v>
      </c>
      <c r="B176" s="421" t="s">
        <v>880</v>
      </c>
      <c r="C176" s="419">
        <v>3402</v>
      </c>
      <c r="D176" s="420">
        <v>3437.8333333333335</v>
      </c>
      <c r="E176" s="420">
        <v>3339.666666666667</v>
      </c>
      <c r="F176" s="420">
        <v>3277.3333333333335</v>
      </c>
      <c r="G176" s="420">
        <v>3179.166666666667</v>
      </c>
      <c r="H176" s="420">
        <v>3500.166666666667</v>
      </c>
      <c r="I176" s="420">
        <v>3598.3333333333339</v>
      </c>
      <c r="J176" s="420">
        <v>3660.666666666667</v>
      </c>
      <c r="K176" s="419">
        <v>3536</v>
      </c>
      <c r="L176" s="419">
        <v>3375.5</v>
      </c>
      <c r="M176" s="419">
        <v>1.2244900000000001</v>
      </c>
    </row>
    <row r="177" spans="1:13">
      <c r="A177" s="245">
        <v>167</v>
      </c>
      <c r="B177" s="421" t="s">
        <v>361</v>
      </c>
      <c r="C177" s="419">
        <v>1514.7</v>
      </c>
      <c r="D177" s="420">
        <v>1516.7</v>
      </c>
      <c r="E177" s="420">
        <v>1506.9</v>
      </c>
      <c r="F177" s="420">
        <v>1499.1000000000001</v>
      </c>
      <c r="G177" s="420">
        <v>1489.3000000000002</v>
      </c>
      <c r="H177" s="420">
        <v>1524.5</v>
      </c>
      <c r="I177" s="420">
        <v>1534.2999999999997</v>
      </c>
      <c r="J177" s="420">
        <v>1542.1</v>
      </c>
      <c r="K177" s="419">
        <v>1526.5</v>
      </c>
      <c r="L177" s="419">
        <v>1508.9</v>
      </c>
      <c r="M177" s="419">
        <v>0.25146000000000002</v>
      </c>
    </row>
    <row r="178" spans="1:13">
      <c r="A178" s="245">
        <v>168</v>
      </c>
      <c r="B178" s="421" t="s">
        <v>100</v>
      </c>
      <c r="C178" s="419">
        <v>648.4</v>
      </c>
      <c r="D178" s="420">
        <v>652.7833333333333</v>
      </c>
      <c r="E178" s="420">
        <v>640.71666666666658</v>
      </c>
      <c r="F178" s="420">
        <v>633.0333333333333</v>
      </c>
      <c r="G178" s="420">
        <v>620.96666666666658</v>
      </c>
      <c r="H178" s="420">
        <v>660.46666666666658</v>
      </c>
      <c r="I178" s="420">
        <v>672.53333333333319</v>
      </c>
      <c r="J178" s="420">
        <v>680.21666666666658</v>
      </c>
      <c r="K178" s="419">
        <v>664.85</v>
      </c>
      <c r="L178" s="419">
        <v>645.1</v>
      </c>
      <c r="M178" s="419">
        <v>9.0420499999999997</v>
      </c>
    </row>
    <row r="179" spans="1:13">
      <c r="A179" s="245">
        <v>169</v>
      </c>
      <c r="B179" s="421" t="s">
        <v>362</v>
      </c>
      <c r="C179" s="419">
        <v>993.3</v>
      </c>
      <c r="D179" s="420">
        <v>995.7833333333333</v>
      </c>
      <c r="E179" s="420">
        <v>979.56666666666661</v>
      </c>
      <c r="F179" s="420">
        <v>965.83333333333326</v>
      </c>
      <c r="G179" s="420">
        <v>949.61666666666656</v>
      </c>
      <c r="H179" s="420">
        <v>1009.5166666666667</v>
      </c>
      <c r="I179" s="420">
        <v>1025.7333333333333</v>
      </c>
      <c r="J179" s="420">
        <v>1039.4666666666667</v>
      </c>
      <c r="K179" s="419">
        <v>1012</v>
      </c>
      <c r="L179" s="419">
        <v>982.05</v>
      </c>
      <c r="M179" s="419">
        <v>1.07599</v>
      </c>
    </row>
    <row r="180" spans="1:13">
      <c r="A180" s="245">
        <v>170</v>
      </c>
      <c r="B180" s="421" t="s">
        <v>242</v>
      </c>
      <c r="C180" s="419">
        <v>655</v>
      </c>
      <c r="D180" s="420">
        <v>658.35</v>
      </c>
      <c r="E180" s="420">
        <v>642.35</v>
      </c>
      <c r="F180" s="420">
        <v>629.70000000000005</v>
      </c>
      <c r="G180" s="420">
        <v>613.70000000000005</v>
      </c>
      <c r="H180" s="420">
        <v>671</v>
      </c>
      <c r="I180" s="420">
        <v>687</v>
      </c>
      <c r="J180" s="420">
        <v>699.65</v>
      </c>
      <c r="K180" s="419">
        <v>674.35</v>
      </c>
      <c r="L180" s="419">
        <v>645.70000000000005</v>
      </c>
      <c r="M180" s="419">
        <v>7.2054900000000002</v>
      </c>
    </row>
    <row r="181" spans="1:13">
      <c r="A181" s="245">
        <v>171</v>
      </c>
      <c r="B181" s="421" t="s">
        <v>103</v>
      </c>
      <c r="C181" s="419">
        <v>964.25</v>
      </c>
      <c r="D181" s="420">
        <v>956.11666666666667</v>
      </c>
      <c r="E181" s="420">
        <v>935.2833333333333</v>
      </c>
      <c r="F181" s="420">
        <v>906.31666666666661</v>
      </c>
      <c r="G181" s="420">
        <v>885.48333333333323</v>
      </c>
      <c r="H181" s="420">
        <v>985.08333333333337</v>
      </c>
      <c r="I181" s="420">
        <v>1005.9166666666666</v>
      </c>
      <c r="J181" s="420">
        <v>1034.8833333333334</v>
      </c>
      <c r="K181" s="419">
        <v>976.95</v>
      </c>
      <c r="L181" s="419">
        <v>927.15</v>
      </c>
      <c r="M181" s="419">
        <v>62.03163</v>
      </c>
    </row>
    <row r="182" spans="1:13">
      <c r="A182" s="245">
        <v>172</v>
      </c>
      <c r="B182" s="421" t="s">
        <v>243</v>
      </c>
      <c r="C182" s="419">
        <v>563</v>
      </c>
      <c r="D182" s="420">
        <v>566.6</v>
      </c>
      <c r="E182" s="420">
        <v>555.40000000000009</v>
      </c>
      <c r="F182" s="420">
        <v>547.80000000000007</v>
      </c>
      <c r="G182" s="420">
        <v>536.60000000000014</v>
      </c>
      <c r="H182" s="420">
        <v>574.20000000000005</v>
      </c>
      <c r="I182" s="420">
        <v>585.40000000000009</v>
      </c>
      <c r="J182" s="420">
        <v>593</v>
      </c>
      <c r="K182" s="419">
        <v>577.79999999999995</v>
      </c>
      <c r="L182" s="419">
        <v>559</v>
      </c>
      <c r="M182" s="419">
        <v>1.8062400000000001</v>
      </c>
    </row>
    <row r="183" spans="1:13">
      <c r="A183" s="245">
        <v>173</v>
      </c>
      <c r="B183" s="421" t="s">
        <v>244</v>
      </c>
      <c r="C183" s="419">
        <v>1433.75</v>
      </c>
      <c r="D183" s="420">
        <v>1438.3999999999999</v>
      </c>
      <c r="E183" s="420">
        <v>1416.7999999999997</v>
      </c>
      <c r="F183" s="420">
        <v>1399.85</v>
      </c>
      <c r="G183" s="420">
        <v>1378.2499999999998</v>
      </c>
      <c r="H183" s="420">
        <v>1455.3499999999997</v>
      </c>
      <c r="I183" s="420">
        <v>1476.9499999999996</v>
      </c>
      <c r="J183" s="420">
        <v>1493.8999999999996</v>
      </c>
      <c r="K183" s="419">
        <v>1460</v>
      </c>
      <c r="L183" s="419">
        <v>1421.45</v>
      </c>
      <c r="M183" s="419">
        <v>8.4597300000000004</v>
      </c>
    </row>
    <row r="184" spans="1:13">
      <c r="A184" s="245">
        <v>174</v>
      </c>
      <c r="B184" s="421" t="s">
        <v>363</v>
      </c>
      <c r="C184" s="419">
        <v>336.2</v>
      </c>
      <c r="D184" s="420">
        <v>333.98333333333335</v>
      </c>
      <c r="E184" s="420">
        <v>330.26666666666671</v>
      </c>
      <c r="F184" s="420">
        <v>324.33333333333337</v>
      </c>
      <c r="G184" s="420">
        <v>320.61666666666673</v>
      </c>
      <c r="H184" s="420">
        <v>339.91666666666669</v>
      </c>
      <c r="I184" s="420">
        <v>343.63333333333338</v>
      </c>
      <c r="J184" s="420">
        <v>349.56666666666666</v>
      </c>
      <c r="K184" s="419">
        <v>337.7</v>
      </c>
      <c r="L184" s="419">
        <v>328.05</v>
      </c>
      <c r="M184" s="419">
        <v>39.914070000000002</v>
      </c>
    </row>
    <row r="185" spans="1:13">
      <c r="A185" s="245">
        <v>175</v>
      </c>
      <c r="B185" s="421" t="s">
        <v>245</v>
      </c>
      <c r="C185" s="419">
        <v>628.9</v>
      </c>
      <c r="D185" s="420">
        <v>636.06666666666661</v>
      </c>
      <c r="E185" s="420">
        <v>618.83333333333326</v>
      </c>
      <c r="F185" s="420">
        <v>608.76666666666665</v>
      </c>
      <c r="G185" s="420">
        <v>591.5333333333333</v>
      </c>
      <c r="H185" s="420">
        <v>646.13333333333321</v>
      </c>
      <c r="I185" s="420">
        <v>663.36666666666656</v>
      </c>
      <c r="J185" s="420">
        <v>673.43333333333317</v>
      </c>
      <c r="K185" s="419">
        <v>653.29999999999995</v>
      </c>
      <c r="L185" s="419">
        <v>626</v>
      </c>
      <c r="M185" s="419">
        <v>7.7467199999999998</v>
      </c>
    </row>
    <row r="186" spans="1:13">
      <c r="A186" s="245">
        <v>176</v>
      </c>
      <c r="B186" s="421" t="s">
        <v>104</v>
      </c>
      <c r="C186" s="419">
        <v>1497.25</v>
      </c>
      <c r="D186" s="420">
        <v>1504.6499999999999</v>
      </c>
      <c r="E186" s="420">
        <v>1484.2999999999997</v>
      </c>
      <c r="F186" s="420">
        <v>1471.35</v>
      </c>
      <c r="G186" s="420">
        <v>1450.9999999999998</v>
      </c>
      <c r="H186" s="420">
        <v>1517.5999999999997</v>
      </c>
      <c r="I186" s="420">
        <v>1537.9499999999996</v>
      </c>
      <c r="J186" s="420">
        <v>1550.8999999999996</v>
      </c>
      <c r="K186" s="419">
        <v>1525</v>
      </c>
      <c r="L186" s="419">
        <v>1491.7</v>
      </c>
      <c r="M186" s="419">
        <v>18.210540000000002</v>
      </c>
    </row>
    <row r="187" spans="1:13">
      <c r="A187" s="245">
        <v>177</v>
      </c>
      <c r="B187" s="421" t="s">
        <v>364</v>
      </c>
      <c r="C187" s="419">
        <v>379.3</v>
      </c>
      <c r="D187" s="420">
        <v>379.9666666666667</v>
      </c>
      <c r="E187" s="420">
        <v>375.93333333333339</v>
      </c>
      <c r="F187" s="420">
        <v>372.56666666666672</v>
      </c>
      <c r="G187" s="420">
        <v>368.53333333333342</v>
      </c>
      <c r="H187" s="420">
        <v>383.33333333333337</v>
      </c>
      <c r="I187" s="420">
        <v>387.36666666666667</v>
      </c>
      <c r="J187" s="420">
        <v>390.73333333333335</v>
      </c>
      <c r="K187" s="419">
        <v>384</v>
      </c>
      <c r="L187" s="419">
        <v>376.6</v>
      </c>
      <c r="M187" s="419">
        <v>2.9992399999999999</v>
      </c>
    </row>
    <row r="188" spans="1:13">
      <c r="A188" s="245">
        <v>178</v>
      </c>
      <c r="B188" s="421" t="s">
        <v>365</v>
      </c>
      <c r="C188" s="419">
        <v>167.35</v>
      </c>
      <c r="D188" s="420">
        <v>169.24999999999997</v>
      </c>
      <c r="E188" s="420">
        <v>162.29999999999995</v>
      </c>
      <c r="F188" s="420">
        <v>157.24999999999997</v>
      </c>
      <c r="G188" s="420">
        <v>150.29999999999995</v>
      </c>
      <c r="H188" s="420">
        <v>174.29999999999995</v>
      </c>
      <c r="I188" s="420">
        <v>181.24999999999994</v>
      </c>
      <c r="J188" s="420">
        <v>186.29999999999995</v>
      </c>
      <c r="K188" s="419">
        <v>176.2</v>
      </c>
      <c r="L188" s="419">
        <v>164.2</v>
      </c>
      <c r="M188" s="419">
        <v>31.806059999999999</v>
      </c>
    </row>
    <row r="189" spans="1:13">
      <c r="A189" s="245">
        <v>179</v>
      </c>
      <c r="B189" s="421" t="s">
        <v>366</v>
      </c>
      <c r="C189" s="419">
        <v>1302.55</v>
      </c>
      <c r="D189" s="420">
        <v>1295.2833333333335</v>
      </c>
      <c r="E189" s="420">
        <v>1267.5666666666671</v>
      </c>
      <c r="F189" s="420">
        <v>1232.5833333333335</v>
      </c>
      <c r="G189" s="420">
        <v>1204.866666666667</v>
      </c>
      <c r="H189" s="420">
        <v>1330.2666666666671</v>
      </c>
      <c r="I189" s="420">
        <v>1357.9833333333338</v>
      </c>
      <c r="J189" s="420">
        <v>1392.9666666666672</v>
      </c>
      <c r="K189" s="419">
        <v>1323</v>
      </c>
      <c r="L189" s="419">
        <v>1260.3</v>
      </c>
      <c r="M189" s="419">
        <v>1.6209800000000001</v>
      </c>
    </row>
    <row r="190" spans="1:13">
      <c r="A190" s="245">
        <v>180</v>
      </c>
      <c r="B190" s="421" t="s">
        <v>367</v>
      </c>
      <c r="C190" s="419">
        <v>434.4</v>
      </c>
      <c r="D190" s="420">
        <v>440.45</v>
      </c>
      <c r="E190" s="420">
        <v>424.95</v>
      </c>
      <c r="F190" s="420">
        <v>415.5</v>
      </c>
      <c r="G190" s="420">
        <v>400</v>
      </c>
      <c r="H190" s="420">
        <v>449.9</v>
      </c>
      <c r="I190" s="420">
        <v>465.4</v>
      </c>
      <c r="J190" s="420">
        <v>474.84999999999997</v>
      </c>
      <c r="K190" s="419">
        <v>455.95</v>
      </c>
      <c r="L190" s="419">
        <v>431</v>
      </c>
      <c r="M190" s="419">
        <v>14.33399</v>
      </c>
    </row>
    <row r="191" spans="1:13">
      <c r="A191" s="245">
        <v>181</v>
      </c>
      <c r="B191" s="421" t="s">
        <v>724</v>
      </c>
      <c r="C191" s="419">
        <v>181.9</v>
      </c>
      <c r="D191" s="420">
        <v>182.08333333333334</v>
      </c>
      <c r="E191" s="420">
        <v>177.81666666666669</v>
      </c>
      <c r="F191" s="420">
        <v>173.73333333333335</v>
      </c>
      <c r="G191" s="420">
        <v>169.4666666666667</v>
      </c>
      <c r="H191" s="420">
        <v>186.16666666666669</v>
      </c>
      <c r="I191" s="420">
        <v>190.43333333333334</v>
      </c>
      <c r="J191" s="420">
        <v>194.51666666666668</v>
      </c>
      <c r="K191" s="419">
        <v>186.35</v>
      </c>
      <c r="L191" s="419">
        <v>178</v>
      </c>
      <c r="M191" s="419">
        <v>16.437709999999999</v>
      </c>
    </row>
    <row r="192" spans="1:13">
      <c r="A192" s="245">
        <v>182</v>
      </c>
      <c r="B192" s="421" t="s">
        <v>751</v>
      </c>
      <c r="C192" s="419">
        <v>1196.7</v>
      </c>
      <c r="D192" s="420">
        <v>1201.95</v>
      </c>
      <c r="E192" s="420">
        <v>1173.9000000000001</v>
      </c>
      <c r="F192" s="420">
        <v>1151.1000000000001</v>
      </c>
      <c r="G192" s="420">
        <v>1123.0500000000002</v>
      </c>
      <c r="H192" s="420">
        <v>1224.75</v>
      </c>
      <c r="I192" s="420">
        <v>1252.7999999999997</v>
      </c>
      <c r="J192" s="420">
        <v>1275.5999999999999</v>
      </c>
      <c r="K192" s="419">
        <v>1230</v>
      </c>
      <c r="L192" s="419">
        <v>1179.1500000000001</v>
      </c>
      <c r="M192" s="419">
        <v>3.2757299999999998</v>
      </c>
    </row>
    <row r="193" spans="1:13">
      <c r="A193" s="245">
        <v>183</v>
      </c>
      <c r="B193" s="421" t="s">
        <v>368</v>
      </c>
      <c r="C193" s="419">
        <v>669.75</v>
      </c>
      <c r="D193" s="420">
        <v>672.91666666666663</v>
      </c>
      <c r="E193" s="420">
        <v>660.83333333333326</v>
      </c>
      <c r="F193" s="420">
        <v>651.91666666666663</v>
      </c>
      <c r="G193" s="420">
        <v>639.83333333333326</v>
      </c>
      <c r="H193" s="420">
        <v>681.83333333333326</v>
      </c>
      <c r="I193" s="420">
        <v>693.91666666666652</v>
      </c>
      <c r="J193" s="420">
        <v>702.83333333333326</v>
      </c>
      <c r="K193" s="419">
        <v>685</v>
      </c>
      <c r="L193" s="419">
        <v>664</v>
      </c>
      <c r="M193" s="419">
        <v>17.063739999999999</v>
      </c>
    </row>
    <row r="194" spans="1:13">
      <c r="A194" s="245">
        <v>184</v>
      </c>
      <c r="B194" s="421" t="s">
        <v>369</v>
      </c>
      <c r="C194" s="419">
        <v>364.25</v>
      </c>
      <c r="D194" s="420">
        <v>367.08333333333331</v>
      </c>
      <c r="E194" s="420">
        <v>359.16666666666663</v>
      </c>
      <c r="F194" s="420">
        <v>354.08333333333331</v>
      </c>
      <c r="G194" s="420">
        <v>346.16666666666663</v>
      </c>
      <c r="H194" s="420">
        <v>372.16666666666663</v>
      </c>
      <c r="I194" s="420">
        <v>380.08333333333326</v>
      </c>
      <c r="J194" s="420">
        <v>385.16666666666663</v>
      </c>
      <c r="K194" s="419">
        <v>375</v>
      </c>
      <c r="L194" s="419">
        <v>362</v>
      </c>
      <c r="M194" s="419">
        <v>4.4289100000000001</v>
      </c>
    </row>
    <row r="195" spans="1:13">
      <c r="A195" s="245">
        <v>185</v>
      </c>
      <c r="B195" s="421" t="s">
        <v>370</v>
      </c>
      <c r="C195" s="419">
        <v>109.35</v>
      </c>
      <c r="D195" s="420">
        <v>110.3</v>
      </c>
      <c r="E195" s="420">
        <v>107.64999999999999</v>
      </c>
      <c r="F195" s="420">
        <v>105.94999999999999</v>
      </c>
      <c r="G195" s="420">
        <v>103.29999999999998</v>
      </c>
      <c r="H195" s="420">
        <v>112</v>
      </c>
      <c r="I195" s="420">
        <v>114.65</v>
      </c>
      <c r="J195" s="420">
        <v>116.35000000000001</v>
      </c>
      <c r="K195" s="419">
        <v>112.95</v>
      </c>
      <c r="L195" s="419">
        <v>108.6</v>
      </c>
      <c r="M195" s="419">
        <v>9.6275999999999993</v>
      </c>
    </row>
    <row r="196" spans="1:13">
      <c r="A196" s="245">
        <v>186</v>
      </c>
      <c r="B196" s="421" t="s">
        <v>371</v>
      </c>
      <c r="C196" s="419">
        <v>115.15</v>
      </c>
      <c r="D196" s="420">
        <v>115.53333333333335</v>
      </c>
      <c r="E196" s="420">
        <v>112.66666666666669</v>
      </c>
      <c r="F196" s="420">
        <v>110.18333333333334</v>
      </c>
      <c r="G196" s="420">
        <v>107.31666666666668</v>
      </c>
      <c r="H196" s="420">
        <v>118.01666666666669</v>
      </c>
      <c r="I196" s="420">
        <v>120.88333333333334</v>
      </c>
      <c r="J196" s="420">
        <v>123.3666666666667</v>
      </c>
      <c r="K196" s="419">
        <v>118.4</v>
      </c>
      <c r="L196" s="419">
        <v>113.05</v>
      </c>
      <c r="M196" s="419">
        <v>20.686260000000001</v>
      </c>
    </row>
    <row r="197" spans="1:13">
      <c r="A197" s="245">
        <v>187</v>
      </c>
      <c r="B197" s="421" t="s">
        <v>246</v>
      </c>
      <c r="C197" s="419">
        <v>322.25</v>
      </c>
      <c r="D197" s="420">
        <v>322.18333333333334</v>
      </c>
      <c r="E197" s="420">
        <v>318.36666666666667</v>
      </c>
      <c r="F197" s="420">
        <v>314.48333333333335</v>
      </c>
      <c r="G197" s="420">
        <v>310.66666666666669</v>
      </c>
      <c r="H197" s="420">
        <v>326.06666666666666</v>
      </c>
      <c r="I197" s="420">
        <v>329.88333333333338</v>
      </c>
      <c r="J197" s="420">
        <v>333.76666666666665</v>
      </c>
      <c r="K197" s="419">
        <v>326</v>
      </c>
      <c r="L197" s="419">
        <v>318.3</v>
      </c>
      <c r="M197" s="419">
        <v>4.0416400000000001</v>
      </c>
    </row>
    <row r="198" spans="1:13">
      <c r="A198" s="245">
        <v>188</v>
      </c>
      <c r="B198" s="421" t="s">
        <v>372</v>
      </c>
      <c r="C198" s="419">
        <v>689.3</v>
      </c>
      <c r="D198" s="420">
        <v>691.69999999999993</v>
      </c>
      <c r="E198" s="420">
        <v>685.59999999999991</v>
      </c>
      <c r="F198" s="420">
        <v>681.9</v>
      </c>
      <c r="G198" s="420">
        <v>675.8</v>
      </c>
      <c r="H198" s="420">
        <v>695.39999999999986</v>
      </c>
      <c r="I198" s="420">
        <v>701.5</v>
      </c>
      <c r="J198" s="420">
        <v>705.19999999999982</v>
      </c>
      <c r="K198" s="419">
        <v>697.8</v>
      </c>
      <c r="L198" s="419">
        <v>688</v>
      </c>
      <c r="M198" s="419">
        <v>0.36707000000000001</v>
      </c>
    </row>
    <row r="199" spans="1:13">
      <c r="A199" s="245">
        <v>189</v>
      </c>
      <c r="B199" s="421" t="s">
        <v>247</v>
      </c>
      <c r="C199" s="419">
        <v>2153.4</v>
      </c>
      <c r="D199" s="420">
        <v>2169.7333333333336</v>
      </c>
      <c r="E199" s="420">
        <v>2133.666666666667</v>
      </c>
      <c r="F199" s="420">
        <v>2113.9333333333334</v>
      </c>
      <c r="G199" s="420">
        <v>2077.8666666666668</v>
      </c>
      <c r="H199" s="420">
        <v>2189.4666666666672</v>
      </c>
      <c r="I199" s="420">
        <v>2225.5333333333338</v>
      </c>
      <c r="J199" s="420">
        <v>2245.2666666666673</v>
      </c>
      <c r="K199" s="419">
        <v>2205.8000000000002</v>
      </c>
      <c r="L199" s="419">
        <v>2150</v>
      </c>
      <c r="M199" s="419">
        <v>0.81611999999999996</v>
      </c>
    </row>
    <row r="200" spans="1:13">
      <c r="A200" s="245">
        <v>190</v>
      </c>
      <c r="B200" s="421" t="s">
        <v>107</v>
      </c>
      <c r="C200" s="419">
        <v>972.05</v>
      </c>
      <c r="D200" s="420">
        <v>974.81666666666661</v>
      </c>
      <c r="E200" s="420">
        <v>967.43333333333317</v>
      </c>
      <c r="F200" s="420">
        <v>962.81666666666661</v>
      </c>
      <c r="G200" s="420">
        <v>955.43333333333317</v>
      </c>
      <c r="H200" s="420">
        <v>979.43333333333317</v>
      </c>
      <c r="I200" s="420">
        <v>986.81666666666661</v>
      </c>
      <c r="J200" s="420">
        <v>991.43333333333317</v>
      </c>
      <c r="K200" s="419">
        <v>982.2</v>
      </c>
      <c r="L200" s="419">
        <v>970.2</v>
      </c>
      <c r="M200" s="419">
        <v>24.860690000000002</v>
      </c>
    </row>
    <row r="201" spans="1:13">
      <c r="A201" s="245">
        <v>191</v>
      </c>
      <c r="B201" s="421" t="s">
        <v>248</v>
      </c>
      <c r="C201" s="419">
        <v>2886.15</v>
      </c>
      <c r="D201" s="420">
        <v>2897.3166666666671</v>
      </c>
      <c r="E201" s="420">
        <v>2859.8333333333339</v>
      </c>
      <c r="F201" s="420">
        <v>2833.5166666666669</v>
      </c>
      <c r="G201" s="420">
        <v>2796.0333333333338</v>
      </c>
      <c r="H201" s="420">
        <v>2923.6333333333341</v>
      </c>
      <c r="I201" s="420">
        <v>2961.1166666666668</v>
      </c>
      <c r="J201" s="420">
        <v>2987.4333333333343</v>
      </c>
      <c r="K201" s="419">
        <v>2934.8</v>
      </c>
      <c r="L201" s="419">
        <v>2871</v>
      </c>
      <c r="M201" s="419">
        <v>2.3143199999999999</v>
      </c>
    </row>
    <row r="202" spans="1:13">
      <c r="A202" s="245">
        <v>192</v>
      </c>
      <c r="B202" s="421" t="s">
        <v>109</v>
      </c>
      <c r="C202" s="419">
        <v>1534.7</v>
      </c>
      <c r="D202" s="420">
        <v>1523.5666666666666</v>
      </c>
      <c r="E202" s="420">
        <v>1507.1333333333332</v>
      </c>
      <c r="F202" s="420">
        <v>1479.5666666666666</v>
      </c>
      <c r="G202" s="420">
        <v>1463.1333333333332</v>
      </c>
      <c r="H202" s="420">
        <v>1551.1333333333332</v>
      </c>
      <c r="I202" s="420">
        <v>1567.5666666666666</v>
      </c>
      <c r="J202" s="420">
        <v>1595.1333333333332</v>
      </c>
      <c r="K202" s="419">
        <v>1540</v>
      </c>
      <c r="L202" s="419">
        <v>1496</v>
      </c>
      <c r="M202" s="419">
        <v>88.345160000000007</v>
      </c>
    </row>
    <row r="203" spans="1:13">
      <c r="A203" s="245">
        <v>193</v>
      </c>
      <c r="B203" s="421" t="s">
        <v>249</v>
      </c>
      <c r="C203" s="419">
        <v>680.05</v>
      </c>
      <c r="D203" s="420">
        <v>680.68333333333328</v>
      </c>
      <c r="E203" s="420">
        <v>674.36666666666656</v>
      </c>
      <c r="F203" s="420">
        <v>668.68333333333328</v>
      </c>
      <c r="G203" s="420">
        <v>662.36666666666656</v>
      </c>
      <c r="H203" s="420">
        <v>686.36666666666656</v>
      </c>
      <c r="I203" s="420">
        <v>692.68333333333339</v>
      </c>
      <c r="J203" s="420">
        <v>698.36666666666656</v>
      </c>
      <c r="K203" s="419">
        <v>687</v>
      </c>
      <c r="L203" s="419">
        <v>675</v>
      </c>
      <c r="M203" s="419">
        <v>64.425520000000006</v>
      </c>
    </row>
    <row r="204" spans="1:13">
      <c r="A204" s="245">
        <v>194</v>
      </c>
      <c r="B204" s="421" t="s">
        <v>375</v>
      </c>
      <c r="C204" s="419">
        <v>87</v>
      </c>
      <c r="D204" s="420">
        <v>89.566666666666663</v>
      </c>
      <c r="E204" s="420">
        <v>83.433333333333323</v>
      </c>
      <c r="F204" s="420">
        <v>79.86666666666666</v>
      </c>
      <c r="G204" s="420">
        <v>73.73333333333332</v>
      </c>
      <c r="H204" s="420">
        <v>93.133333333333326</v>
      </c>
      <c r="I204" s="420">
        <v>99.266666666666652</v>
      </c>
      <c r="J204" s="420">
        <v>102.83333333333333</v>
      </c>
      <c r="K204" s="419">
        <v>95.7</v>
      </c>
      <c r="L204" s="419">
        <v>86</v>
      </c>
      <c r="M204" s="419">
        <v>1136.7646299999999</v>
      </c>
    </row>
    <row r="205" spans="1:13">
      <c r="A205" s="245">
        <v>195</v>
      </c>
      <c r="B205" s="421" t="s">
        <v>886</v>
      </c>
      <c r="C205" s="419">
        <v>1160.6500000000001</v>
      </c>
      <c r="D205" s="420">
        <v>1170.6333333333334</v>
      </c>
      <c r="E205" s="420">
        <v>1141.2666666666669</v>
      </c>
      <c r="F205" s="420">
        <v>1121.8833333333334</v>
      </c>
      <c r="G205" s="420">
        <v>1092.5166666666669</v>
      </c>
      <c r="H205" s="420">
        <v>1190.0166666666669</v>
      </c>
      <c r="I205" s="420">
        <v>1219.3833333333332</v>
      </c>
      <c r="J205" s="420">
        <v>1238.7666666666669</v>
      </c>
      <c r="K205" s="419">
        <v>1200</v>
      </c>
      <c r="L205" s="419">
        <v>1151.25</v>
      </c>
      <c r="M205" s="419">
        <v>22.75508</v>
      </c>
    </row>
    <row r="206" spans="1:13">
      <c r="A206" s="245">
        <v>196</v>
      </c>
      <c r="B206" s="421" t="s">
        <v>373</v>
      </c>
      <c r="C206" s="419">
        <v>925.55</v>
      </c>
      <c r="D206" s="420">
        <v>927.51666666666677</v>
      </c>
      <c r="E206" s="420">
        <v>918.03333333333353</v>
      </c>
      <c r="F206" s="420">
        <v>910.51666666666677</v>
      </c>
      <c r="G206" s="420">
        <v>901.03333333333353</v>
      </c>
      <c r="H206" s="420">
        <v>935.03333333333353</v>
      </c>
      <c r="I206" s="420">
        <v>944.51666666666688</v>
      </c>
      <c r="J206" s="420">
        <v>952.03333333333353</v>
      </c>
      <c r="K206" s="419">
        <v>937</v>
      </c>
      <c r="L206" s="419">
        <v>920</v>
      </c>
      <c r="M206" s="419">
        <v>0.40145999999999998</v>
      </c>
    </row>
    <row r="207" spans="1:13">
      <c r="A207" s="245">
        <v>197</v>
      </c>
      <c r="B207" s="421" t="s">
        <v>105</v>
      </c>
      <c r="C207" s="419">
        <v>1021.4</v>
      </c>
      <c r="D207" s="420">
        <v>1022.5833333333334</v>
      </c>
      <c r="E207" s="420">
        <v>1014.1666666666667</v>
      </c>
      <c r="F207" s="420">
        <v>1006.9333333333334</v>
      </c>
      <c r="G207" s="420">
        <v>998.51666666666677</v>
      </c>
      <c r="H207" s="420">
        <v>1029.8166666666666</v>
      </c>
      <c r="I207" s="420">
        <v>1038.2333333333336</v>
      </c>
      <c r="J207" s="420">
        <v>1045.4666666666667</v>
      </c>
      <c r="K207" s="419">
        <v>1031</v>
      </c>
      <c r="L207" s="419">
        <v>1015.35</v>
      </c>
      <c r="M207" s="419">
        <v>14.59526</v>
      </c>
    </row>
    <row r="208" spans="1:13">
      <c r="A208" s="245">
        <v>198</v>
      </c>
      <c r="B208" s="421" t="s">
        <v>374</v>
      </c>
      <c r="C208" s="419">
        <v>259.35000000000002</v>
      </c>
      <c r="D208" s="420">
        <v>259.26666666666665</v>
      </c>
      <c r="E208" s="420">
        <v>253.08333333333331</v>
      </c>
      <c r="F208" s="420">
        <v>246.81666666666666</v>
      </c>
      <c r="G208" s="420">
        <v>240.63333333333333</v>
      </c>
      <c r="H208" s="420">
        <v>265.5333333333333</v>
      </c>
      <c r="I208" s="420">
        <v>271.7166666666667</v>
      </c>
      <c r="J208" s="420">
        <v>277.98333333333329</v>
      </c>
      <c r="K208" s="419">
        <v>265.45</v>
      </c>
      <c r="L208" s="419">
        <v>253</v>
      </c>
      <c r="M208" s="419">
        <v>22.813949999999998</v>
      </c>
    </row>
    <row r="209" spans="1:13">
      <c r="A209" s="245">
        <v>199</v>
      </c>
      <c r="B209" s="421" t="s">
        <v>887</v>
      </c>
      <c r="C209" s="419">
        <v>150.1</v>
      </c>
      <c r="D209" s="420">
        <v>148.18333333333331</v>
      </c>
      <c r="E209" s="420">
        <v>142.16666666666663</v>
      </c>
      <c r="F209" s="420">
        <v>134.23333333333332</v>
      </c>
      <c r="G209" s="420">
        <v>128.21666666666664</v>
      </c>
      <c r="H209" s="420">
        <v>156.11666666666662</v>
      </c>
      <c r="I209" s="420">
        <v>162.13333333333333</v>
      </c>
      <c r="J209" s="420">
        <v>170.06666666666661</v>
      </c>
      <c r="K209" s="419">
        <v>154.19999999999999</v>
      </c>
      <c r="L209" s="419">
        <v>140.25</v>
      </c>
      <c r="M209" s="419">
        <v>45.170169999999999</v>
      </c>
    </row>
    <row r="210" spans="1:13">
      <c r="A210" s="245">
        <v>200</v>
      </c>
      <c r="B210" s="421" t="s">
        <v>110</v>
      </c>
      <c r="C210" s="419">
        <v>2919.25</v>
      </c>
      <c r="D210" s="420">
        <v>2928.5499999999997</v>
      </c>
      <c r="E210" s="420">
        <v>2903.0999999999995</v>
      </c>
      <c r="F210" s="420">
        <v>2886.95</v>
      </c>
      <c r="G210" s="420">
        <v>2861.4999999999995</v>
      </c>
      <c r="H210" s="420">
        <v>2944.6999999999994</v>
      </c>
      <c r="I210" s="420">
        <v>2970.1499999999992</v>
      </c>
      <c r="J210" s="420">
        <v>2986.2999999999993</v>
      </c>
      <c r="K210" s="419">
        <v>2954</v>
      </c>
      <c r="L210" s="419">
        <v>2912.4</v>
      </c>
      <c r="M210" s="419">
        <v>4.5280699999999996</v>
      </c>
    </row>
    <row r="211" spans="1:13">
      <c r="A211" s="245">
        <v>201</v>
      </c>
      <c r="B211" s="421" t="s">
        <v>376</v>
      </c>
      <c r="C211" s="419">
        <v>55.6</v>
      </c>
      <c r="D211" s="420">
        <v>56.083333333333336</v>
      </c>
      <c r="E211" s="420">
        <v>54.516666666666673</v>
      </c>
      <c r="F211" s="420">
        <v>53.433333333333337</v>
      </c>
      <c r="G211" s="420">
        <v>51.866666666666674</v>
      </c>
      <c r="H211" s="420">
        <v>57.166666666666671</v>
      </c>
      <c r="I211" s="420">
        <v>58.733333333333334</v>
      </c>
      <c r="J211" s="420">
        <v>59.81666666666667</v>
      </c>
      <c r="K211" s="419">
        <v>57.65</v>
      </c>
      <c r="L211" s="419">
        <v>55</v>
      </c>
      <c r="M211" s="419">
        <v>77.064830000000001</v>
      </c>
    </row>
    <row r="212" spans="1:13">
      <c r="A212" s="245">
        <v>202</v>
      </c>
      <c r="B212" s="421" t="s">
        <v>112</v>
      </c>
      <c r="C212" s="419">
        <v>385.35</v>
      </c>
      <c r="D212" s="420">
        <v>386.7833333333333</v>
      </c>
      <c r="E212" s="420">
        <v>382.56666666666661</v>
      </c>
      <c r="F212" s="420">
        <v>379.7833333333333</v>
      </c>
      <c r="G212" s="420">
        <v>375.56666666666661</v>
      </c>
      <c r="H212" s="420">
        <v>389.56666666666661</v>
      </c>
      <c r="I212" s="420">
        <v>393.7833333333333</v>
      </c>
      <c r="J212" s="420">
        <v>396.56666666666661</v>
      </c>
      <c r="K212" s="419">
        <v>391</v>
      </c>
      <c r="L212" s="419">
        <v>384</v>
      </c>
      <c r="M212" s="419">
        <v>61.537329999999997</v>
      </c>
    </row>
    <row r="213" spans="1:13">
      <c r="A213" s="245">
        <v>203</v>
      </c>
      <c r="B213" s="421" t="s">
        <v>377</v>
      </c>
      <c r="C213" s="419">
        <v>1100.6500000000001</v>
      </c>
      <c r="D213" s="420">
        <v>1102.2166666666667</v>
      </c>
      <c r="E213" s="420">
        <v>1061.4333333333334</v>
      </c>
      <c r="F213" s="420">
        <v>1022.2166666666667</v>
      </c>
      <c r="G213" s="420">
        <v>981.43333333333339</v>
      </c>
      <c r="H213" s="420">
        <v>1141.4333333333334</v>
      </c>
      <c r="I213" s="420">
        <v>1182.2166666666667</v>
      </c>
      <c r="J213" s="420">
        <v>1221.4333333333334</v>
      </c>
      <c r="K213" s="419">
        <v>1143</v>
      </c>
      <c r="L213" s="419">
        <v>1063</v>
      </c>
      <c r="M213" s="419">
        <v>24.877800000000001</v>
      </c>
    </row>
    <row r="214" spans="1:13">
      <c r="A214" s="245">
        <v>204</v>
      </c>
      <c r="B214" s="421" t="s">
        <v>378</v>
      </c>
      <c r="C214" s="419">
        <v>145.30000000000001</v>
      </c>
      <c r="D214" s="420">
        <v>146.33333333333334</v>
      </c>
      <c r="E214" s="420">
        <v>143.16666666666669</v>
      </c>
      <c r="F214" s="420">
        <v>141.03333333333333</v>
      </c>
      <c r="G214" s="420">
        <v>137.86666666666667</v>
      </c>
      <c r="H214" s="420">
        <v>148.4666666666667</v>
      </c>
      <c r="I214" s="420">
        <v>151.63333333333338</v>
      </c>
      <c r="J214" s="420">
        <v>153.76666666666671</v>
      </c>
      <c r="K214" s="419">
        <v>149.5</v>
      </c>
      <c r="L214" s="419">
        <v>144.19999999999999</v>
      </c>
      <c r="M214" s="419">
        <v>27.857839999999999</v>
      </c>
    </row>
    <row r="215" spans="1:13">
      <c r="A215" s="245">
        <v>205</v>
      </c>
      <c r="B215" s="421" t="s">
        <v>113</v>
      </c>
      <c r="C215" s="419">
        <v>304.55</v>
      </c>
      <c r="D215" s="420">
        <v>305.73333333333335</v>
      </c>
      <c r="E215" s="420">
        <v>302.01666666666671</v>
      </c>
      <c r="F215" s="420">
        <v>299.48333333333335</v>
      </c>
      <c r="G215" s="420">
        <v>295.76666666666671</v>
      </c>
      <c r="H215" s="420">
        <v>308.26666666666671</v>
      </c>
      <c r="I215" s="420">
        <v>311.98333333333341</v>
      </c>
      <c r="J215" s="420">
        <v>314.51666666666671</v>
      </c>
      <c r="K215" s="419">
        <v>309.45</v>
      </c>
      <c r="L215" s="419">
        <v>303.2</v>
      </c>
      <c r="M215" s="419">
        <v>65.016840000000002</v>
      </c>
    </row>
    <row r="216" spans="1:13">
      <c r="A216" s="245">
        <v>206</v>
      </c>
      <c r="B216" s="421" t="s">
        <v>114</v>
      </c>
      <c r="C216" s="419">
        <v>2472.5</v>
      </c>
      <c r="D216" s="420">
        <v>2479.8166666666666</v>
      </c>
      <c r="E216" s="420">
        <v>2461.6833333333334</v>
      </c>
      <c r="F216" s="420">
        <v>2450.8666666666668</v>
      </c>
      <c r="G216" s="420">
        <v>2432.7333333333336</v>
      </c>
      <c r="H216" s="420">
        <v>2490.6333333333332</v>
      </c>
      <c r="I216" s="420">
        <v>2508.7666666666664</v>
      </c>
      <c r="J216" s="420">
        <v>2519.583333333333</v>
      </c>
      <c r="K216" s="419">
        <v>2497.9499999999998</v>
      </c>
      <c r="L216" s="419">
        <v>2469</v>
      </c>
      <c r="M216" s="419">
        <v>4.61782</v>
      </c>
    </row>
    <row r="217" spans="1:13">
      <c r="A217" s="245">
        <v>207</v>
      </c>
      <c r="B217" s="421" t="s">
        <v>250</v>
      </c>
      <c r="C217" s="419">
        <v>335.35</v>
      </c>
      <c r="D217" s="420">
        <v>336.28333333333336</v>
      </c>
      <c r="E217" s="420">
        <v>333.06666666666672</v>
      </c>
      <c r="F217" s="420">
        <v>330.78333333333336</v>
      </c>
      <c r="G217" s="420">
        <v>327.56666666666672</v>
      </c>
      <c r="H217" s="420">
        <v>338.56666666666672</v>
      </c>
      <c r="I217" s="420">
        <v>341.7833333333333</v>
      </c>
      <c r="J217" s="420">
        <v>344.06666666666672</v>
      </c>
      <c r="K217" s="419">
        <v>339.5</v>
      </c>
      <c r="L217" s="419">
        <v>334</v>
      </c>
      <c r="M217" s="419">
        <v>4.8527500000000003</v>
      </c>
    </row>
    <row r="218" spans="1:13">
      <c r="A218" s="245">
        <v>208</v>
      </c>
      <c r="B218" s="421" t="s">
        <v>379</v>
      </c>
      <c r="C218" s="419">
        <v>41771.449999999997</v>
      </c>
      <c r="D218" s="420">
        <v>41807.599999999999</v>
      </c>
      <c r="E218" s="420">
        <v>41575.85</v>
      </c>
      <c r="F218" s="420">
        <v>41380.25</v>
      </c>
      <c r="G218" s="420">
        <v>41148.5</v>
      </c>
      <c r="H218" s="420">
        <v>42003.199999999997</v>
      </c>
      <c r="I218" s="420">
        <v>42234.95</v>
      </c>
      <c r="J218" s="420">
        <v>42430.549999999996</v>
      </c>
      <c r="K218" s="419">
        <v>42039.35</v>
      </c>
      <c r="L218" s="419">
        <v>41612</v>
      </c>
      <c r="M218" s="419">
        <v>3.3700000000000001E-2</v>
      </c>
    </row>
    <row r="219" spans="1:13">
      <c r="A219" s="245">
        <v>209</v>
      </c>
      <c r="B219" s="421" t="s">
        <v>251</v>
      </c>
      <c r="C219" s="419">
        <v>52.55</v>
      </c>
      <c r="D219" s="420">
        <v>52.816666666666663</v>
      </c>
      <c r="E219" s="420">
        <v>51.833333333333329</v>
      </c>
      <c r="F219" s="420">
        <v>51.116666666666667</v>
      </c>
      <c r="G219" s="420">
        <v>50.133333333333333</v>
      </c>
      <c r="H219" s="420">
        <v>53.533333333333324</v>
      </c>
      <c r="I219" s="420">
        <v>54.516666666666659</v>
      </c>
      <c r="J219" s="420">
        <v>55.23333333333332</v>
      </c>
      <c r="K219" s="419">
        <v>53.8</v>
      </c>
      <c r="L219" s="419">
        <v>52.1</v>
      </c>
      <c r="M219" s="419">
        <v>20.68168</v>
      </c>
    </row>
    <row r="220" spans="1:13">
      <c r="A220" s="245">
        <v>210</v>
      </c>
      <c r="B220" s="421" t="s">
        <v>108</v>
      </c>
      <c r="C220" s="419">
        <v>2496.4</v>
      </c>
      <c r="D220" s="420">
        <v>2501.8333333333335</v>
      </c>
      <c r="E220" s="420">
        <v>2484.7666666666669</v>
      </c>
      <c r="F220" s="420">
        <v>2473.1333333333332</v>
      </c>
      <c r="G220" s="420">
        <v>2456.0666666666666</v>
      </c>
      <c r="H220" s="420">
        <v>2513.4666666666672</v>
      </c>
      <c r="I220" s="420">
        <v>2530.5333333333338</v>
      </c>
      <c r="J220" s="420">
        <v>2542.1666666666674</v>
      </c>
      <c r="K220" s="419">
        <v>2518.9</v>
      </c>
      <c r="L220" s="419">
        <v>2490.1999999999998</v>
      </c>
      <c r="M220" s="419">
        <v>14.288119999999999</v>
      </c>
    </row>
    <row r="221" spans="1:13">
      <c r="A221" s="245">
        <v>211</v>
      </c>
      <c r="B221" s="421" t="s">
        <v>808</v>
      </c>
      <c r="C221" s="419">
        <v>298.60000000000002</v>
      </c>
      <c r="D221" s="420">
        <v>300.84999999999997</v>
      </c>
      <c r="E221" s="420">
        <v>295.69999999999993</v>
      </c>
      <c r="F221" s="420">
        <v>292.79999999999995</v>
      </c>
      <c r="G221" s="420">
        <v>287.64999999999992</v>
      </c>
      <c r="H221" s="420">
        <v>303.74999999999994</v>
      </c>
      <c r="I221" s="420">
        <v>308.89999999999992</v>
      </c>
      <c r="J221" s="420">
        <v>311.79999999999995</v>
      </c>
      <c r="K221" s="419">
        <v>306</v>
      </c>
      <c r="L221" s="419">
        <v>297.95</v>
      </c>
      <c r="M221" s="419">
        <v>1.76101</v>
      </c>
    </row>
    <row r="222" spans="1:13">
      <c r="A222" s="245">
        <v>212</v>
      </c>
      <c r="B222" s="421" t="s">
        <v>116</v>
      </c>
      <c r="C222" s="419">
        <v>650.29999999999995</v>
      </c>
      <c r="D222" s="420">
        <v>650.16666666666663</v>
      </c>
      <c r="E222" s="420">
        <v>645.33333333333326</v>
      </c>
      <c r="F222" s="420">
        <v>640.36666666666667</v>
      </c>
      <c r="G222" s="420">
        <v>635.5333333333333</v>
      </c>
      <c r="H222" s="420">
        <v>655.13333333333321</v>
      </c>
      <c r="I222" s="420">
        <v>659.96666666666647</v>
      </c>
      <c r="J222" s="420">
        <v>664.93333333333317</v>
      </c>
      <c r="K222" s="419">
        <v>655</v>
      </c>
      <c r="L222" s="419">
        <v>645.20000000000005</v>
      </c>
      <c r="M222" s="419">
        <v>92.098910000000004</v>
      </c>
    </row>
    <row r="223" spans="1:13">
      <c r="A223" s="245">
        <v>213</v>
      </c>
      <c r="B223" s="421" t="s">
        <v>252</v>
      </c>
      <c r="C223" s="419">
        <v>1568.45</v>
      </c>
      <c r="D223" s="420">
        <v>1573.0833333333333</v>
      </c>
      <c r="E223" s="420">
        <v>1558.3166666666666</v>
      </c>
      <c r="F223" s="420">
        <v>1548.1833333333334</v>
      </c>
      <c r="G223" s="420">
        <v>1533.4166666666667</v>
      </c>
      <c r="H223" s="420">
        <v>1583.2166666666665</v>
      </c>
      <c r="I223" s="420">
        <v>1597.9833333333333</v>
      </c>
      <c r="J223" s="420">
        <v>1608.1166666666663</v>
      </c>
      <c r="K223" s="419">
        <v>1587.85</v>
      </c>
      <c r="L223" s="419">
        <v>1562.95</v>
      </c>
      <c r="M223" s="419">
        <v>2.5087799999999998</v>
      </c>
    </row>
    <row r="224" spans="1:13">
      <c r="A224" s="245">
        <v>214</v>
      </c>
      <c r="B224" s="421" t="s">
        <v>117</v>
      </c>
      <c r="C224" s="419">
        <v>627.1</v>
      </c>
      <c r="D224" s="420">
        <v>627.25000000000011</v>
      </c>
      <c r="E224" s="420">
        <v>620.05000000000018</v>
      </c>
      <c r="F224" s="420">
        <v>613.00000000000011</v>
      </c>
      <c r="G224" s="420">
        <v>605.80000000000018</v>
      </c>
      <c r="H224" s="420">
        <v>634.30000000000018</v>
      </c>
      <c r="I224" s="420">
        <v>641.50000000000023</v>
      </c>
      <c r="J224" s="420">
        <v>648.55000000000018</v>
      </c>
      <c r="K224" s="419">
        <v>634.45000000000005</v>
      </c>
      <c r="L224" s="419">
        <v>620.20000000000005</v>
      </c>
      <c r="M224" s="419">
        <v>18.910129999999999</v>
      </c>
    </row>
    <row r="225" spans="1:13">
      <c r="A225" s="245">
        <v>215</v>
      </c>
      <c r="B225" s="421" t="s">
        <v>380</v>
      </c>
      <c r="C225" s="419">
        <v>712.25</v>
      </c>
      <c r="D225" s="420">
        <v>707.6</v>
      </c>
      <c r="E225" s="420">
        <v>690.65000000000009</v>
      </c>
      <c r="F225" s="420">
        <v>669.05000000000007</v>
      </c>
      <c r="G225" s="420">
        <v>652.10000000000014</v>
      </c>
      <c r="H225" s="420">
        <v>729.2</v>
      </c>
      <c r="I225" s="420">
        <v>746.15000000000009</v>
      </c>
      <c r="J225" s="420">
        <v>767.75</v>
      </c>
      <c r="K225" s="419">
        <v>724.55</v>
      </c>
      <c r="L225" s="419">
        <v>686</v>
      </c>
      <c r="M225" s="419">
        <v>13.405609999999999</v>
      </c>
    </row>
    <row r="226" spans="1:13">
      <c r="A226" s="245">
        <v>216</v>
      </c>
      <c r="B226" s="421" t="s">
        <v>253</v>
      </c>
      <c r="C226" s="419">
        <v>37.700000000000003</v>
      </c>
      <c r="D226" s="420">
        <v>37.81666666666667</v>
      </c>
      <c r="E226" s="420">
        <v>37.533333333333339</v>
      </c>
      <c r="F226" s="420">
        <v>37.366666666666667</v>
      </c>
      <c r="G226" s="420">
        <v>37.083333333333336</v>
      </c>
      <c r="H226" s="420">
        <v>37.983333333333341</v>
      </c>
      <c r="I226" s="420">
        <v>38.266666666666673</v>
      </c>
      <c r="J226" s="420">
        <v>38.433333333333344</v>
      </c>
      <c r="K226" s="419">
        <v>38.1</v>
      </c>
      <c r="L226" s="419">
        <v>37.65</v>
      </c>
      <c r="M226" s="419">
        <v>47.989660000000001</v>
      </c>
    </row>
    <row r="227" spans="1:13">
      <c r="A227" s="245">
        <v>217</v>
      </c>
      <c r="B227" s="421" t="s">
        <v>119</v>
      </c>
      <c r="C227" s="419">
        <v>53.6</v>
      </c>
      <c r="D227" s="420">
        <v>53.9</v>
      </c>
      <c r="E227" s="420">
        <v>53.15</v>
      </c>
      <c r="F227" s="420">
        <v>52.7</v>
      </c>
      <c r="G227" s="420">
        <v>51.95</v>
      </c>
      <c r="H227" s="420">
        <v>54.349999999999994</v>
      </c>
      <c r="I227" s="420">
        <v>55.099999999999994</v>
      </c>
      <c r="J227" s="420">
        <v>55.54999999999999</v>
      </c>
      <c r="K227" s="419">
        <v>54.65</v>
      </c>
      <c r="L227" s="419">
        <v>53.45</v>
      </c>
      <c r="M227" s="419">
        <v>298.15431000000001</v>
      </c>
    </row>
    <row r="228" spans="1:13">
      <c r="A228" s="245">
        <v>218</v>
      </c>
      <c r="B228" s="421" t="s">
        <v>381</v>
      </c>
      <c r="C228" s="419">
        <v>51.6</v>
      </c>
      <c r="D228" s="420">
        <v>52.166666666666664</v>
      </c>
      <c r="E228" s="420">
        <v>50.733333333333327</v>
      </c>
      <c r="F228" s="420">
        <v>49.86666666666666</v>
      </c>
      <c r="G228" s="420">
        <v>48.433333333333323</v>
      </c>
      <c r="H228" s="420">
        <v>53.033333333333331</v>
      </c>
      <c r="I228" s="420">
        <v>54.466666666666669</v>
      </c>
      <c r="J228" s="420">
        <v>55.333333333333336</v>
      </c>
      <c r="K228" s="419">
        <v>53.6</v>
      </c>
      <c r="L228" s="419">
        <v>51.3</v>
      </c>
      <c r="M228" s="419">
        <v>43.726170000000003</v>
      </c>
    </row>
    <row r="229" spans="1:13">
      <c r="A229" s="245">
        <v>219</v>
      </c>
      <c r="B229" s="421" t="s">
        <v>382</v>
      </c>
      <c r="C229" s="419">
        <v>1021.75</v>
      </c>
      <c r="D229" s="420">
        <v>1034.25</v>
      </c>
      <c r="E229" s="420">
        <v>998.5</v>
      </c>
      <c r="F229" s="420">
        <v>975.25</v>
      </c>
      <c r="G229" s="420">
        <v>939.5</v>
      </c>
      <c r="H229" s="420">
        <v>1057.5</v>
      </c>
      <c r="I229" s="420">
        <v>1093.25</v>
      </c>
      <c r="J229" s="420">
        <v>1116.5</v>
      </c>
      <c r="K229" s="419">
        <v>1070</v>
      </c>
      <c r="L229" s="419">
        <v>1011</v>
      </c>
      <c r="M229" s="419">
        <v>0.52624000000000004</v>
      </c>
    </row>
    <row r="230" spans="1:13">
      <c r="A230" s="245">
        <v>220</v>
      </c>
      <c r="B230" s="421" t="s">
        <v>383</v>
      </c>
      <c r="C230" s="419">
        <v>253.5</v>
      </c>
      <c r="D230" s="420">
        <v>259</v>
      </c>
      <c r="E230" s="420">
        <v>248</v>
      </c>
      <c r="F230" s="420">
        <v>242.5</v>
      </c>
      <c r="G230" s="420">
        <v>231.5</v>
      </c>
      <c r="H230" s="420">
        <v>264.5</v>
      </c>
      <c r="I230" s="420">
        <v>275.5</v>
      </c>
      <c r="J230" s="420">
        <v>281</v>
      </c>
      <c r="K230" s="419">
        <v>270</v>
      </c>
      <c r="L230" s="419">
        <v>253.5</v>
      </c>
      <c r="M230" s="419">
        <v>2.6592199999999999</v>
      </c>
    </row>
    <row r="231" spans="1:13">
      <c r="A231" s="245">
        <v>221</v>
      </c>
      <c r="B231" s="421" t="s">
        <v>727</v>
      </c>
      <c r="C231" s="419">
        <v>1210.9000000000001</v>
      </c>
      <c r="D231" s="420">
        <v>1216.9666666666667</v>
      </c>
      <c r="E231" s="420">
        <v>1193.9333333333334</v>
      </c>
      <c r="F231" s="420">
        <v>1176.9666666666667</v>
      </c>
      <c r="G231" s="420">
        <v>1153.9333333333334</v>
      </c>
      <c r="H231" s="420">
        <v>1233.9333333333334</v>
      </c>
      <c r="I231" s="420">
        <v>1256.9666666666667</v>
      </c>
      <c r="J231" s="420">
        <v>1273.9333333333334</v>
      </c>
      <c r="K231" s="419">
        <v>1240</v>
      </c>
      <c r="L231" s="419">
        <v>1200</v>
      </c>
      <c r="M231" s="419">
        <v>0.55081000000000002</v>
      </c>
    </row>
    <row r="232" spans="1:13">
      <c r="A232" s="245">
        <v>222</v>
      </c>
      <c r="B232" s="421" t="s">
        <v>731</v>
      </c>
      <c r="C232" s="419">
        <v>660.3</v>
      </c>
      <c r="D232" s="420">
        <v>665.33333333333326</v>
      </c>
      <c r="E232" s="420">
        <v>647.01666666666654</v>
      </c>
      <c r="F232" s="420">
        <v>633.73333333333323</v>
      </c>
      <c r="G232" s="420">
        <v>615.41666666666652</v>
      </c>
      <c r="H232" s="420">
        <v>678.61666666666656</v>
      </c>
      <c r="I232" s="420">
        <v>696.93333333333317</v>
      </c>
      <c r="J232" s="420">
        <v>710.21666666666658</v>
      </c>
      <c r="K232" s="419">
        <v>683.65</v>
      </c>
      <c r="L232" s="419">
        <v>652.04999999999995</v>
      </c>
      <c r="M232" s="419">
        <v>9.0168499999999998</v>
      </c>
    </row>
    <row r="233" spans="1:13">
      <c r="A233" s="245">
        <v>223</v>
      </c>
      <c r="B233" s="421" t="s">
        <v>384</v>
      </c>
      <c r="C233" s="419">
        <v>157.4</v>
      </c>
      <c r="D233" s="420">
        <v>158.60000000000002</v>
      </c>
      <c r="E233" s="420">
        <v>155.40000000000003</v>
      </c>
      <c r="F233" s="420">
        <v>153.4</v>
      </c>
      <c r="G233" s="420">
        <v>150.20000000000002</v>
      </c>
      <c r="H233" s="420">
        <v>160.60000000000005</v>
      </c>
      <c r="I233" s="420">
        <v>163.80000000000004</v>
      </c>
      <c r="J233" s="420">
        <v>165.80000000000007</v>
      </c>
      <c r="K233" s="419">
        <v>161.80000000000001</v>
      </c>
      <c r="L233" s="419">
        <v>156.6</v>
      </c>
      <c r="M233" s="419">
        <v>20.38663</v>
      </c>
    </row>
    <row r="234" spans="1:13">
      <c r="A234" s="245">
        <v>224</v>
      </c>
      <c r="B234" s="421" t="s">
        <v>385</v>
      </c>
      <c r="C234" s="419">
        <v>47.55</v>
      </c>
      <c r="D234" s="420">
        <v>47.783333333333331</v>
      </c>
      <c r="E234" s="420">
        <v>47.266666666666666</v>
      </c>
      <c r="F234" s="420">
        <v>46.983333333333334</v>
      </c>
      <c r="G234" s="420">
        <v>46.466666666666669</v>
      </c>
      <c r="H234" s="420">
        <v>48.066666666666663</v>
      </c>
      <c r="I234" s="420">
        <v>48.583333333333329</v>
      </c>
      <c r="J234" s="420">
        <v>48.86666666666666</v>
      </c>
      <c r="K234" s="419">
        <v>48.3</v>
      </c>
      <c r="L234" s="419">
        <v>47.5</v>
      </c>
      <c r="M234" s="419">
        <v>17.650410000000001</v>
      </c>
    </row>
    <row r="235" spans="1:13">
      <c r="A235" s="245">
        <v>225</v>
      </c>
      <c r="B235" s="421" t="s">
        <v>126</v>
      </c>
      <c r="C235" s="419">
        <v>202.5</v>
      </c>
      <c r="D235" s="420">
        <v>202.85</v>
      </c>
      <c r="E235" s="420">
        <v>201.89999999999998</v>
      </c>
      <c r="F235" s="420">
        <v>201.29999999999998</v>
      </c>
      <c r="G235" s="420">
        <v>200.34999999999997</v>
      </c>
      <c r="H235" s="420">
        <v>203.45</v>
      </c>
      <c r="I235" s="420">
        <v>204.39999999999998</v>
      </c>
      <c r="J235" s="420">
        <v>205</v>
      </c>
      <c r="K235" s="419">
        <v>203.8</v>
      </c>
      <c r="L235" s="419">
        <v>202.25</v>
      </c>
      <c r="M235" s="419">
        <v>110.88659</v>
      </c>
    </row>
    <row r="236" spans="1:13">
      <c r="A236" s="245">
        <v>226</v>
      </c>
      <c r="B236" s="421" t="s">
        <v>387</v>
      </c>
      <c r="C236" s="419">
        <v>128.69999999999999</v>
      </c>
      <c r="D236" s="420">
        <v>129.71666666666667</v>
      </c>
      <c r="E236" s="420">
        <v>127.13333333333333</v>
      </c>
      <c r="F236" s="420">
        <v>125.56666666666666</v>
      </c>
      <c r="G236" s="420">
        <v>122.98333333333332</v>
      </c>
      <c r="H236" s="420">
        <v>131.28333333333333</v>
      </c>
      <c r="I236" s="420">
        <v>133.86666666666665</v>
      </c>
      <c r="J236" s="420">
        <v>135.43333333333334</v>
      </c>
      <c r="K236" s="419">
        <v>132.30000000000001</v>
      </c>
      <c r="L236" s="419">
        <v>128.15</v>
      </c>
      <c r="M236" s="419">
        <v>5.3574700000000002</v>
      </c>
    </row>
    <row r="237" spans="1:13">
      <c r="A237" s="245">
        <v>227</v>
      </c>
      <c r="B237" s="421" t="s">
        <v>388</v>
      </c>
      <c r="C237" s="419">
        <v>195.2</v>
      </c>
      <c r="D237" s="420">
        <v>196.79999999999998</v>
      </c>
      <c r="E237" s="420">
        <v>189.89999999999998</v>
      </c>
      <c r="F237" s="420">
        <v>184.6</v>
      </c>
      <c r="G237" s="420">
        <v>177.7</v>
      </c>
      <c r="H237" s="420">
        <v>202.09999999999997</v>
      </c>
      <c r="I237" s="420">
        <v>209</v>
      </c>
      <c r="J237" s="420">
        <v>214.29999999999995</v>
      </c>
      <c r="K237" s="419">
        <v>203.7</v>
      </c>
      <c r="L237" s="419">
        <v>191.5</v>
      </c>
      <c r="M237" s="419">
        <v>101.32346</v>
      </c>
    </row>
    <row r="238" spans="1:13">
      <c r="A238" s="245">
        <v>228</v>
      </c>
      <c r="B238" s="421" t="s">
        <v>115</v>
      </c>
      <c r="C238" s="419">
        <v>262.25</v>
      </c>
      <c r="D238" s="420">
        <v>265.06666666666666</v>
      </c>
      <c r="E238" s="420">
        <v>258.18333333333334</v>
      </c>
      <c r="F238" s="420">
        <v>254.11666666666667</v>
      </c>
      <c r="G238" s="420">
        <v>247.23333333333335</v>
      </c>
      <c r="H238" s="420">
        <v>269.13333333333333</v>
      </c>
      <c r="I238" s="420">
        <v>276.01666666666665</v>
      </c>
      <c r="J238" s="420">
        <v>280.08333333333331</v>
      </c>
      <c r="K238" s="419">
        <v>271.95</v>
      </c>
      <c r="L238" s="419">
        <v>261</v>
      </c>
      <c r="M238" s="419">
        <v>112.42988</v>
      </c>
    </row>
    <row r="239" spans="1:13">
      <c r="A239" s="245">
        <v>229</v>
      </c>
      <c r="B239" s="421" t="s">
        <v>389</v>
      </c>
      <c r="C239" s="419">
        <v>117.05</v>
      </c>
      <c r="D239" s="420">
        <v>119.05</v>
      </c>
      <c r="E239" s="420">
        <v>114.1</v>
      </c>
      <c r="F239" s="420">
        <v>111.14999999999999</v>
      </c>
      <c r="G239" s="420">
        <v>106.19999999999999</v>
      </c>
      <c r="H239" s="420">
        <v>122</v>
      </c>
      <c r="I239" s="420">
        <v>126.95000000000002</v>
      </c>
      <c r="J239" s="420">
        <v>129.9</v>
      </c>
      <c r="K239" s="419">
        <v>124</v>
      </c>
      <c r="L239" s="419">
        <v>116.1</v>
      </c>
      <c r="M239" s="419">
        <v>231.38486</v>
      </c>
    </row>
    <row r="240" spans="1:13">
      <c r="A240" s="245">
        <v>230</v>
      </c>
      <c r="B240" s="421" t="s">
        <v>728</v>
      </c>
      <c r="C240" s="419">
        <v>7304.05</v>
      </c>
      <c r="D240" s="420">
        <v>7284.8833333333341</v>
      </c>
      <c r="E240" s="420">
        <v>7234.7666666666682</v>
      </c>
      <c r="F240" s="420">
        <v>7165.4833333333345</v>
      </c>
      <c r="G240" s="420">
        <v>7115.3666666666686</v>
      </c>
      <c r="H240" s="420">
        <v>7354.1666666666679</v>
      </c>
      <c r="I240" s="420">
        <v>7404.2833333333347</v>
      </c>
      <c r="J240" s="420">
        <v>7473.5666666666675</v>
      </c>
      <c r="K240" s="419">
        <v>7335</v>
      </c>
      <c r="L240" s="419">
        <v>7215.6</v>
      </c>
      <c r="M240" s="419">
        <v>0.56345999999999996</v>
      </c>
    </row>
    <row r="241" spans="1:13">
      <c r="A241" s="245">
        <v>231</v>
      </c>
      <c r="B241" s="421" t="s">
        <v>254</v>
      </c>
      <c r="C241" s="419">
        <v>140.65</v>
      </c>
      <c r="D241" s="420">
        <v>141.23333333333335</v>
      </c>
      <c r="E241" s="420">
        <v>138.51666666666671</v>
      </c>
      <c r="F241" s="420">
        <v>136.38333333333335</v>
      </c>
      <c r="G241" s="420">
        <v>133.66666666666671</v>
      </c>
      <c r="H241" s="420">
        <v>143.3666666666667</v>
      </c>
      <c r="I241" s="420">
        <v>146.08333333333334</v>
      </c>
      <c r="J241" s="420">
        <v>148.2166666666667</v>
      </c>
      <c r="K241" s="419">
        <v>143.94999999999999</v>
      </c>
      <c r="L241" s="419">
        <v>139.1</v>
      </c>
      <c r="M241" s="419">
        <v>27.771989999999999</v>
      </c>
    </row>
    <row r="242" spans="1:13">
      <c r="A242" s="245">
        <v>232</v>
      </c>
      <c r="B242" s="421" t="s">
        <v>390</v>
      </c>
      <c r="C242" s="419">
        <v>392.9</v>
      </c>
      <c r="D242" s="420">
        <v>395.36666666666662</v>
      </c>
      <c r="E242" s="420">
        <v>388.53333333333325</v>
      </c>
      <c r="F242" s="420">
        <v>384.16666666666663</v>
      </c>
      <c r="G242" s="420">
        <v>377.33333333333326</v>
      </c>
      <c r="H242" s="420">
        <v>399.73333333333323</v>
      </c>
      <c r="I242" s="420">
        <v>406.56666666666661</v>
      </c>
      <c r="J242" s="420">
        <v>410.93333333333322</v>
      </c>
      <c r="K242" s="419">
        <v>402.2</v>
      </c>
      <c r="L242" s="419">
        <v>391</v>
      </c>
      <c r="M242" s="419">
        <v>27.501670000000001</v>
      </c>
    </row>
    <row r="243" spans="1:13">
      <c r="A243" s="245">
        <v>233</v>
      </c>
      <c r="B243" s="421" t="s">
        <v>255</v>
      </c>
      <c r="C243" s="419">
        <v>147.35</v>
      </c>
      <c r="D243" s="420">
        <v>147.86666666666667</v>
      </c>
      <c r="E243" s="420">
        <v>145.08333333333334</v>
      </c>
      <c r="F243" s="420">
        <v>142.81666666666666</v>
      </c>
      <c r="G243" s="420">
        <v>140.03333333333333</v>
      </c>
      <c r="H243" s="420">
        <v>150.13333333333335</v>
      </c>
      <c r="I243" s="420">
        <v>152.91666666666666</v>
      </c>
      <c r="J243" s="420">
        <v>155.18333333333337</v>
      </c>
      <c r="K243" s="419">
        <v>150.65</v>
      </c>
      <c r="L243" s="419">
        <v>145.6</v>
      </c>
      <c r="M243" s="419">
        <v>52.073480000000004</v>
      </c>
    </row>
    <row r="244" spans="1:13">
      <c r="A244" s="245">
        <v>234</v>
      </c>
      <c r="B244" s="421" t="s">
        <v>125</v>
      </c>
      <c r="C244" s="419">
        <v>108.4</v>
      </c>
      <c r="D244" s="420">
        <v>108.66666666666667</v>
      </c>
      <c r="E244" s="420">
        <v>107.93333333333334</v>
      </c>
      <c r="F244" s="420">
        <v>107.46666666666667</v>
      </c>
      <c r="G244" s="420">
        <v>106.73333333333333</v>
      </c>
      <c r="H244" s="420">
        <v>109.13333333333334</v>
      </c>
      <c r="I244" s="420">
        <v>109.86666666666666</v>
      </c>
      <c r="J244" s="420">
        <v>110.33333333333334</v>
      </c>
      <c r="K244" s="419">
        <v>109.4</v>
      </c>
      <c r="L244" s="419">
        <v>108.2</v>
      </c>
      <c r="M244" s="419">
        <v>62.008800000000001</v>
      </c>
    </row>
    <row r="245" spans="1:13">
      <c r="A245" s="245">
        <v>235</v>
      </c>
      <c r="B245" s="421" t="s">
        <v>391</v>
      </c>
      <c r="C245" s="419">
        <v>26.2</v>
      </c>
      <c r="D245" s="420">
        <v>26.533333333333331</v>
      </c>
      <c r="E245" s="420">
        <v>25.716666666666661</v>
      </c>
      <c r="F245" s="420">
        <v>25.233333333333331</v>
      </c>
      <c r="G245" s="420">
        <v>24.416666666666661</v>
      </c>
      <c r="H245" s="420">
        <v>27.016666666666662</v>
      </c>
      <c r="I245" s="420">
        <v>27.833333333333332</v>
      </c>
      <c r="J245" s="420">
        <v>28.316666666666663</v>
      </c>
      <c r="K245" s="419">
        <v>27.35</v>
      </c>
      <c r="L245" s="419">
        <v>26.05</v>
      </c>
      <c r="M245" s="419">
        <v>175.31182999999999</v>
      </c>
    </row>
    <row r="246" spans="1:13">
      <c r="A246" s="245">
        <v>236</v>
      </c>
      <c r="B246" s="421" t="s">
        <v>750</v>
      </c>
      <c r="C246" s="419">
        <v>2168.9</v>
      </c>
      <c r="D246" s="420">
        <v>2183.6333333333332</v>
      </c>
      <c r="E246" s="420">
        <v>2145.2666666666664</v>
      </c>
      <c r="F246" s="420">
        <v>2121.6333333333332</v>
      </c>
      <c r="G246" s="420">
        <v>2083.2666666666664</v>
      </c>
      <c r="H246" s="420">
        <v>2207.2666666666664</v>
      </c>
      <c r="I246" s="420">
        <v>2245.6333333333332</v>
      </c>
      <c r="J246" s="420">
        <v>2269.2666666666664</v>
      </c>
      <c r="K246" s="419">
        <v>2222</v>
      </c>
      <c r="L246" s="419">
        <v>2160</v>
      </c>
      <c r="M246" s="419">
        <v>38.404969999999999</v>
      </c>
    </row>
    <row r="247" spans="1:13">
      <c r="A247" s="245">
        <v>237</v>
      </c>
      <c r="B247" s="421" t="s">
        <v>888</v>
      </c>
      <c r="C247" s="419">
        <v>184.5</v>
      </c>
      <c r="D247" s="420">
        <v>181.71666666666667</v>
      </c>
      <c r="E247" s="420">
        <v>174.23333333333335</v>
      </c>
      <c r="F247" s="420">
        <v>163.96666666666667</v>
      </c>
      <c r="G247" s="420">
        <v>156.48333333333335</v>
      </c>
      <c r="H247" s="420">
        <v>191.98333333333335</v>
      </c>
      <c r="I247" s="420">
        <v>199.46666666666664</v>
      </c>
      <c r="J247" s="420">
        <v>209.73333333333335</v>
      </c>
      <c r="K247" s="419">
        <v>189.2</v>
      </c>
      <c r="L247" s="419">
        <v>171.45</v>
      </c>
      <c r="M247" s="419">
        <v>24.51539</v>
      </c>
    </row>
    <row r="248" spans="1:13">
      <c r="A248" s="245">
        <v>238</v>
      </c>
      <c r="B248" s="421" t="s">
        <v>729</v>
      </c>
      <c r="C248" s="419">
        <v>444.6</v>
      </c>
      <c r="D248" s="420">
        <v>451.86666666666662</v>
      </c>
      <c r="E248" s="420">
        <v>431.73333333333323</v>
      </c>
      <c r="F248" s="420">
        <v>418.86666666666662</v>
      </c>
      <c r="G248" s="420">
        <v>398.73333333333323</v>
      </c>
      <c r="H248" s="420">
        <v>464.73333333333323</v>
      </c>
      <c r="I248" s="420">
        <v>484.86666666666656</v>
      </c>
      <c r="J248" s="420">
        <v>497.73333333333323</v>
      </c>
      <c r="K248" s="419">
        <v>472</v>
      </c>
      <c r="L248" s="419">
        <v>439</v>
      </c>
      <c r="M248" s="419">
        <v>3.7362899999999999</v>
      </c>
    </row>
    <row r="249" spans="1:13">
      <c r="A249" s="245">
        <v>239</v>
      </c>
      <c r="B249" s="421" t="s">
        <v>120</v>
      </c>
      <c r="C249" s="419">
        <v>562.79999999999995</v>
      </c>
      <c r="D249" s="420">
        <v>565.2166666666667</v>
      </c>
      <c r="E249" s="420">
        <v>559.08333333333337</v>
      </c>
      <c r="F249" s="420">
        <v>555.36666666666667</v>
      </c>
      <c r="G249" s="420">
        <v>549.23333333333335</v>
      </c>
      <c r="H249" s="420">
        <v>568.93333333333339</v>
      </c>
      <c r="I249" s="420">
        <v>575.06666666666661</v>
      </c>
      <c r="J249" s="420">
        <v>578.78333333333342</v>
      </c>
      <c r="K249" s="419">
        <v>571.35</v>
      </c>
      <c r="L249" s="419">
        <v>561.5</v>
      </c>
      <c r="M249" s="419">
        <v>14.459540000000001</v>
      </c>
    </row>
    <row r="250" spans="1:13">
      <c r="A250" s="245">
        <v>240</v>
      </c>
      <c r="B250" s="421" t="s">
        <v>800</v>
      </c>
      <c r="C250" s="419">
        <v>234</v>
      </c>
      <c r="D250" s="420">
        <v>234.68333333333331</v>
      </c>
      <c r="E250" s="420">
        <v>232.46666666666661</v>
      </c>
      <c r="F250" s="420">
        <v>230.93333333333331</v>
      </c>
      <c r="G250" s="420">
        <v>228.71666666666661</v>
      </c>
      <c r="H250" s="420">
        <v>236.21666666666661</v>
      </c>
      <c r="I250" s="420">
        <v>238.43333333333331</v>
      </c>
      <c r="J250" s="420">
        <v>239.96666666666661</v>
      </c>
      <c r="K250" s="419">
        <v>236.9</v>
      </c>
      <c r="L250" s="419">
        <v>233.15</v>
      </c>
      <c r="M250" s="419">
        <v>9.2546499999999998</v>
      </c>
    </row>
    <row r="251" spans="1:13">
      <c r="A251" s="245">
        <v>241</v>
      </c>
      <c r="B251" s="421" t="s">
        <v>122</v>
      </c>
      <c r="C251" s="419">
        <v>1031.05</v>
      </c>
      <c r="D251" s="420">
        <v>1027.0166666666667</v>
      </c>
      <c r="E251" s="420">
        <v>1019.0333333333333</v>
      </c>
      <c r="F251" s="420">
        <v>1007.0166666666667</v>
      </c>
      <c r="G251" s="420">
        <v>999.0333333333333</v>
      </c>
      <c r="H251" s="420">
        <v>1039.0333333333333</v>
      </c>
      <c r="I251" s="420">
        <v>1047.0166666666664</v>
      </c>
      <c r="J251" s="420">
        <v>1059.0333333333333</v>
      </c>
      <c r="K251" s="419">
        <v>1035</v>
      </c>
      <c r="L251" s="419">
        <v>1015</v>
      </c>
      <c r="M251" s="419">
        <v>30.199190000000002</v>
      </c>
    </row>
    <row r="252" spans="1:13">
      <c r="A252" s="245">
        <v>242</v>
      </c>
      <c r="B252" s="421" t="s">
        <v>889</v>
      </c>
      <c r="C252" s="419">
        <v>54.35</v>
      </c>
      <c r="D252" s="420">
        <v>54.666666666666664</v>
      </c>
      <c r="E252" s="420">
        <v>53.233333333333327</v>
      </c>
      <c r="F252" s="420">
        <v>52.11666666666666</v>
      </c>
      <c r="G252" s="420">
        <v>50.683333333333323</v>
      </c>
      <c r="H252" s="420">
        <v>55.783333333333331</v>
      </c>
      <c r="I252" s="420">
        <v>57.216666666666669</v>
      </c>
      <c r="J252" s="420">
        <v>58.333333333333336</v>
      </c>
      <c r="K252" s="419">
        <v>56.1</v>
      </c>
      <c r="L252" s="419">
        <v>53.55</v>
      </c>
      <c r="M252" s="419">
        <v>161.39722</v>
      </c>
    </row>
    <row r="253" spans="1:13">
      <c r="A253" s="245">
        <v>243</v>
      </c>
      <c r="B253" s="421" t="s">
        <v>256</v>
      </c>
      <c r="C253" s="419">
        <v>5409.4</v>
      </c>
      <c r="D253" s="420">
        <v>5454.1333333333323</v>
      </c>
      <c r="E253" s="420">
        <v>5339.3166666666648</v>
      </c>
      <c r="F253" s="420">
        <v>5269.2333333333327</v>
      </c>
      <c r="G253" s="420">
        <v>5154.4166666666652</v>
      </c>
      <c r="H253" s="420">
        <v>5524.2166666666644</v>
      </c>
      <c r="I253" s="420">
        <v>5639.0333333333319</v>
      </c>
      <c r="J253" s="420">
        <v>5709.1166666666641</v>
      </c>
      <c r="K253" s="419">
        <v>5568.95</v>
      </c>
      <c r="L253" s="419">
        <v>5384.05</v>
      </c>
      <c r="M253" s="419">
        <v>6.6242200000000002</v>
      </c>
    </row>
    <row r="254" spans="1:13">
      <c r="A254" s="245">
        <v>244</v>
      </c>
      <c r="B254" s="421" t="s">
        <v>124</v>
      </c>
      <c r="C254" s="419">
        <v>1562.2</v>
      </c>
      <c r="D254" s="420">
        <v>1568.6833333333332</v>
      </c>
      <c r="E254" s="420">
        <v>1550.6166666666663</v>
      </c>
      <c r="F254" s="420">
        <v>1539.0333333333331</v>
      </c>
      <c r="G254" s="420">
        <v>1520.9666666666662</v>
      </c>
      <c r="H254" s="420">
        <v>1580.2666666666664</v>
      </c>
      <c r="I254" s="420">
        <v>1598.3333333333335</v>
      </c>
      <c r="J254" s="420">
        <v>1609.9166666666665</v>
      </c>
      <c r="K254" s="419">
        <v>1586.75</v>
      </c>
      <c r="L254" s="419">
        <v>1557.1</v>
      </c>
      <c r="M254" s="419">
        <v>40.895740000000004</v>
      </c>
    </row>
    <row r="255" spans="1:13">
      <c r="A255" s="245">
        <v>245</v>
      </c>
      <c r="B255" s="421" t="s">
        <v>730</v>
      </c>
      <c r="C255" s="419">
        <v>962</v>
      </c>
      <c r="D255" s="420">
        <v>965.13333333333321</v>
      </c>
      <c r="E255" s="420">
        <v>955.9166666666664</v>
      </c>
      <c r="F255" s="420">
        <v>949.83333333333314</v>
      </c>
      <c r="G255" s="420">
        <v>940.61666666666633</v>
      </c>
      <c r="H255" s="420">
        <v>971.21666666666647</v>
      </c>
      <c r="I255" s="420">
        <v>980.43333333333317</v>
      </c>
      <c r="J255" s="420">
        <v>986.51666666666654</v>
      </c>
      <c r="K255" s="419">
        <v>974.35</v>
      </c>
      <c r="L255" s="419">
        <v>959.05</v>
      </c>
      <c r="M255" s="419">
        <v>0.20638999999999999</v>
      </c>
    </row>
    <row r="256" spans="1:13">
      <c r="A256" s="245">
        <v>246</v>
      </c>
      <c r="B256" s="421" t="s">
        <v>392</v>
      </c>
      <c r="C256" s="419">
        <v>323.2</v>
      </c>
      <c r="D256" s="420">
        <v>320.5333333333333</v>
      </c>
      <c r="E256" s="420">
        <v>312.66666666666663</v>
      </c>
      <c r="F256" s="420">
        <v>302.13333333333333</v>
      </c>
      <c r="G256" s="420">
        <v>294.26666666666665</v>
      </c>
      <c r="H256" s="420">
        <v>331.06666666666661</v>
      </c>
      <c r="I256" s="420">
        <v>338.93333333333328</v>
      </c>
      <c r="J256" s="420">
        <v>349.46666666666658</v>
      </c>
      <c r="K256" s="419">
        <v>328.4</v>
      </c>
      <c r="L256" s="419">
        <v>310</v>
      </c>
      <c r="M256" s="419">
        <v>9.4810099999999995</v>
      </c>
    </row>
    <row r="257" spans="1:13">
      <c r="A257" s="245">
        <v>247</v>
      </c>
      <c r="B257" s="421" t="s">
        <v>890</v>
      </c>
      <c r="C257" s="419">
        <v>708.9</v>
      </c>
      <c r="D257" s="420">
        <v>716.63333333333333</v>
      </c>
      <c r="E257" s="420">
        <v>695.26666666666665</v>
      </c>
      <c r="F257" s="420">
        <v>681.63333333333333</v>
      </c>
      <c r="G257" s="420">
        <v>660.26666666666665</v>
      </c>
      <c r="H257" s="420">
        <v>730.26666666666665</v>
      </c>
      <c r="I257" s="420">
        <v>751.63333333333321</v>
      </c>
      <c r="J257" s="420">
        <v>765.26666666666665</v>
      </c>
      <c r="K257" s="419">
        <v>738</v>
      </c>
      <c r="L257" s="419">
        <v>703</v>
      </c>
      <c r="M257" s="419">
        <v>3.6745199999999998</v>
      </c>
    </row>
    <row r="258" spans="1:13">
      <c r="A258" s="245">
        <v>248</v>
      </c>
      <c r="B258" s="421" t="s">
        <v>121</v>
      </c>
      <c r="C258" s="419">
        <v>1768.65</v>
      </c>
      <c r="D258" s="420">
        <v>1779.2166666666665</v>
      </c>
      <c r="E258" s="420">
        <v>1748.4333333333329</v>
      </c>
      <c r="F258" s="420">
        <v>1728.2166666666665</v>
      </c>
      <c r="G258" s="420">
        <v>1697.4333333333329</v>
      </c>
      <c r="H258" s="420">
        <v>1799.4333333333329</v>
      </c>
      <c r="I258" s="420">
        <v>1830.2166666666662</v>
      </c>
      <c r="J258" s="420">
        <v>1850.4333333333329</v>
      </c>
      <c r="K258" s="419">
        <v>1810</v>
      </c>
      <c r="L258" s="419">
        <v>1759</v>
      </c>
      <c r="M258" s="419">
        <v>14.58817</v>
      </c>
    </row>
    <row r="259" spans="1:13">
      <c r="A259" s="245">
        <v>249</v>
      </c>
      <c r="B259" s="421" t="s">
        <v>257</v>
      </c>
      <c r="C259" s="419">
        <v>2099.4</v>
      </c>
      <c r="D259" s="420">
        <v>2083.0833333333335</v>
      </c>
      <c r="E259" s="420">
        <v>2057.666666666667</v>
      </c>
      <c r="F259" s="420">
        <v>2015.9333333333334</v>
      </c>
      <c r="G259" s="420">
        <v>1990.5166666666669</v>
      </c>
      <c r="H259" s="420">
        <v>2124.8166666666671</v>
      </c>
      <c r="I259" s="420">
        <v>2150.233333333334</v>
      </c>
      <c r="J259" s="420">
        <v>2191.9666666666672</v>
      </c>
      <c r="K259" s="419">
        <v>2108.5</v>
      </c>
      <c r="L259" s="419">
        <v>2041.35</v>
      </c>
      <c r="M259" s="419">
        <v>3.6787200000000002</v>
      </c>
    </row>
    <row r="260" spans="1:13">
      <c r="A260" s="245">
        <v>250</v>
      </c>
      <c r="B260" s="421" t="s">
        <v>393</v>
      </c>
      <c r="C260" s="419">
        <v>1780.95</v>
      </c>
      <c r="D260" s="420">
        <v>1806.1000000000001</v>
      </c>
      <c r="E260" s="420">
        <v>1716.9000000000003</v>
      </c>
      <c r="F260" s="420">
        <v>1652.8500000000001</v>
      </c>
      <c r="G260" s="420">
        <v>1563.6500000000003</v>
      </c>
      <c r="H260" s="420">
        <v>1870.1500000000003</v>
      </c>
      <c r="I260" s="420">
        <v>1959.3500000000001</v>
      </c>
      <c r="J260" s="420">
        <v>2023.4000000000003</v>
      </c>
      <c r="K260" s="419">
        <v>1895.3</v>
      </c>
      <c r="L260" s="419">
        <v>1742.05</v>
      </c>
      <c r="M260" s="419">
        <v>2.52549</v>
      </c>
    </row>
    <row r="261" spans="1:13">
      <c r="A261" s="245">
        <v>251</v>
      </c>
      <c r="B261" s="421" t="s">
        <v>394</v>
      </c>
      <c r="C261" s="419">
        <v>3019.2</v>
      </c>
      <c r="D261" s="420">
        <v>2996.0666666666671</v>
      </c>
      <c r="E261" s="420">
        <v>2878.1333333333341</v>
      </c>
      <c r="F261" s="420">
        <v>2737.0666666666671</v>
      </c>
      <c r="G261" s="420">
        <v>2619.1333333333341</v>
      </c>
      <c r="H261" s="420">
        <v>3137.1333333333341</v>
      </c>
      <c r="I261" s="420">
        <v>3255.0666666666675</v>
      </c>
      <c r="J261" s="420">
        <v>3396.1333333333341</v>
      </c>
      <c r="K261" s="419">
        <v>3114</v>
      </c>
      <c r="L261" s="419">
        <v>2855</v>
      </c>
      <c r="M261" s="419">
        <v>3.9248400000000001</v>
      </c>
    </row>
    <row r="262" spans="1:13">
      <c r="A262" s="245">
        <v>252</v>
      </c>
      <c r="B262" s="421" t="s">
        <v>395</v>
      </c>
      <c r="C262" s="419">
        <v>650.75</v>
      </c>
      <c r="D262" s="420">
        <v>643.69999999999993</v>
      </c>
      <c r="E262" s="420">
        <v>613.39999999999986</v>
      </c>
      <c r="F262" s="420">
        <v>576.04999999999995</v>
      </c>
      <c r="G262" s="420">
        <v>545.74999999999989</v>
      </c>
      <c r="H262" s="420">
        <v>681.04999999999984</v>
      </c>
      <c r="I262" s="420">
        <v>711.3499999999998</v>
      </c>
      <c r="J262" s="420">
        <v>748.69999999999982</v>
      </c>
      <c r="K262" s="419">
        <v>674</v>
      </c>
      <c r="L262" s="419">
        <v>606.35</v>
      </c>
      <c r="M262" s="419">
        <v>45.021979999999999</v>
      </c>
    </row>
    <row r="263" spans="1:13">
      <c r="A263" s="245">
        <v>253</v>
      </c>
      <c r="B263" s="421" t="s">
        <v>396</v>
      </c>
      <c r="C263" s="419">
        <v>220.2</v>
      </c>
      <c r="D263" s="420">
        <v>221.73333333333335</v>
      </c>
      <c r="E263" s="420">
        <v>214.4666666666667</v>
      </c>
      <c r="F263" s="420">
        <v>208.73333333333335</v>
      </c>
      <c r="G263" s="420">
        <v>201.4666666666667</v>
      </c>
      <c r="H263" s="420">
        <v>227.4666666666667</v>
      </c>
      <c r="I263" s="420">
        <v>234.73333333333335</v>
      </c>
      <c r="J263" s="420">
        <v>240.4666666666667</v>
      </c>
      <c r="K263" s="419">
        <v>229</v>
      </c>
      <c r="L263" s="419">
        <v>216</v>
      </c>
      <c r="M263" s="419">
        <v>21.109089999999998</v>
      </c>
    </row>
    <row r="264" spans="1:13">
      <c r="A264" s="245">
        <v>254</v>
      </c>
      <c r="B264" s="421" t="s">
        <v>397</v>
      </c>
      <c r="C264" s="419">
        <v>142.30000000000001</v>
      </c>
      <c r="D264" s="420">
        <v>143.36666666666665</v>
      </c>
      <c r="E264" s="420">
        <v>140.1333333333333</v>
      </c>
      <c r="F264" s="420">
        <v>137.96666666666664</v>
      </c>
      <c r="G264" s="420">
        <v>134.73333333333329</v>
      </c>
      <c r="H264" s="420">
        <v>145.5333333333333</v>
      </c>
      <c r="I264" s="420">
        <v>148.76666666666665</v>
      </c>
      <c r="J264" s="420">
        <v>150.93333333333331</v>
      </c>
      <c r="K264" s="419">
        <v>146.6</v>
      </c>
      <c r="L264" s="419">
        <v>141.19999999999999</v>
      </c>
      <c r="M264" s="419">
        <v>12.855919999999999</v>
      </c>
    </row>
    <row r="265" spans="1:13">
      <c r="A265" s="245">
        <v>255</v>
      </c>
      <c r="B265" s="421" t="s">
        <v>398</v>
      </c>
      <c r="C265" s="419">
        <v>91.75</v>
      </c>
      <c r="D265" s="420">
        <v>92.383333333333326</v>
      </c>
      <c r="E265" s="420">
        <v>90.466666666666654</v>
      </c>
      <c r="F265" s="420">
        <v>89.183333333333323</v>
      </c>
      <c r="G265" s="420">
        <v>87.266666666666652</v>
      </c>
      <c r="H265" s="420">
        <v>93.666666666666657</v>
      </c>
      <c r="I265" s="420">
        <v>95.583333333333343</v>
      </c>
      <c r="J265" s="420">
        <v>96.86666666666666</v>
      </c>
      <c r="K265" s="419">
        <v>94.3</v>
      </c>
      <c r="L265" s="419">
        <v>91.1</v>
      </c>
      <c r="M265" s="419">
        <v>26.104469999999999</v>
      </c>
    </row>
    <row r="266" spans="1:13">
      <c r="A266" s="245">
        <v>256</v>
      </c>
      <c r="B266" s="421" t="s">
        <v>258</v>
      </c>
      <c r="C266" s="419">
        <v>165.1</v>
      </c>
      <c r="D266" s="420">
        <v>165.86666666666667</v>
      </c>
      <c r="E266" s="420">
        <v>161.83333333333334</v>
      </c>
      <c r="F266" s="420">
        <v>158.56666666666666</v>
      </c>
      <c r="G266" s="420">
        <v>154.53333333333333</v>
      </c>
      <c r="H266" s="420">
        <v>169.13333333333335</v>
      </c>
      <c r="I266" s="420">
        <v>173.16666666666666</v>
      </c>
      <c r="J266" s="420">
        <v>176.43333333333337</v>
      </c>
      <c r="K266" s="419">
        <v>169.9</v>
      </c>
      <c r="L266" s="419">
        <v>162.6</v>
      </c>
      <c r="M266" s="419">
        <v>34.084530000000001</v>
      </c>
    </row>
    <row r="267" spans="1:13">
      <c r="A267" s="245">
        <v>257</v>
      </c>
      <c r="B267" s="421" t="s">
        <v>128</v>
      </c>
      <c r="C267" s="419">
        <v>673.15</v>
      </c>
      <c r="D267" s="420">
        <v>674.76666666666665</v>
      </c>
      <c r="E267" s="420">
        <v>667.83333333333326</v>
      </c>
      <c r="F267" s="420">
        <v>662.51666666666665</v>
      </c>
      <c r="G267" s="420">
        <v>655.58333333333326</v>
      </c>
      <c r="H267" s="420">
        <v>680.08333333333326</v>
      </c>
      <c r="I267" s="420">
        <v>687.01666666666665</v>
      </c>
      <c r="J267" s="420">
        <v>692.33333333333326</v>
      </c>
      <c r="K267" s="419">
        <v>681.7</v>
      </c>
      <c r="L267" s="419">
        <v>669.45</v>
      </c>
      <c r="M267" s="419">
        <v>47.908540000000002</v>
      </c>
    </row>
    <row r="268" spans="1:13">
      <c r="A268" s="245">
        <v>258</v>
      </c>
      <c r="B268" s="421" t="s">
        <v>732</v>
      </c>
      <c r="C268" s="419">
        <v>109.75</v>
      </c>
      <c r="D268" s="420">
        <v>109.55</v>
      </c>
      <c r="E268" s="420">
        <v>108.14999999999999</v>
      </c>
      <c r="F268" s="420">
        <v>106.55</v>
      </c>
      <c r="G268" s="420">
        <v>105.14999999999999</v>
      </c>
      <c r="H268" s="420">
        <v>111.14999999999999</v>
      </c>
      <c r="I268" s="420">
        <v>112.55</v>
      </c>
      <c r="J268" s="420">
        <v>114.14999999999999</v>
      </c>
      <c r="K268" s="419">
        <v>110.95</v>
      </c>
      <c r="L268" s="419">
        <v>107.95</v>
      </c>
      <c r="M268" s="419">
        <v>3.8079700000000001</v>
      </c>
    </row>
    <row r="269" spans="1:13">
      <c r="A269" s="245">
        <v>259</v>
      </c>
      <c r="B269" s="421" t="s">
        <v>399</v>
      </c>
      <c r="C269" s="419">
        <v>85.35</v>
      </c>
      <c r="D269" s="420">
        <v>85.7</v>
      </c>
      <c r="E269" s="420">
        <v>83.75</v>
      </c>
      <c r="F269" s="420">
        <v>82.149999999999991</v>
      </c>
      <c r="G269" s="420">
        <v>80.199999999999989</v>
      </c>
      <c r="H269" s="420">
        <v>87.300000000000011</v>
      </c>
      <c r="I269" s="420">
        <v>89.250000000000028</v>
      </c>
      <c r="J269" s="420">
        <v>90.850000000000023</v>
      </c>
      <c r="K269" s="419">
        <v>87.65</v>
      </c>
      <c r="L269" s="419">
        <v>84.1</v>
      </c>
      <c r="M269" s="419">
        <v>6.2423299999999999</v>
      </c>
    </row>
    <row r="270" spans="1:13">
      <c r="A270" s="245">
        <v>260</v>
      </c>
      <c r="B270" s="421" t="s">
        <v>400</v>
      </c>
      <c r="C270" s="419">
        <v>120.45</v>
      </c>
      <c r="D270" s="420">
        <v>119.58333333333333</v>
      </c>
      <c r="E270" s="420">
        <v>117.36666666666666</v>
      </c>
      <c r="F270" s="420">
        <v>114.28333333333333</v>
      </c>
      <c r="G270" s="420">
        <v>112.06666666666666</v>
      </c>
      <c r="H270" s="420">
        <v>122.66666666666666</v>
      </c>
      <c r="I270" s="420">
        <v>124.88333333333333</v>
      </c>
      <c r="J270" s="420">
        <v>127.96666666666665</v>
      </c>
      <c r="K270" s="419">
        <v>121.8</v>
      </c>
      <c r="L270" s="419">
        <v>116.5</v>
      </c>
      <c r="M270" s="419">
        <v>32.670699999999997</v>
      </c>
    </row>
    <row r="271" spans="1:13">
      <c r="A271" s="245">
        <v>261</v>
      </c>
      <c r="B271" s="421" t="s">
        <v>401</v>
      </c>
      <c r="C271" s="419">
        <v>204.5</v>
      </c>
      <c r="D271" s="420">
        <v>205.4</v>
      </c>
      <c r="E271" s="420">
        <v>202.10000000000002</v>
      </c>
      <c r="F271" s="420">
        <v>199.70000000000002</v>
      </c>
      <c r="G271" s="420">
        <v>196.40000000000003</v>
      </c>
      <c r="H271" s="420">
        <v>207.8</v>
      </c>
      <c r="I271" s="420">
        <v>211.10000000000002</v>
      </c>
      <c r="J271" s="420">
        <v>213.5</v>
      </c>
      <c r="K271" s="419">
        <v>208.7</v>
      </c>
      <c r="L271" s="419">
        <v>203</v>
      </c>
      <c r="M271" s="419">
        <v>4.3740500000000004</v>
      </c>
    </row>
    <row r="272" spans="1:13">
      <c r="A272" s="245">
        <v>262</v>
      </c>
      <c r="B272" s="421" t="s">
        <v>402</v>
      </c>
      <c r="C272" s="419">
        <v>106.15</v>
      </c>
      <c r="D272" s="420">
        <v>106.98333333333333</v>
      </c>
      <c r="E272" s="420">
        <v>104.46666666666667</v>
      </c>
      <c r="F272" s="420">
        <v>102.78333333333333</v>
      </c>
      <c r="G272" s="420">
        <v>100.26666666666667</v>
      </c>
      <c r="H272" s="420">
        <v>108.66666666666667</v>
      </c>
      <c r="I272" s="420">
        <v>111.18333333333335</v>
      </c>
      <c r="J272" s="420">
        <v>112.86666666666667</v>
      </c>
      <c r="K272" s="419">
        <v>109.5</v>
      </c>
      <c r="L272" s="419">
        <v>105.3</v>
      </c>
      <c r="M272" s="419">
        <v>12.27097</v>
      </c>
    </row>
    <row r="273" spans="1:13">
      <c r="A273" s="245">
        <v>263</v>
      </c>
      <c r="B273" s="421" t="s">
        <v>127</v>
      </c>
      <c r="C273" s="419">
        <v>391</v>
      </c>
      <c r="D273" s="420">
        <v>392.06666666666666</v>
      </c>
      <c r="E273" s="420">
        <v>386.0333333333333</v>
      </c>
      <c r="F273" s="420">
        <v>381.06666666666666</v>
      </c>
      <c r="G273" s="420">
        <v>375.0333333333333</v>
      </c>
      <c r="H273" s="420">
        <v>397.0333333333333</v>
      </c>
      <c r="I273" s="420">
        <v>403.06666666666672</v>
      </c>
      <c r="J273" s="420">
        <v>408.0333333333333</v>
      </c>
      <c r="K273" s="419">
        <v>398.1</v>
      </c>
      <c r="L273" s="419">
        <v>387.1</v>
      </c>
      <c r="M273" s="419">
        <v>50.320909999999998</v>
      </c>
    </row>
    <row r="274" spans="1:13">
      <c r="A274" s="245">
        <v>264</v>
      </c>
      <c r="B274" s="421" t="s">
        <v>403</v>
      </c>
      <c r="C274" s="419">
        <v>2238.5500000000002</v>
      </c>
      <c r="D274" s="420">
        <v>2252.8833333333332</v>
      </c>
      <c r="E274" s="420">
        <v>2220.6666666666665</v>
      </c>
      <c r="F274" s="420">
        <v>2202.7833333333333</v>
      </c>
      <c r="G274" s="420">
        <v>2170.5666666666666</v>
      </c>
      <c r="H274" s="420">
        <v>2270.7666666666664</v>
      </c>
      <c r="I274" s="420">
        <v>2302.9833333333336</v>
      </c>
      <c r="J274" s="420">
        <v>2320.8666666666663</v>
      </c>
      <c r="K274" s="419">
        <v>2285.1</v>
      </c>
      <c r="L274" s="419">
        <v>2235</v>
      </c>
      <c r="M274" s="419">
        <v>0.13839000000000001</v>
      </c>
    </row>
    <row r="275" spans="1:13">
      <c r="A275" s="245">
        <v>265</v>
      </c>
      <c r="B275" s="421" t="s">
        <v>129</v>
      </c>
      <c r="C275" s="419">
        <v>3132.75</v>
      </c>
      <c r="D275" s="420">
        <v>3148.7166666666667</v>
      </c>
      <c r="E275" s="420">
        <v>3110.6333333333332</v>
      </c>
      <c r="F275" s="420">
        <v>3088.5166666666664</v>
      </c>
      <c r="G275" s="420">
        <v>3050.4333333333329</v>
      </c>
      <c r="H275" s="420">
        <v>3170.8333333333335</v>
      </c>
      <c r="I275" s="420">
        <v>3208.9166666666665</v>
      </c>
      <c r="J275" s="420">
        <v>3231.0333333333338</v>
      </c>
      <c r="K275" s="419">
        <v>3186.8</v>
      </c>
      <c r="L275" s="419">
        <v>3126.6</v>
      </c>
      <c r="M275" s="419">
        <v>3.10832</v>
      </c>
    </row>
    <row r="276" spans="1:13">
      <c r="A276" s="245">
        <v>266</v>
      </c>
      <c r="B276" s="421" t="s">
        <v>130</v>
      </c>
      <c r="C276" s="419">
        <v>1010.5</v>
      </c>
      <c r="D276" s="420">
        <v>1019.65</v>
      </c>
      <c r="E276" s="420">
        <v>996.55</v>
      </c>
      <c r="F276" s="420">
        <v>982.6</v>
      </c>
      <c r="G276" s="420">
        <v>959.5</v>
      </c>
      <c r="H276" s="420">
        <v>1033.5999999999999</v>
      </c>
      <c r="I276" s="420">
        <v>1056.7</v>
      </c>
      <c r="J276" s="420">
        <v>1070.6499999999999</v>
      </c>
      <c r="K276" s="419">
        <v>1042.75</v>
      </c>
      <c r="L276" s="419">
        <v>1005.7</v>
      </c>
      <c r="M276" s="419">
        <v>13.31504</v>
      </c>
    </row>
    <row r="277" spans="1:13">
      <c r="A277" s="245">
        <v>267</v>
      </c>
      <c r="B277" s="421" t="s">
        <v>404</v>
      </c>
      <c r="C277" s="419">
        <v>176.55</v>
      </c>
      <c r="D277" s="420">
        <v>179.65</v>
      </c>
      <c r="E277" s="420">
        <v>172</v>
      </c>
      <c r="F277" s="420">
        <v>167.45</v>
      </c>
      <c r="G277" s="420">
        <v>159.79999999999998</v>
      </c>
      <c r="H277" s="420">
        <v>184.20000000000002</v>
      </c>
      <c r="I277" s="420">
        <v>191.85000000000005</v>
      </c>
      <c r="J277" s="420">
        <v>196.40000000000003</v>
      </c>
      <c r="K277" s="419">
        <v>187.3</v>
      </c>
      <c r="L277" s="419">
        <v>175.1</v>
      </c>
      <c r="M277" s="419">
        <v>53.84789</v>
      </c>
    </row>
    <row r="278" spans="1:13">
      <c r="A278" s="245">
        <v>268</v>
      </c>
      <c r="B278" s="421" t="s">
        <v>405</v>
      </c>
      <c r="C278" s="419">
        <v>1640.45</v>
      </c>
      <c r="D278" s="420">
        <v>1683.3333333333333</v>
      </c>
      <c r="E278" s="420">
        <v>1568.1666666666665</v>
      </c>
      <c r="F278" s="420">
        <v>1495.8833333333332</v>
      </c>
      <c r="G278" s="420">
        <v>1380.7166666666665</v>
      </c>
      <c r="H278" s="420">
        <v>1755.6166666666666</v>
      </c>
      <c r="I278" s="420">
        <v>1870.7833333333331</v>
      </c>
      <c r="J278" s="420">
        <v>1943.0666666666666</v>
      </c>
      <c r="K278" s="419">
        <v>1798.5</v>
      </c>
      <c r="L278" s="419">
        <v>1611.05</v>
      </c>
      <c r="M278" s="419">
        <v>2.3195299999999999</v>
      </c>
    </row>
    <row r="279" spans="1:13">
      <c r="A279" s="245">
        <v>269</v>
      </c>
      <c r="B279" s="421" t="s">
        <v>406</v>
      </c>
      <c r="C279" s="419">
        <v>722.15</v>
      </c>
      <c r="D279" s="420">
        <v>728.05000000000007</v>
      </c>
      <c r="E279" s="420">
        <v>714.10000000000014</v>
      </c>
      <c r="F279" s="420">
        <v>706.05000000000007</v>
      </c>
      <c r="G279" s="420">
        <v>692.10000000000014</v>
      </c>
      <c r="H279" s="420">
        <v>736.10000000000014</v>
      </c>
      <c r="I279" s="420">
        <v>750.05000000000018</v>
      </c>
      <c r="J279" s="420">
        <v>758.10000000000014</v>
      </c>
      <c r="K279" s="419">
        <v>742</v>
      </c>
      <c r="L279" s="419">
        <v>720</v>
      </c>
      <c r="M279" s="419">
        <v>3.97281</v>
      </c>
    </row>
    <row r="280" spans="1:13">
      <c r="A280" s="245">
        <v>270</v>
      </c>
      <c r="B280" s="421" t="s">
        <v>407</v>
      </c>
      <c r="C280" s="419">
        <v>247.4</v>
      </c>
      <c r="D280" s="420">
        <v>248.01666666666665</v>
      </c>
      <c r="E280" s="420">
        <v>242.3833333333333</v>
      </c>
      <c r="F280" s="420">
        <v>237.36666666666665</v>
      </c>
      <c r="G280" s="420">
        <v>231.73333333333329</v>
      </c>
      <c r="H280" s="420">
        <v>253.0333333333333</v>
      </c>
      <c r="I280" s="420">
        <v>258.66666666666663</v>
      </c>
      <c r="J280" s="420">
        <v>263.68333333333328</v>
      </c>
      <c r="K280" s="419">
        <v>253.65</v>
      </c>
      <c r="L280" s="419">
        <v>243</v>
      </c>
      <c r="M280" s="419">
        <v>15.56785</v>
      </c>
    </row>
    <row r="281" spans="1:13">
      <c r="A281" s="245">
        <v>271</v>
      </c>
      <c r="B281" s="421" t="s">
        <v>891</v>
      </c>
      <c r="C281" s="419">
        <v>251.95</v>
      </c>
      <c r="D281" s="420">
        <v>254.29999999999998</v>
      </c>
      <c r="E281" s="420">
        <v>247.74999999999994</v>
      </c>
      <c r="F281" s="420">
        <v>243.54999999999995</v>
      </c>
      <c r="G281" s="420">
        <v>236.99999999999991</v>
      </c>
      <c r="H281" s="420">
        <v>258.5</v>
      </c>
      <c r="I281" s="420">
        <v>265.04999999999995</v>
      </c>
      <c r="J281" s="420">
        <v>269.25</v>
      </c>
      <c r="K281" s="419">
        <v>260.85000000000002</v>
      </c>
      <c r="L281" s="419">
        <v>250.1</v>
      </c>
      <c r="M281" s="419">
        <v>4.4571300000000003</v>
      </c>
    </row>
    <row r="282" spans="1:13">
      <c r="A282" s="245">
        <v>272</v>
      </c>
      <c r="B282" s="421" t="s">
        <v>408</v>
      </c>
      <c r="C282" s="419">
        <v>279.89999999999998</v>
      </c>
      <c r="D282" s="420">
        <v>285.91666666666669</v>
      </c>
      <c r="E282" s="420">
        <v>270.83333333333337</v>
      </c>
      <c r="F282" s="420">
        <v>261.76666666666671</v>
      </c>
      <c r="G282" s="420">
        <v>246.68333333333339</v>
      </c>
      <c r="H282" s="420">
        <v>294.98333333333335</v>
      </c>
      <c r="I282" s="420">
        <v>310.06666666666672</v>
      </c>
      <c r="J282" s="420">
        <v>319.13333333333333</v>
      </c>
      <c r="K282" s="419">
        <v>301</v>
      </c>
      <c r="L282" s="419">
        <v>276.85000000000002</v>
      </c>
      <c r="M282" s="419">
        <v>51.695439999999998</v>
      </c>
    </row>
    <row r="283" spans="1:13">
      <c r="A283" s="245">
        <v>273</v>
      </c>
      <c r="B283" s="421" t="s">
        <v>733</v>
      </c>
      <c r="C283" s="419">
        <v>1040.4000000000001</v>
      </c>
      <c r="D283" s="420">
        <v>1031.55</v>
      </c>
      <c r="E283" s="420">
        <v>1012.0999999999999</v>
      </c>
      <c r="F283" s="420">
        <v>983.8</v>
      </c>
      <c r="G283" s="420">
        <v>964.34999999999991</v>
      </c>
      <c r="H283" s="420">
        <v>1059.8499999999999</v>
      </c>
      <c r="I283" s="420">
        <v>1079.3000000000002</v>
      </c>
      <c r="J283" s="420">
        <v>1107.5999999999999</v>
      </c>
      <c r="K283" s="419">
        <v>1051</v>
      </c>
      <c r="L283" s="419">
        <v>1003.25</v>
      </c>
      <c r="M283" s="419">
        <v>1.1749099999999999</v>
      </c>
    </row>
    <row r="284" spans="1:13">
      <c r="A284" s="245">
        <v>274</v>
      </c>
      <c r="B284" s="421" t="s">
        <v>409</v>
      </c>
      <c r="C284" s="419">
        <v>980.85</v>
      </c>
      <c r="D284" s="420">
        <v>980.4666666666667</v>
      </c>
      <c r="E284" s="420">
        <v>970.38333333333344</v>
      </c>
      <c r="F284" s="420">
        <v>959.91666666666674</v>
      </c>
      <c r="G284" s="420">
        <v>949.83333333333348</v>
      </c>
      <c r="H284" s="420">
        <v>990.93333333333339</v>
      </c>
      <c r="I284" s="420">
        <v>1001.0166666666667</v>
      </c>
      <c r="J284" s="420">
        <v>1011.4833333333333</v>
      </c>
      <c r="K284" s="419">
        <v>990.55</v>
      </c>
      <c r="L284" s="419">
        <v>970</v>
      </c>
      <c r="M284" s="419">
        <v>1.7265900000000001</v>
      </c>
    </row>
    <row r="285" spans="1:13">
      <c r="A285" s="245">
        <v>275</v>
      </c>
      <c r="B285" s="421" t="s">
        <v>410</v>
      </c>
      <c r="C285" s="419">
        <v>421.5</v>
      </c>
      <c r="D285" s="420">
        <v>425.83333333333331</v>
      </c>
      <c r="E285" s="420">
        <v>414.91666666666663</v>
      </c>
      <c r="F285" s="420">
        <v>408.33333333333331</v>
      </c>
      <c r="G285" s="420">
        <v>397.41666666666663</v>
      </c>
      <c r="H285" s="420">
        <v>432.41666666666663</v>
      </c>
      <c r="I285" s="420">
        <v>443.33333333333326</v>
      </c>
      <c r="J285" s="420">
        <v>449.91666666666663</v>
      </c>
      <c r="K285" s="419">
        <v>436.75</v>
      </c>
      <c r="L285" s="419">
        <v>419.25</v>
      </c>
      <c r="M285" s="419">
        <v>5.0654899999999996</v>
      </c>
    </row>
    <row r="286" spans="1:13">
      <c r="A286" s="245">
        <v>276</v>
      </c>
      <c r="B286" s="421" t="s">
        <v>411</v>
      </c>
      <c r="C286" s="419">
        <v>613.5</v>
      </c>
      <c r="D286" s="420">
        <v>612.2166666666667</v>
      </c>
      <c r="E286" s="420">
        <v>596.48333333333335</v>
      </c>
      <c r="F286" s="420">
        <v>579.4666666666667</v>
      </c>
      <c r="G286" s="420">
        <v>563.73333333333335</v>
      </c>
      <c r="H286" s="420">
        <v>629.23333333333335</v>
      </c>
      <c r="I286" s="420">
        <v>644.9666666666667</v>
      </c>
      <c r="J286" s="420">
        <v>661.98333333333335</v>
      </c>
      <c r="K286" s="419">
        <v>627.95000000000005</v>
      </c>
      <c r="L286" s="419">
        <v>595.20000000000005</v>
      </c>
      <c r="M286" s="419">
        <v>16.235340000000001</v>
      </c>
    </row>
    <row r="287" spans="1:13">
      <c r="A287" s="245">
        <v>277</v>
      </c>
      <c r="B287" s="421" t="s">
        <v>412</v>
      </c>
      <c r="C287" s="419">
        <v>51.7</v>
      </c>
      <c r="D287" s="420">
        <v>52.199999999999996</v>
      </c>
      <c r="E287" s="420">
        <v>50.899999999999991</v>
      </c>
      <c r="F287" s="420">
        <v>50.099999999999994</v>
      </c>
      <c r="G287" s="420">
        <v>48.79999999999999</v>
      </c>
      <c r="H287" s="420">
        <v>52.999999999999993</v>
      </c>
      <c r="I287" s="420">
        <v>54.29999999999999</v>
      </c>
      <c r="J287" s="420">
        <v>55.099999999999994</v>
      </c>
      <c r="K287" s="419">
        <v>53.5</v>
      </c>
      <c r="L287" s="419">
        <v>51.4</v>
      </c>
      <c r="M287" s="419">
        <v>23.749179999999999</v>
      </c>
    </row>
    <row r="288" spans="1:13">
      <c r="A288" s="245">
        <v>278</v>
      </c>
      <c r="B288" s="421" t="s">
        <v>413</v>
      </c>
      <c r="C288" s="419">
        <v>744.9</v>
      </c>
      <c r="D288" s="420">
        <v>752.46666666666658</v>
      </c>
      <c r="E288" s="420">
        <v>735.13333333333321</v>
      </c>
      <c r="F288" s="420">
        <v>725.36666666666667</v>
      </c>
      <c r="G288" s="420">
        <v>708.0333333333333</v>
      </c>
      <c r="H288" s="420">
        <v>762.23333333333312</v>
      </c>
      <c r="I288" s="420">
        <v>779.56666666666638</v>
      </c>
      <c r="J288" s="420">
        <v>789.33333333333303</v>
      </c>
      <c r="K288" s="419">
        <v>769.8</v>
      </c>
      <c r="L288" s="419">
        <v>742.7</v>
      </c>
      <c r="M288" s="419">
        <v>2.0732900000000001</v>
      </c>
    </row>
    <row r="289" spans="1:13">
      <c r="A289" s="245">
        <v>279</v>
      </c>
      <c r="B289" s="421" t="s">
        <v>414</v>
      </c>
      <c r="C289" s="419">
        <v>419.85</v>
      </c>
      <c r="D289" s="420">
        <v>426.2833333333333</v>
      </c>
      <c r="E289" s="420">
        <v>412.31666666666661</v>
      </c>
      <c r="F289" s="420">
        <v>404.7833333333333</v>
      </c>
      <c r="G289" s="420">
        <v>390.81666666666661</v>
      </c>
      <c r="H289" s="420">
        <v>433.81666666666661</v>
      </c>
      <c r="I289" s="420">
        <v>447.7833333333333</v>
      </c>
      <c r="J289" s="420">
        <v>455.31666666666661</v>
      </c>
      <c r="K289" s="419">
        <v>440.25</v>
      </c>
      <c r="L289" s="419">
        <v>418.75</v>
      </c>
      <c r="M289" s="419">
        <v>3.6734800000000001</v>
      </c>
    </row>
    <row r="290" spans="1:13">
      <c r="A290" s="245">
        <v>280</v>
      </c>
      <c r="B290" s="421" t="s">
        <v>131</v>
      </c>
      <c r="C290" s="419">
        <v>1755.35</v>
      </c>
      <c r="D290" s="420">
        <v>1747.45</v>
      </c>
      <c r="E290" s="420">
        <v>1734.9</v>
      </c>
      <c r="F290" s="420">
        <v>1714.45</v>
      </c>
      <c r="G290" s="420">
        <v>1701.9</v>
      </c>
      <c r="H290" s="420">
        <v>1767.9</v>
      </c>
      <c r="I290" s="420">
        <v>1780.4499999999998</v>
      </c>
      <c r="J290" s="420">
        <v>1800.9</v>
      </c>
      <c r="K290" s="419">
        <v>1760</v>
      </c>
      <c r="L290" s="419">
        <v>1727</v>
      </c>
      <c r="M290" s="419">
        <v>36.922220000000003</v>
      </c>
    </row>
    <row r="291" spans="1:13">
      <c r="A291" s="245">
        <v>281</v>
      </c>
      <c r="B291" s="421" t="s">
        <v>132</v>
      </c>
      <c r="C291" s="419">
        <v>92.9</v>
      </c>
      <c r="D291" s="420">
        <v>93.40000000000002</v>
      </c>
      <c r="E291" s="420">
        <v>92.100000000000037</v>
      </c>
      <c r="F291" s="420">
        <v>91.300000000000011</v>
      </c>
      <c r="G291" s="420">
        <v>90.000000000000028</v>
      </c>
      <c r="H291" s="420">
        <v>94.200000000000045</v>
      </c>
      <c r="I291" s="420">
        <v>95.500000000000028</v>
      </c>
      <c r="J291" s="420">
        <v>96.300000000000054</v>
      </c>
      <c r="K291" s="419">
        <v>94.7</v>
      </c>
      <c r="L291" s="419">
        <v>92.6</v>
      </c>
      <c r="M291" s="419">
        <v>90.289379999999994</v>
      </c>
    </row>
    <row r="292" spans="1:13">
      <c r="A292" s="245">
        <v>282</v>
      </c>
      <c r="B292" s="421" t="s">
        <v>259</v>
      </c>
      <c r="C292" s="419">
        <v>2893.5</v>
      </c>
      <c r="D292" s="420">
        <v>2912.4333333333329</v>
      </c>
      <c r="E292" s="420">
        <v>2862.2166666666658</v>
      </c>
      <c r="F292" s="420">
        <v>2830.9333333333329</v>
      </c>
      <c r="G292" s="420">
        <v>2780.7166666666658</v>
      </c>
      <c r="H292" s="420">
        <v>2943.7166666666658</v>
      </c>
      <c r="I292" s="420">
        <v>2993.9333333333329</v>
      </c>
      <c r="J292" s="420">
        <v>3025.2166666666658</v>
      </c>
      <c r="K292" s="419">
        <v>2962.65</v>
      </c>
      <c r="L292" s="419">
        <v>2881.15</v>
      </c>
      <c r="M292" s="419">
        <v>2.1636000000000002</v>
      </c>
    </row>
    <row r="293" spans="1:13">
      <c r="A293" s="245">
        <v>283</v>
      </c>
      <c r="B293" s="421" t="s">
        <v>133</v>
      </c>
      <c r="C293" s="419">
        <v>466.55</v>
      </c>
      <c r="D293" s="420">
        <v>468.63333333333338</v>
      </c>
      <c r="E293" s="420">
        <v>463.46666666666675</v>
      </c>
      <c r="F293" s="420">
        <v>460.38333333333338</v>
      </c>
      <c r="G293" s="420">
        <v>455.21666666666675</v>
      </c>
      <c r="H293" s="420">
        <v>471.71666666666675</v>
      </c>
      <c r="I293" s="420">
        <v>476.88333333333338</v>
      </c>
      <c r="J293" s="420">
        <v>479.96666666666675</v>
      </c>
      <c r="K293" s="419">
        <v>473.8</v>
      </c>
      <c r="L293" s="419">
        <v>465.55</v>
      </c>
      <c r="M293" s="419">
        <v>14.871560000000001</v>
      </c>
    </row>
    <row r="294" spans="1:13">
      <c r="A294" s="245">
        <v>284</v>
      </c>
      <c r="B294" s="421" t="s">
        <v>734</v>
      </c>
      <c r="C294" s="419">
        <v>269.2</v>
      </c>
      <c r="D294" s="420">
        <v>270.58333333333331</v>
      </c>
      <c r="E294" s="420">
        <v>266.66666666666663</v>
      </c>
      <c r="F294" s="420">
        <v>264.13333333333333</v>
      </c>
      <c r="G294" s="420">
        <v>260.21666666666664</v>
      </c>
      <c r="H294" s="420">
        <v>273.11666666666662</v>
      </c>
      <c r="I294" s="420">
        <v>277.03333333333325</v>
      </c>
      <c r="J294" s="420">
        <v>279.56666666666661</v>
      </c>
      <c r="K294" s="419">
        <v>274.5</v>
      </c>
      <c r="L294" s="419">
        <v>268.05</v>
      </c>
      <c r="M294" s="419">
        <v>1.0601700000000001</v>
      </c>
    </row>
    <row r="295" spans="1:13">
      <c r="A295" s="245">
        <v>285</v>
      </c>
      <c r="B295" s="421" t="s">
        <v>415</v>
      </c>
      <c r="C295" s="419">
        <v>7012.5</v>
      </c>
      <c r="D295" s="420">
        <v>7130.55</v>
      </c>
      <c r="E295" s="420">
        <v>6833.1500000000005</v>
      </c>
      <c r="F295" s="420">
        <v>6653.8</v>
      </c>
      <c r="G295" s="420">
        <v>6356.4000000000005</v>
      </c>
      <c r="H295" s="420">
        <v>7309.9000000000005</v>
      </c>
      <c r="I295" s="420">
        <v>7607.3</v>
      </c>
      <c r="J295" s="420">
        <v>7786.6500000000005</v>
      </c>
      <c r="K295" s="419">
        <v>7427.95</v>
      </c>
      <c r="L295" s="419">
        <v>6951.2</v>
      </c>
      <c r="M295" s="419">
        <v>0.26458999999999999</v>
      </c>
    </row>
    <row r="296" spans="1:13">
      <c r="A296" s="245">
        <v>286</v>
      </c>
      <c r="B296" s="421" t="s">
        <v>260</v>
      </c>
      <c r="C296" s="419">
        <v>4021.25</v>
      </c>
      <c r="D296" s="420">
        <v>4037.4</v>
      </c>
      <c r="E296" s="420">
        <v>3993.8500000000004</v>
      </c>
      <c r="F296" s="420">
        <v>3966.4500000000003</v>
      </c>
      <c r="G296" s="420">
        <v>3922.9000000000005</v>
      </c>
      <c r="H296" s="420">
        <v>4064.8</v>
      </c>
      <c r="I296" s="420">
        <v>4108.3500000000004</v>
      </c>
      <c r="J296" s="420">
        <v>4135.75</v>
      </c>
      <c r="K296" s="419">
        <v>4080.95</v>
      </c>
      <c r="L296" s="419">
        <v>4010</v>
      </c>
      <c r="M296" s="419">
        <v>1.82484</v>
      </c>
    </row>
    <row r="297" spans="1:13">
      <c r="A297" s="245">
        <v>287</v>
      </c>
      <c r="B297" s="421" t="s">
        <v>134</v>
      </c>
      <c r="C297" s="419">
        <v>1505.5</v>
      </c>
      <c r="D297" s="420">
        <v>1508.1666666666667</v>
      </c>
      <c r="E297" s="420">
        <v>1497.3333333333335</v>
      </c>
      <c r="F297" s="420">
        <v>1489.1666666666667</v>
      </c>
      <c r="G297" s="420">
        <v>1478.3333333333335</v>
      </c>
      <c r="H297" s="420">
        <v>1516.3333333333335</v>
      </c>
      <c r="I297" s="420">
        <v>1527.166666666667</v>
      </c>
      <c r="J297" s="420">
        <v>1535.3333333333335</v>
      </c>
      <c r="K297" s="419">
        <v>1519</v>
      </c>
      <c r="L297" s="419">
        <v>1500</v>
      </c>
      <c r="M297" s="419">
        <v>10.725059999999999</v>
      </c>
    </row>
    <row r="298" spans="1:13">
      <c r="A298" s="245">
        <v>288</v>
      </c>
      <c r="B298" s="421" t="s">
        <v>416</v>
      </c>
      <c r="C298" s="419">
        <v>675.2</v>
      </c>
      <c r="D298" s="420">
        <v>677.9</v>
      </c>
      <c r="E298" s="420">
        <v>668.3</v>
      </c>
      <c r="F298" s="420">
        <v>661.4</v>
      </c>
      <c r="G298" s="420">
        <v>651.79999999999995</v>
      </c>
      <c r="H298" s="420">
        <v>684.8</v>
      </c>
      <c r="I298" s="420">
        <v>694.40000000000009</v>
      </c>
      <c r="J298" s="420">
        <v>701.3</v>
      </c>
      <c r="K298" s="419">
        <v>687.5</v>
      </c>
      <c r="L298" s="419">
        <v>671</v>
      </c>
      <c r="M298" s="419">
        <v>17.10483</v>
      </c>
    </row>
    <row r="299" spans="1:13">
      <c r="A299" s="245">
        <v>289</v>
      </c>
      <c r="B299" s="421" t="s">
        <v>417</v>
      </c>
      <c r="C299" s="419">
        <v>43.75</v>
      </c>
      <c r="D299" s="420">
        <v>43.716666666666669</v>
      </c>
      <c r="E299" s="420">
        <v>42.433333333333337</v>
      </c>
      <c r="F299" s="420">
        <v>41.116666666666667</v>
      </c>
      <c r="G299" s="420">
        <v>39.833333333333336</v>
      </c>
      <c r="H299" s="420">
        <v>45.033333333333339</v>
      </c>
      <c r="I299" s="420">
        <v>46.31666666666667</v>
      </c>
      <c r="J299" s="420">
        <v>47.63333333333334</v>
      </c>
      <c r="K299" s="419">
        <v>45</v>
      </c>
      <c r="L299" s="419">
        <v>42.4</v>
      </c>
      <c r="M299" s="419">
        <v>110.5449</v>
      </c>
    </row>
    <row r="300" spans="1:13">
      <c r="A300" s="245">
        <v>290</v>
      </c>
      <c r="B300" s="421" t="s">
        <v>418</v>
      </c>
      <c r="C300" s="419">
        <v>1755.45</v>
      </c>
      <c r="D300" s="420">
        <v>1750.8166666666666</v>
      </c>
      <c r="E300" s="420">
        <v>1719.6333333333332</v>
      </c>
      <c r="F300" s="420">
        <v>1683.8166666666666</v>
      </c>
      <c r="G300" s="420">
        <v>1652.6333333333332</v>
      </c>
      <c r="H300" s="420">
        <v>1786.6333333333332</v>
      </c>
      <c r="I300" s="420">
        <v>1817.8166666666666</v>
      </c>
      <c r="J300" s="420">
        <v>1853.6333333333332</v>
      </c>
      <c r="K300" s="419">
        <v>1782</v>
      </c>
      <c r="L300" s="419">
        <v>1715</v>
      </c>
      <c r="M300" s="419">
        <v>1.1293800000000001</v>
      </c>
    </row>
    <row r="301" spans="1:13">
      <c r="A301" s="245">
        <v>291</v>
      </c>
      <c r="B301" s="421" t="s">
        <v>135</v>
      </c>
      <c r="C301" s="419">
        <v>1140.55</v>
      </c>
      <c r="D301" s="420">
        <v>1144.8</v>
      </c>
      <c r="E301" s="420">
        <v>1133.75</v>
      </c>
      <c r="F301" s="420">
        <v>1126.95</v>
      </c>
      <c r="G301" s="420">
        <v>1115.9000000000001</v>
      </c>
      <c r="H301" s="420">
        <v>1151.5999999999999</v>
      </c>
      <c r="I301" s="420">
        <v>1162.6499999999996</v>
      </c>
      <c r="J301" s="420">
        <v>1169.4499999999998</v>
      </c>
      <c r="K301" s="419">
        <v>1155.8499999999999</v>
      </c>
      <c r="L301" s="419">
        <v>1138</v>
      </c>
      <c r="M301" s="419">
        <v>8.2650199999999998</v>
      </c>
    </row>
    <row r="302" spans="1:13">
      <c r="A302" s="245">
        <v>292</v>
      </c>
      <c r="B302" s="421" t="s">
        <v>419</v>
      </c>
      <c r="C302" s="419">
        <v>3770.25</v>
      </c>
      <c r="D302" s="420">
        <v>3775.0833333333335</v>
      </c>
      <c r="E302" s="420">
        <v>3705.166666666667</v>
      </c>
      <c r="F302" s="420">
        <v>3640.0833333333335</v>
      </c>
      <c r="G302" s="420">
        <v>3570.166666666667</v>
      </c>
      <c r="H302" s="420">
        <v>3840.166666666667</v>
      </c>
      <c r="I302" s="420">
        <v>3910.0833333333339</v>
      </c>
      <c r="J302" s="420">
        <v>3975.166666666667</v>
      </c>
      <c r="K302" s="419">
        <v>3845</v>
      </c>
      <c r="L302" s="419">
        <v>3710</v>
      </c>
      <c r="M302" s="419">
        <v>0.46423999999999999</v>
      </c>
    </row>
    <row r="303" spans="1:13">
      <c r="A303" s="245">
        <v>293</v>
      </c>
      <c r="B303" s="421" t="s">
        <v>420</v>
      </c>
      <c r="C303" s="419">
        <v>847.15</v>
      </c>
      <c r="D303" s="420">
        <v>851.36666666666667</v>
      </c>
      <c r="E303" s="420">
        <v>837.7833333333333</v>
      </c>
      <c r="F303" s="420">
        <v>828.41666666666663</v>
      </c>
      <c r="G303" s="420">
        <v>814.83333333333326</v>
      </c>
      <c r="H303" s="420">
        <v>860.73333333333335</v>
      </c>
      <c r="I303" s="420">
        <v>874.31666666666661</v>
      </c>
      <c r="J303" s="420">
        <v>883.68333333333339</v>
      </c>
      <c r="K303" s="419">
        <v>864.95</v>
      </c>
      <c r="L303" s="419">
        <v>842</v>
      </c>
      <c r="M303" s="419">
        <v>0.19528000000000001</v>
      </c>
    </row>
    <row r="304" spans="1:13">
      <c r="A304" s="245">
        <v>294</v>
      </c>
      <c r="B304" s="421" t="s">
        <v>421</v>
      </c>
      <c r="C304" s="419">
        <v>53.45</v>
      </c>
      <c r="D304" s="420">
        <v>53.816666666666663</v>
      </c>
      <c r="E304" s="420">
        <v>52.883333333333326</v>
      </c>
      <c r="F304" s="420">
        <v>52.316666666666663</v>
      </c>
      <c r="G304" s="420">
        <v>51.383333333333326</v>
      </c>
      <c r="H304" s="420">
        <v>54.383333333333326</v>
      </c>
      <c r="I304" s="420">
        <v>55.316666666666663</v>
      </c>
      <c r="J304" s="420">
        <v>55.883333333333326</v>
      </c>
      <c r="K304" s="419">
        <v>54.75</v>
      </c>
      <c r="L304" s="419">
        <v>53.25</v>
      </c>
      <c r="M304" s="419">
        <v>43.146450000000002</v>
      </c>
    </row>
    <row r="305" spans="1:13">
      <c r="A305" s="245">
        <v>295</v>
      </c>
      <c r="B305" s="421" t="s">
        <v>422</v>
      </c>
      <c r="C305" s="419">
        <v>193.2</v>
      </c>
      <c r="D305" s="420">
        <v>195.79999999999998</v>
      </c>
      <c r="E305" s="420">
        <v>189.89999999999998</v>
      </c>
      <c r="F305" s="420">
        <v>186.6</v>
      </c>
      <c r="G305" s="420">
        <v>180.7</v>
      </c>
      <c r="H305" s="420">
        <v>199.09999999999997</v>
      </c>
      <c r="I305" s="420">
        <v>205</v>
      </c>
      <c r="J305" s="420">
        <v>208.29999999999995</v>
      </c>
      <c r="K305" s="419">
        <v>201.7</v>
      </c>
      <c r="L305" s="419">
        <v>192.5</v>
      </c>
      <c r="M305" s="419">
        <v>12.05903</v>
      </c>
    </row>
    <row r="306" spans="1:13">
      <c r="A306" s="245">
        <v>296</v>
      </c>
      <c r="B306" s="421" t="s">
        <v>146</v>
      </c>
      <c r="C306" s="419">
        <v>80449.2</v>
      </c>
      <c r="D306" s="420">
        <v>80727.733333333337</v>
      </c>
      <c r="E306" s="420">
        <v>80071.466666666674</v>
      </c>
      <c r="F306" s="420">
        <v>79693.733333333337</v>
      </c>
      <c r="G306" s="420">
        <v>79037.466666666674</v>
      </c>
      <c r="H306" s="420">
        <v>81105.466666666674</v>
      </c>
      <c r="I306" s="420">
        <v>81761.733333333337</v>
      </c>
      <c r="J306" s="420">
        <v>82139.466666666674</v>
      </c>
      <c r="K306" s="419">
        <v>81384</v>
      </c>
      <c r="L306" s="419">
        <v>80350</v>
      </c>
      <c r="M306" s="419">
        <v>6.7339999999999997E-2</v>
      </c>
    </row>
    <row r="307" spans="1:13">
      <c r="A307" s="245">
        <v>297</v>
      </c>
      <c r="B307" s="421" t="s">
        <v>143</v>
      </c>
      <c r="C307" s="419">
        <v>1153.1500000000001</v>
      </c>
      <c r="D307" s="420">
        <v>1155.7166666666669</v>
      </c>
      <c r="E307" s="420">
        <v>1145.9833333333338</v>
      </c>
      <c r="F307" s="420">
        <v>1138.8166666666668</v>
      </c>
      <c r="G307" s="420">
        <v>1129.0833333333337</v>
      </c>
      <c r="H307" s="420">
        <v>1162.8833333333339</v>
      </c>
      <c r="I307" s="420">
        <v>1172.616666666667</v>
      </c>
      <c r="J307" s="420">
        <v>1179.783333333334</v>
      </c>
      <c r="K307" s="419">
        <v>1165.45</v>
      </c>
      <c r="L307" s="419">
        <v>1148.55</v>
      </c>
      <c r="M307" s="419">
        <v>5.4081700000000001</v>
      </c>
    </row>
    <row r="308" spans="1:13">
      <c r="A308" s="245">
        <v>298</v>
      </c>
      <c r="B308" s="421" t="s">
        <v>423</v>
      </c>
      <c r="C308" s="419">
        <v>3828.5</v>
      </c>
      <c r="D308" s="420">
        <v>3841.8333333333335</v>
      </c>
      <c r="E308" s="420">
        <v>3788.666666666667</v>
      </c>
      <c r="F308" s="420">
        <v>3748.8333333333335</v>
      </c>
      <c r="G308" s="420">
        <v>3695.666666666667</v>
      </c>
      <c r="H308" s="420">
        <v>3881.666666666667</v>
      </c>
      <c r="I308" s="420">
        <v>3934.8333333333339</v>
      </c>
      <c r="J308" s="420">
        <v>3974.666666666667</v>
      </c>
      <c r="K308" s="419">
        <v>3895</v>
      </c>
      <c r="L308" s="419">
        <v>3802</v>
      </c>
      <c r="M308" s="419">
        <v>0.11357</v>
      </c>
    </row>
    <row r="309" spans="1:13">
      <c r="A309" s="245">
        <v>299</v>
      </c>
      <c r="B309" s="421" t="s">
        <v>424</v>
      </c>
      <c r="C309" s="419">
        <v>301.64999999999998</v>
      </c>
      <c r="D309" s="420">
        <v>303.36666666666662</v>
      </c>
      <c r="E309" s="420">
        <v>298.28333333333325</v>
      </c>
      <c r="F309" s="420">
        <v>294.91666666666663</v>
      </c>
      <c r="G309" s="420">
        <v>289.83333333333326</v>
      </c>
      <c r="H309" s="420">
        <v>306.73333333333323</v>
      </c>
      <c r="I309" s="420">
        <v>311.81666666666661</v>
      </c>
      <c r="J309" s="420">
        <v>315.18333333333322</v>
      </c>
      <c r="K309" s="419">
        <v>308.45</v>
      </c>
      <c r="L309" s="419">
        <v>300</v>
      </c>
      <c r="M309" s="419">
        <v>0.96086000000000005</v>
      </c>
    </row>
    <row r="310" spans="1:13">
      <c r="A310" s="245">
        <v>300</v>
      </c>
      <c r="B310" s="421" t="s">
        <v>137</v>
      </c>
      <c r="C310" s="419">
        <v>161.15</v>
      </c>
      <c r="D310" s="420">
        <v>161.61666666666667</v>
      </c>
      <c r="E310" s="420">
        <v>159.63333333333335</v>
      </c>
      <c r="F310" s="420">
        <v>158.11666666666667</v>
      </c>
      <c r="G310" s="420">
        <v>156.13333333333335</v>
      </c>
      <c r="H310" s="420">
        <v>163.13333333333335</v>
      </c>
      <c r="I310" s="420">
        <v>165.1166666666667</v>
      </c>
      <c r="J310" s="420">
        <v>166.63333333333335</v>
      </c>
      <c r="K310" s="419">
        <v>163.6</v>
      </c>
      <c r="L310" s="419">
        <v>160.1</v>
      </c>
      <c r="M310" s="419">
        <v>80.716359999999995</v>
      </c>
    </row>
    <row r="311" spans="1:13">
      <c r="A311" s="245">
        <v>301</v>
      </c>
      <c r="B311" s="421" t="s">
        <v>136</v>
      </c>
      <c r="C311" s="419">
        <v>781.9</v>
      </c>
      <c r="D311" s="420">
        <v>785.20000000000016</v>
      </c>
      <c r="E311" s="420">
        <v>775.40000000000032</v>
      </c>
      <c r="F311" s="420">
        <v>768.9000000000002</v>
      </c>
      <c r="G311" s="420">
        <v>759.10000000000036</v>
      </c>
      <c r="H311" s="420">
        <v>791.70000000000027</v>
      </c>
      <c r="I311" s="420">
        <v>801.50000000000023</v>
      </c>
      <c r="J311" s="420">
        <v>808.00000000000023</v>
      </c>
      <c r="K311" s="419">
        <v>795</v>
      </c>
      <c r="L311" s="419">
        <v>778.7</v>
      </c>
      <c r="M311" s="419">
        <v>14.201790000000001</v>
      </c>
    </row>
    <row r="312" spans="1:13">
      <c r="A312" s="245">
        <v>302</v>
      </c>
      <c r="B312" s="421" t="s">
        <v>425</v>
      </c>
      <c r="C312" s="419">
        <v>235.1</v>
      </c>
      <c r="D312" s="420">
        <v>235.33333333333334</v>
      </c>
      <c r="E312" s="420">
        <v>232.81666666666669</v>
      </c>
      <c r="F312" s="420">
        <v>230.53333333333336</v>
      </c>
      <c r="G312" s="420">
        <v>228.01666666666671</v>
      </c>
      <c r="H312" s="420">
        <v>237.61666666666667</v>
      </c>
      <c r="I312" s="420">
        <v>240.13333333333333</v>
      </c>
      <c r="J312" s="420">
        <v>242.41666666666666</v>
      </c>
      <c r="K312" s="419">
        <v>237.85</v>
      </c>
      <c r="L312" s="419">
        <v>233.05</v>
      </c>
      <c r="M312" s="419">
        <v>4.8469800000000003</v>
      </c>
    </row>
    <row r="313" spans="1:13">
      <c r="A313" s="245">
        <v>303</v>
      </c>
      <c r="B313" s="421" t="s">
        <v>426</v>
      </c>
      <c r="C313" s="419">
        <v>284.64999999999998</v>
      </c>
      <c r="D313" s="420">
        <v>292.05</v>
      </c>
      <c r="E313" s="420">
        <v>275.10000000000002</v>
      </c>
      <c r="F313" s="420">
        <v>265.55</v>
      </c>
      <c r="G313" s="420">
        <v>248.60000000000002</v>
      </c>
      <c r="H313" s="420">
        <v>301.60000000000002</v>
      </c>
      <c r="I313" s="420">
        <v>318.54999999999995</v>
      </c>
      <c r="J313" s="420">
        <v>328.1</v>
      </c>
      <c r="K313" s="419">
        <v>309</v>
      </c>
      <c r="L313" s="419">
        <v>282.5</v>
      </c>
      <c r="M313" s="419">
        <v>56.305770000000003</v>
      </c>
    </row>
    <row r="314" spans="1:13">
      <c r="A314" s="245">
        <v>304</v>
      </c>
      <c r="B314" s="421" t="s">
        <v>427</v>
      </c>
      <c r="C314" s="419">
        <v>578.54999999999995</v>
      </c>
      <c r="D314" s="420">
        <v>579.61666666666667</v>
      </c>
      <c r="E314" s="420">
        <v>568.23333333333335</v>
      </c>
      <c r="F314" s="420">
        <v>557.91666666666663</v>
      </c>
      <c r="G314" s="420">
        <v>546.5333333333333</v>
      </c>
      <c r="H314" s="420">
        <v>589.93333333333339</v>
      </c>
      <c r="I314" s="420">
        <v>601.31666666666683</v>
      </c>
      <c r="J314" s="420">
        <v>611.63333333333344</v>
      </c>
      <c r="K314" s="419">
        <v>591</v>
      </c>
      <c r="L314" s="419">
        <v>569.29999999999995</v>
      </c>
      <c r="M314" s="419">
        <v>2.7205900000000001</v>
      </c>
    </row>
    <row r="315" spans="1:13">
      <c r="A315" s="245">
        <v>305</v>
      </c>
      <c r="B315" s="421" t="s">
        <v>138</v>
      </c>
      <c r="C315" s="419">
        <v>176.45</v>
      </c>
      <c r="D315" s="420">
        <v>176.95000000000002</v>
      </c>
      <c r="E315" s="420">
        <v>174.60000000000002</v>
      </c>
      <c r="F315" s="420">
        <v>172.75</v>
      </c>
      <c r="G315" s="420">
        <v>170.4</v>
      </c>
      <c r="H315" s="420">
        <v>178.80000000000004</v>
      </c>
      <c r="I315" s="420">
        <v>181.15</v>
      </c>
      <c r="J315" s="420">
        <v>183.00000000000006</v>
      </c>
      <c r="K315" s="419">
        <v>179.3</v>
      </c>
      <c r="L315" s="419">
        <v>175.1</v>
      </c>
      <c r="M315" s="419">
        <v>59.452359999999999</v>
      </c>
    </row>
    <row r="316" spans="1:13">
      <c r="A316" s="245">
        <v>306</v>
      </c>
      <c r="B316" s="421" t="s">
        <v>261</v>
      </c>
      <c r="C316" s="419">
        <v>49.5</v>
      </c>
      <c r="D316" s="420">
        <v>50.050000000000004</v>
      </c>
      <c r="E316" s="420">
        <v>48.70000000000001</v>
      </c>
      <c r="F316" s="420">
        <v>47.900000000000006</v>
      </c>
      <c r="G316" s="420">
        <v>46.550000000000011</v>
      </c>
      <c r="H316" s="420">
        <v>50.850000000000009</v>
      </c>
      <c r="I316" s="420">
        <v>52.2</v>
      </c>
      <c r="J316" s="420">
        <v>53.000000000000007</v>
      </c>
      <c r="K316" s="419">
        <v>51.4</v>
      </c>
      <c r="L316" s="419">
        <v>49.25</v>
      </c>
      <c r="M316" s="419">
        <v>31.004449999999999</v>
      </c>
    </row>
    <row r="317" spans="1:13">
      <c r="A317" s="245">
        <v>307</v>
      </c>
      <c r="B317" s="421" t="s">
        <v>139</v>
      </c>
      <c r="C317" s="419">
        <v>526.29999999999995</v>
      </c>
      <c r="D317" s="420">
        <v>527.16666666666663</v>
      </c>
      <c r="E317" s="420">
        <v>522.73333333333323</v>
      </c>
      <c r="F317" s="420">
        <v>519.16666666666663</v>
      </c>
      <c r="G317" s="420">
        <v>514.73333333333323</v>
      </c>
      <c r="H317" s="420">
        <v>530.73333333333323</v>
      </c>
      <c r="I317" s="420">
        <v>535.16666666666663</v>
      </c>
      <c r="J317" s="420">
        <v>538.73333333333323</v>
      </c>
      <c r="K317" s="419">
        <v>531.6</v>
      </c>
      <c r="L317" s="419">
        <v>523.6</v>
      </c>
      <c r="M317" s="419">
        <v>12.407870000000001</v>
      </c>
    </row>
    <row r="318" spans="1:13">
      <c r="A318" s="245">
        <v>308</v>
      </c>
      <c r="B318" s="421" t="s">
        <v>140</v>
      </c>
      <c r="C318" s="419">
        <v>7514.95</v>
      </c>
      <c r="D318" s="420">
        <v>7553.45</v>
      </c>
      <c r="E318" s="420">
        <v>7448.95</v>
      </c>
      <c r="F318" s="420">
        <v>7382.95</v>
      </c>
      <c r="G318" s="420">
        <v>7278.45</v>
      </c>
      <c r="H318" s="420">
        <v>7619.45</v>
      </c>
      <c r="I318" s="420">
        <v>7723.95</v>
      </c>
      <c r="J318" s="420">
        <v>7789.95</v>
      </c>
      <c r="K318" s="419">
        <v>7657.95</v>
      </c>
      <c r="L318" s="419">
        <v>7487.45</v>
      </c>
      <c r="M318" s="419">
        <v>4.2510300000000001</v>
      </c>
    </row>
    <row r="319" spans="1:13">
      <c r="A319" s="245">
        <v>309</v>
      </c>
      <c r="B319" s="421" t="s">
        <v>142</v>
      </c>
      <c r="C319" s="419">
        <v>1040.1500000000001</v>
      </c>
      <c r="D319" s="420">
        <v>1042.8833333333334</v>
      </c>
      <c r="E319" s="420">
        <v>1029.416666666667</v>
      </c>
      <c r="F319" s="420">
        <v>1018.6833333333336</v>
      </c>
      <c r="G319" s="420">
        <v>1005.2166666666672</v>
      </c>
      <c r="H319" s="420">
        <v>1053.6166666666668</v>
      </c>
      <c r="I319" s="420">
        <v>1067.0833333333335</v>
      </c>
      <c r="J319" s="420">
        <v>1077.8166666666666</v>
      </c>
      <c r="K319" s="419">
        <v>1056.3499999999999</v>
      </c>
      <c r="L319" s="419">
        <v>1032.1500000000001</v>
      </c>
      <c r="M319" s="419">
        <v>8.6138300000000001</v>
      </c>
    </row>
    <row r="320" spans="1:13">
      <c r="A320" s="245">
        <v>310</v>
      </c>
      <c r="B320" s="421" t="s">
        <v>892</v>
      </c>
      <c r="C320" s="419">
        <v>282.89999999999998</v>
      </c>
      <c r="D320" s="420">
        <v>282.61666666666662</v>
      </c>
      <c r="E320" s="420">
        <v>280.28333333333325</v>
      </c>
      <c r="F320" s="420">
        <v>277.66666666666663</v>
      </c>
      <c r="G320" s="420">
        <v>275.33333333333326</v>
      </c>
      <c r="H320" s="420">
        <v>285.23333333333323</v>
      </c>
      <c r="I320" s="420">
        <v>287.56666666666661</v>
      </c>
      <c r="J320" s="420">
        <v>290.18333333333322</v>
      </c>
      <c r="K320" s="419">
        <v>284.95</v>
      </c>
      <c r="L320" s="419">
        <v>280</v>
      </c>
      <c r="M320" s="419">
        <v>10.87384</v>
      </c>
    </row>
    <row r="321" spans="1:13">
      <c r="A321" s="245">
        <v>311</v>
      </c>
      <c r="B321" s="421" t="s">
        <v>893</v>
      </c>
      <c r="C321" s="419">
        <v>249.95</v>
      </c>
      <c r="D321" s="420">
        <v>252.35</v>
      </c>
      <c r="E321" s="420">
        <v>246.75</v>
      </c>
      <c r="F321" s="420">
        <v>243.55</v>
      </c>
      <c r="G321" s="420">
        <v>237.95000000000002</v>
      </c>
      <c r="H321" s="420">
        <v>255.54999999999998</v>
      </c>
      <c r="I321" s="420">
        <v>261.14999999999998</v>
      </c>
      <c r="J321" s="420">
        <v>264.34999999999997</v>
      </c>
      <c r="K321" s="419">
        <v>257.95</v>
      </c>
      <c r="L321" s="419">
        <v>249.15</v>
      </c>
      <c r="M321" s="419">
        <v>6.6627799999999997</v>
      </c>
    </row>
    <row r="322" spans="1:13">
      <c r="A322" s="245">
        <v>312</v>
      </c>
      <c r="B322" s="421" t="s">
        <v>428</v>
      </c>
      <c r="C322" s="419">
        <v>2954.65</v>
      </c>
      <c r="D322" s="420">
        <v>2963.7666666666664</v>
      </c>
      <c r="E322" s="420">
        <v>2917.5333333333328</v>
      </c>
      <c r="F322" s="420">
        <v>2880.4166666666665</v>
      </c>
      <c r="G322" s="420">
        <v>2834.1833333333329</v>
      </c>
      <c r="H322" s="420">
        <v>3000.8833333333328</v>
      </c>
      <c r="I322" s="420">
        <v>3047.1166666666663</v>
      </c>
      <c r="J322" s="420">
        <v>3084.2333333333327</v>
      </c>
      <c r="K322" s="419">
        <v>3010</v>
      </c>
      <c r="L322" s="419">
        <v>2926.65</v>
      </c>
      <c r="M322" s="419">
        <v>3.7633800000000002</v>
      </c>
    </row>
    <row r="323" spans="1:13">
      <c r="A323" s="245">
        <v>313</v>
      </c>
      <c r="B323" s="421" t="s">
        <v>144</v>
      </c>
      <c r="C323" s="419">
        <v>2541.8000000000002</v>
      </c>
      <c r="D323" s="420">
        <v>2546.4333333333334</v>
      </c>
      <c r="E323" s="420">
        <v>2519.3666666666668</v>
      </c>
      <c r="F323" s="420">
        <v>2496.9333333333334</v>
      </c>
      <c r="G323" s="420">
        <v>2469.8666666666668</v>
      </c>
      <c r="H323" s="420">
        <v>2568.8666666666668</v>
      </c>
      <c r="I323" s="420">
        <v>2595.9333333333334</v>
      </c>
      <c r="J323" s="420">
        <v>2618.3666666666668</v>
      </c>
      <c r="K323" s="419">
        <v>2573.5</v>
      </c>
      <c r="L323" s="419">
        <v>2524</v>
      </c>
      <c r="M323" s="419">
        <v>3.1181800000000002</v>
      </c>
    </row>
    <row r="324" spans="1:13">
      <c r="A324" s="245">
        <v>314</v>
      </c>
      <c r="B324" s="421" t="s">
        <v>429</v>
      </c>
      <c r="C324" s="419">
        <v>126.8</v>
      </c>
      <c r="D324" s="420">
        <v>128.06666666666666</v>
      </c>
      <c r="E324" s="420">
        <v>125.18333333333334</v>
      </c>
      <c r="F324" s="420">
        <v>123.56666666666668</v>
      </c>
      <c r="G324" s="420">
        <v>120.68333333333335</v>
      </c>
      <c r="H324" s="420">
        <v>129.68333333333334</v>
      </c>
      <c r="I324" s="420">
        <v>132.56666666666666</v>
      </c>
      <c r="J324" s="420">
        <v>134.18333333333331</v>
      </c>
      <c r="K324" s="419">
        <v>130.94999999999999</v>
      </c>
      <c r="L324" s="419">
        <v>126.45</v>
      </c>
      <c r="M324" s="419">
        <v>2.20967</v>
      </c>
    </row>
    <row r="325" spans="1:13">
      <c r="A325" s="245">
        <v>315</v>
      </c>
      <c r="B325" s="421" t="s">
        <v>430</v>
      </c>
      <c r="C325" s="419">
        <v>645.04999999999995</v>
      </c>
      <c r="D325" s="420">
        <v>644.13333333333333</v>
      </c>
      <c r="E325" s="420">
        <v>640.91666666666663</v>
      </c>
      <c r="F325" s="420">
        <v>636.7833333333333</v>
      </c>
      <c r="G325" s="420">
        <v>633.56666666666661</v>
      </c>
      <c r="H325" s="420">
        <v>648.26666666666665</v>
      </c>
      <c r="I325" s="420">
        <v>651.48333333333335</v>
      </c>
      <c r="J325" s="420">
        <v>655.61666666666667</v>
      </c>
      <c r="K325" s="419">
        <v>647.35</v>
      </c>
      <c r="L325" s="419">
        <v>640</v>
      </c>
      <c r="M325" s="419">
        <v>1.7222500000000001</v>
      </c>
    </row>
    <row r="326" spans="1:13">
      <c r="A326" s="245">
        <v>316</v>
      </c>
      <c r="B326" s="421" t="s">
        <v>735</v>
      </c>
      <c r="C326" s="419">
        <v>199.3</v>
      </c>
      <c r="D326" s="420">
        <v>200.58333333333334</v>
      </c>
      <c r="E326" s="420">
        <v>197.2166666666667</v>
      </c>
      <c r="F326" s="420">
        <v>195.13333333333335</v>
      </c>
      <c r="G326" s="420">
        <v>191.76666666666671</v>
      </c>
      <c r="H326" s="420">
        <v>202.66666666666669</v>
      </c>
      <c r="I326" s="420">
        <v>206.0333333333333</v>
      </c>
      <c r="J326" s="420">
        <v>208.11666666666667</v>
      </c>
      <c r="K326" s="419">
        <v>203.95</v>
      </c>
      <c r="L326" s="419">
        <v>198.5</v>
      </c>
      <c r="M326" s="419">
        <v>3.87148</v>
      </c>
    </row>
    <row r="327" spans="1:13">
      <c r="A327" s="245">
        <v>317</v>
      </c>
      <c r="B327" s="421" t="s">
        <v>431</v>
      </c>
      <c r="C327" s="419">
        <v>876.45</v>
      </c>
      <c r="D327" s="420">
        <v>882.08333333333337</v>
      </c>
      <c r="E327" s="420">
        <v>856.36666666666679</v>
      </c>
      <c r="F327" s="420">
        <v>836.28333333333342</v>
      </c>
      <c r="G327" s="420">
        <v>810.56666666666683</v>
      </c>
      <c r="H327" s="420">
        <v>902.16666666666674</v>
      </c>
      <c r="I327" s="420">
        <v>927.88333333333321</v>
      </c>
      <c r="J327" s="420">
        <v>947.9666666666667</v>
      </c>
      <c r="K327" s="419">
        <v>907.8</v>
      </c>
      <c r="L327" s="419">
        <v>862</v>
      </c>
      <c r="M327" s="419">
        <v>15.90324</v>
      </c>
    </row>
    <row r="328" spans="1:13">
      <c r="A328" s="245">
        <v>318</v>
      </c>
      <c r="B328" s="421" t="s">
        <v>262</v>
      </c>
      <c r="C328" s="419">
        <v>2126.9</v>
      </c>
      <c r="D328" s="420">
        <v>2126.7333333333331</v>
      </c>
      <c r="E328" s="420">
        <v>2111.6166666666663</v>
      </c>
      <c r="F328" s="420">
        <v>2096.333333333333</v>
      </c>
      <c r="G328" s="420">
        <v>2081.2166666666662</v>
      </c>
      <c r="H328" s="420">
        <v>2142.0166666666664</v>
      </c>
      <c r="I328" s="420">
        <v>2157.1333333333332</v>
      </c>
      <c r="J328" s="420">
        <v>2172.4166666666665</v>
      </c>
      <c r="K328" s="419">
        <v>2141.85</v>
      </c>
      <c r="L328" s="419">
        <v>2111.4499999999998</v>
      </c>
      <c r="M328" s="419">
        <v>3.15862</v>
      </c>
    </row>
    <row r="329" spans="1:13">
      <c r="A329" s="245">
        <v>319</v>
      </c>
      <c r="B329" s="421" t="s">
        <v>432</v>
      </c>
      <c r="C329" s="419">
        <v>1519.25</v>
      </c>
      <c r="D329" s="420">
        <v>1528.3666666666668</v>
      </c>
      <c r="E329" s="420">
        <v>1506.8833333333337</v>
      </c>
      <c r="F329" s="420">
        <v>1494.5166666666669</v>
      </c>
      <c r="G329" s="420">
        <v>1473.0333333333338</v>
      </c>
      <c r="H329" s="420">
        <v>1540.7333333333336</v>
      </c>
      <c r="I329" s="420">
        <v>1562.2166666666667</v>
      </c>
      <c r="J329" s="420">
        <v>1574.5833333333335</v>
      </c>
      <c r="K329" s="419">
        <v>1549.85</v>
      </c>
      <c r="L329" s="419">
        <v>1516</v>
      </c>
      <c r="M329" s="419">
        <v>1.23708</v>
      </c>
    </row>
    <row r="330" spans="1:13">
      <c r="A330" s="245">
        <v>320</v>
      </c>
      <c r="B330" s="421" t="s">
        <v>147</v>
      </c>
      <c r="C330" s="419">
        <v>1535.2</v>
      </c>
      <c r="D330" s="420">
        <v>1545.8833333333332</v>
      </c>
      <c r="E330" s="420">
        <v>1514.9666666666665</v>
      </c>
      <c r="F330" s="420">
        <v>1494.7333333333333</v>
      </c>
      <c r="G330" s="420">
        <v>1463.8166666666666</v>
      </c>
      <c r="H330" s="420">
        <v>1566.1166666666663</v>
      </c>
      <c r="I330" s="420">
        <v>1597.0333333333333</v>
      </c>
      <c r="J330" s="420">
        <v>1617.2666666666662</v>
      </c>
      <c r="K330" s="419">
        <v>1576.8</v>
      </c>
      <c r="L330" s="419">
        <v>1525.65</v>
      </c>
      <c r="M330" s="419">
        <v>27.16236</v>
      </c>
    </row>
    <row r="331" spans="1:13">
      <c r="A331" s="245">
        <v>321</v>
      </c>
      <c r="B331" s="421" t="s">
        <v>263</v>
      </c>
      <c r="C331" s="419">
        <v>1162.05</v>
      </c>
      <c r="D331" s="420">
        <v>1168.7833333333335</v>
      </c>
      <c r="E331" s="420">
        <v>1148.5666666666671</v>
      </c>
      <c r="F331" s="420">
        <v>1135.0833333333335</v>
      </c>
      <c r="G331" s="420">
        <v>1114.866666666667</v>
      </c>
      <c r="H331" s="420">
        <v>1182.2666666666671</v>
      </c>
      <c r="I331" s="420">
        <v>1202.4833333333338</v>
      </c>
      <c r="J331" s="420">
        <v>1215.9666666666672</v>
      </c>
      <c r="K331" s="419">
        <v>1189</v>
      </c>
      <c r="L331" s="419">
        <v>1155.3</v>
      </c>
      <c r="M331" s="419">
        <v>7.1815100000000003</v>
      </c>
    </row>
    <row r="332" spans="1:13">
      <c r="A332" s="245">
        <v>322</v>
      </c>
      <c r="B332" s="421" t="s">
        <v>149</v>
      </c>
      <c r="C332" s="419">
        <v>53.65</v>
      </c>
      <c r="D332" s="420">
        <v>53.933333333333337</v>
      </c>
      <c r="E332" s="420">
        <v>53.166666666666671</v>
      </c>
      <c r="F332" s="420">
        <v>52.683333333333337</v>
      </c>
      <c r="G332" s="420">
        <v>51.916666666666671</v>
      </c>
      <c r="H332" s="420">
        <v>54.416666666666671</v>
      </c>
      <c r="I332" s="420">
        <v>55.183333333333337</v>
      </c>
      <c r="J332" s="420">
        <v>55.666666666666671</v>
      </c>
      <c r="K332" s="419">
        <v>54.7</v>
      </c>
      <c r="L332" s="419">
        <v>53.45</v>
      </c>
      <c r="M332" s="419">
        <v>83.344070000000002</v>
      </c>
    </row>
    <row r="333" spans="1:13">
      <c r="A333" s="245">
        <v>323</v>
      </c>
      <c r="B333" s="421" t="s">
        <v>150</v>
      </c>
      <c r="C333" s="419">
        <v>91.5</v>
      </c>
      <c r="D333" s="420">
        <v>91.783333333333346</v>
      </c>
      <c r="E333" s="420">
        <v>90.716666666666697</v>
      </c>
      <c r="F333" s="420">
        <v>89.933333333333351</v>
      </c>
      <c r="G333" s="420">
        <v>88.866666666666703</v>
      </c>
      <c r="H333" s="420">
        <v>92.566666666666691</v>
      </c>
      <c r="I333" s="420">
        <v>93.633333333333326</v>
      </c>
      <c r="J333" s="420">
        <v>94.416666666666686</v>
      </c>
      <c r="K333" s="419">
        <v>92.85</v>
      </c>
      <c r="L333" s="419">
        <v>91</v>
      </c>
      <c r="M333" s="419">
        <v>92.110759999999999</v>
      </c>
    </row>
    <row r="334" spans="1:13">
      <c r="A334" s="245">
        <v>324</v>
      </c>
      <c r="B334" s="421" t="s">
        <v>433</v>
      </c>
      <c r="C334" s="419">
        <v>641.9</v>
      </c>
      <c r="D334" s="420">
        <v>646.74999999999989</v>
      </c>
      <c r="E334" s="420">
        <v>596.69999999999982</v>
      </c>
      <c r="F334" s="420">
        <v>551.49999999999989</v>
      </c>
      <c r="G334" s="420">
        <v>501.44999999999982</v>
      </c>
      <c r="H334" s="420">
        <v>691.94999999999982</v>
      </c>
      <c r="I334" s="420">
        <v>741.99999999999977</v>
      </c>
      <c r="J334" s="420">
        <v>787.19999999999982</v>
      </c>
      <c r="K334" s="419">
        <v>696.8</v>
      </c>
      <c r="L334" s="419">
        <v>601.54999999999995</v>
      </c>
      <c r="M334" s="419">
        <v>39.18871</v>
      </c>
    </row>
    <row r="335" spans="1:13">
      <c r="A335" s="245">
        <v>325</v>
      </c>
      <c r="B335" s="421" t="s">
        <v>264</v>
      </c>
      <c r="C335" s="419">
        <v>26.15</v>
      </c>
      <c r="D335" s="420">
        <v>26.149999999999995</v>
      </c>
      <c r="E335" s="420">
        <v>25.849999999999991</v>
      </c>
      <c r="F335" s="420">
        <v>25.549999999999997</v>
      </c>
      <c r="G335" s="420">
        <v>25.249999999999993</v>
      </c>
      <c r="H335" s="420">
        <v>26.449999999999989</v>
      </c>
      <c r="I335" s="420">
        <v>26.749999999999993</v>
      </c>
      <c r="J335" s="420">
        <v>27.049999999999986</v>
      </c>
      <c r="K335" s="419">
        <v>26.45</v>
      </c>
      <c r="L335" s="419">
        <v>25.85</v>
      </c>
      <c r="M335" s="419">
        <v>56.226280000000003</v>
      </c>
    </row>
    <row r="336" spans="1:13">
      <c r="A336" s="245">
        <v>326</v>
      </c>
      <c r="B336" s="421" t="s">
        <v>434</v>
      </c>
      <c r="C336" s="419">
        <v>60.6</v>
      </c>
      <c r="D336" s="420">
        <v>60.933333333333337</v>
      </c>
      <c r="E336" s="420">
        <v>60.066666666666677</v>
      </c>
      <c r="F336" s="420">
        <v>59.533333333333339</v>
      </c>
      <c r="G336" s="420">
        <v>58.666666666666679</v>
      </c>
      <c r="H336" s="420">
        <v>61.466666666666676</v>
      </c>
      <c r="I336" s="420">
        <v>62.333333333333336</v>
      </c>
      <c r="J336" s="420">
        <v>62.866666666666674</v>
      </c>
      <c r="K336" s="419">
        <v>61.8</v>
      </c>
      <c r="L336" s="419">
        <v>60.4</v>
      </c>
      <c r="M336" s="419">
        <v>37.755479999999999</v>
      </c>
    </row>
    <row r="337" spans="1:13">
      <c r="A337" s="245">
        <v>327</v>
      </c>
      <c r="B337" s="421" t="s">
        <v>152</v>
      </c>
      <c r="C337" s="419">
        <v>169.45</v>
      </c>
      <c r="D337" s="420">
        <v>171.06666666666669</v>
      </c>
      <c r="E337" s="420">
        <v>166.63333333333338</v>
      </c>
      <c r="F337" s="420">
        <v>163.81666666666669</v>
      </c>
      <c r="G337" s="420">
        <v>159.38333333333338</v>
      </c>
      <c r="H337" s="420">
        <v>173.88333333333338</v>
      </c>
      <c r="I337" s="420">
        <v>178.31666666666672</v>
      </c>
      <c r="J337" s="420">
        <v>181.13333333333338</v>
      </c>
      <c r="K337" s="419">
        <v>175.5</v>
      </c>
      <c r="L337" s="419">
        <v>168.25</v>
      </c>
      <c r="M337" s="419">
        <v>664.06347000000005</v>
      </c>
    </row>
    <row r="338" spans="1:13">
      <c r="A338" s="245">
        <v>328</v>
      </c>
      <c r="B338" s="421" t="s">
        <v>676</v>
      </c>
      <c r="C338" s="419">
        <v>242.3</v>
      </c>
      <c r="D338" s="420">
        <v>243.23333333333335</v>
      </c>
      <c r="E338" s="420">
        <v>236.4666666666667</v>
      </c>
      <c r="F338" s="420">
        <v>230.63333333333335</v>
      </c>
      <c r="G338" s="420">
        <v>223.8666666666667</v>
      </c>
      <c r="H338" s="420">
        <v>249.06666666666669</v>
      </c>
      <c r="I338" s="420">
        <v>255.83333333333334</v>
      </c>
      <c r="J338" s="420">
        <v>261.66666666666669</v>
      </c>
      <c r="K338" s="419">
        <v>250</v>
      </c>
      <c r="L338" s="419">
        <v>237.4</v>
      </c>
      <c r="M338" s="419">
        <v>38.359569999999998</v>
      </c>
    </row>
    <row r="339" spans="1:13">
      <c r="A339" s="245">
        <v>329</v>
      </c>
      <c r="B339" s="421" t="s">
        <v>153</v>
      </c>
      <c r="C339" s="419">
        <v>117.65</v>
      </c>
      <c r="D339" s="420">
        <v>117.88333333333334</v>
      </c>
      <c r="E339" s="420">
        <v>116.81666666666668</v>
      </c>
      <c r="F339" s="420">
        <v>115.98333333333333</v>
      </c>
      <c r="G339" s="420">
        <v>114.91666666666667</v>
      </c>
      <c r="H339" s="420">
        <v>118.71666666666668</v>
      </c>
      <c r="I339" s="420">
        <v>119.78333333333335</v>
      </c>
      <c r="J339" s="420">
        <v>120.61666666666669</v>
      </c>
      <c r="K339" s="419">
        <v>118.95</v>
      </c>
      <c r="L339" s="419">
        <v>117.05</v>
      </c>
      <c r="M339" s="419">
        <v>149.79094000000001</v>
      </c>
    </row>
    <row r="340" spans="1:13">
      <c r="A340" s="245">
        <v>330</v>
      </c>
      <c r="B340" s="421" t="s">
        <v>435</v>
      </c>
      <c r="C340" s="419">
        <v>479.65</v>
      </c>
      <c r="D340" s="420">
        <v>478.51666666666665</v>
      </c>
      <c r="E340" s="420">
        <v>474.63333333333333</v>
      </c>
      <c r="F340" s="420">
        <v>469.61666666666667</v>
      </c>
      <c r="G340" s="420">
        <v>465.73333333333335</v>
      </c>
      <c r="H340" s="420">
        <v>483.5333333333333</v>
      </c>
      <c r="I340" s="420">
        <v>487.41666666666663</v>
      </c>
      <c r="J340" s="420">
        <v>492.43333333333328</v>
      </c>
      <c r="K340" s="419">
        <v>482.4</v>
      </c>
      <c r="L340" s="419">
        <v>473.5</v>
      </c>
      <c r="M340" s="419">
        <v>0.86431000000000002</v>
      </c>
    </row>
    <row r="341" spans="1:13">
      <c r="A341" s="245">
        <v>331</v>
      </c>
      <c r="B341" s="421" t="s">
        <v>148</v>
      </c>
      <c r="C341" s="419">
        <v>80.05</v>
      </c>
      <c r="D341" s="420">
        <v>80.75</v>
      </c>
      <c r="E341" s="420">
        <v>79</v>
      </c>
      <c r="F341" s="420">
        <v>77.95</v>
      </c>
      <c r="G341" s="420">
        <v>76.2</v>
      </c>
      <c r="H341" s="420">
        <v>81.8</v>
      </c>
      <c r="I341" s="420">
        <v>83.55</v>
      </c>
      <c r="J341" s="420">
        <v>84.6</v>
      </c>
      <c r="K341" s="419">
        <v>82.5</v>
      </c>
      <c r="L341" s="419">
        <v>79.7</v>
      </c>
      <c r="M341" s="419">
        <v>311.78976999999998</v>
      </c>
    </row>
    <row r="342" spans="1:13">
      <c r="A342" s="245">
        <v>332</v>
      </c>
      <c r="B342" s="421" t="s">
        <v>436</v>
      </c>
      <c r="C342" s="419">
        <v>64.3</v>
      </c>
      <c r="D342" s="420">
        <v>64.599999999999994</v>
      </c>
      <c r="E342" s="420">
        <v>63.799999999999983</v>
      </c>
      <c r="F342" s="420">
        <v>63.299999999999983</v>
      </c>
      <c r="G342" s="420">
        <v>62.499999999999972</v>
      </c>
      <c r="H342" s="420">
        <v>65.099999999999994</v>
      </c>
      <c r="I342" s="420">
        <v>65.900000000000006</v>
      </c>
      <c r="J342" s="420">
        <v>66.400000000000006</v>
      </c>
      <c r="K342" s="419">
        <v>65.400000000000006</v>
      </c>
      <c r="L342" s="419">
        <v>64.099999999999994</v>
      </c>
      <c r="M342" s="419">
        <v>9.3777299999999997</v>
      </c>
    </row>
    <row r="343" spans="1:13">
      <c r="A343" s="245">
        <v>333</v>
      </c>
      <c r="B343" s="421" t="s">
        <v>437</v>
      </c>
      <c r="C343" s="419">
        <v>3793.3</v>
      </c>
      <c r="D343" s="420">
        <v>3809.5</v>
      </c>
      <c r="E343" s="420">
        <v>3764</v>
      </c>
      <c r="F343" s="420">
        <v>3734.7</v>
      </c>
      <c r="G343" s="420">
        <v>3689.2</v>
      </c>
      <c r="H343" s="420">
        <v>3838.8</v>
      </c>
      <c r="I343" s="420">
        <v>3884.3</v>
      </c>
      <c r="J343" s="420">
        <v>3913.6000000000004</v>
      </c>
      <c r="K343" s="419">
        <v>3855</v>
      </c>
      <c r="L343" s="419">
        <v>3780.2</v>
      </c>
      <c r="M343" s="419">
        <v>1.3410599999999999</v>
      </c>
    </row>
    <row r="344" spans="1:13">
      <c r="A344" s="245">
        <v>334</v>
      </c>
      <c r="B344" s="421" t="s">
        <v>151</v>
      </c>
      <c r="C344" s="419">
        <v>17470.099999999999</v>
      </c>
      <c r="D344" s="420">
        <v>17508.316666666666</v>
      </c>
      <c r="E344" s="420">
        <v>17378.783333333333</v>
      </c>
      <c r="F344" s="420">
        <v>17287.466666666667</v>
      </c>
      <c r="G344" s="420">
        <v>17157.933333333334</v>
      </c>
      <c r="H344" s="420">
        <v>17599.633333333331</v>
      </c>
      <c r="I344" s="420">
        <v>17729.166666666664</v>
      </c>
      <c r="J344" s="420">
        <v>17820.48333333333</v>
      </c>
      <c r="K344" s="419">
        <v>17637.849999999999</v>
      </c>
      <c r="L344" s="419">
        <v>17417</v>
      </c>
      <c r="M344" s="419">
        <v>0.62551000000000001</v>
      </c>
    </row>
    <row r="345" spans="1:13">
      <c r="A345" s="245">
        <v>335</v>
      </c>
      <c r="B345" s="421" t="s">
        <v>769</v>
      </c>
      <c r="C345" s="419">
        <v>49.95</v>
      </c>
      <c r="D345" s="420">
        <v>50.483333333333327</v>
      </c>
      <c r="E345" s="420">
        <v>48.766666666666652</v>
      </c>
      <c r="F345" s="420">
        <v>47.583333333333321</v>
      </c>
      <c r="G345" s="420">
        <v>45.866666666666646</v>
      </c>
      <c r="H345" s="420">
        <v>51.666666666666657</v>
      </c>
      <c r="I345" s="420">
        <v>53.38333333333334</v>
      </c>
      <c r="J345" s="420">
        <v>54.566666666666663</v>
      </c>
      <c r="K345" s="419">
        <v>52.2</v>
      </c>
      <c r="L345" s="419">
        <v>49.3</v>
      </c>
      <c r="M345" s="419">
        <v>15.30486</v>
      </c>
    </row>
    <row r="346" spans="1:13">
      <c r="A346" s="245">
        <v>336</v>
      </c>
      <c r="B346" s="421" t="s">
        <v>438</v>
      </c>
      <c r="C346" s="419">
        <v>2303.5500000000002</v>
      </c>
      <c r="D346" s="420">
        <v>2308.85</v>
      </c>
      <c r="E346" s="420">
        <v>2275.6999999999998</v>
      </c>
      <c r="F346" s="420">
        <v>2247.85</v>
      </c>
      <c r="G346" s="420">
        <v>2214.6999999999998</v>
      </c>
      <c r="H346" s="420">
        <v>2336.6999999999998</v>
      </c>
      <c r="I346" s="420">
        <v>2369.8500000000004</v>
      </c>
      <c r="J346" s="420">
        <v>2397.6999999999998</v>
      </c>
      <c r="K346" s="419">
        <v>2342</v>
      </c>
      <c r="L346" s="419">
        <v>2281</v>
      </c>
      <c r="M346" s="419">
        <v>0.25386999999999998</v>
      </c>
    </row>
    <row r="347" spans="1:13">
      <c r="A347" s="245">
        <v>337</v>
      </c>
      <c r="B347" s="421" t="s">
        <v>768</v>
      </c>
      <c r="C347" s="419">
        <v>371.45</v>
      </c>
      <c r="D347" s="420">
        <v>374.31666666666661</v>
      </c>
      <c r="E347" s="420">
        <v>367.23333333333323</v>
      </c>
      <c r="F347" s="420">
        <v>363.01666666666665</v>
      </c>
      <c r="G347" s="420">
        <v>355.93333333333328</v>
      </c>
      <c r="H347" s="420">
        <v>378.53333333333319</v>
      </c>
      <c r="I347" s="420">
        <v>385.61666666666656</v>
      </c>
      <c r="J347" s="420">
        <v>389.83333333333314</v>
      </c>
      <c r="K347" s="419">
        <v>381.4</v>
      </c>
      <c r="L347" s="419">
        <v>370.1</v>
      </c>
      <c r="M347" s="419">
        <v>10.92811</v>
      </c>
    </row>
    <row r="348" spans="1:13">
      <c r="A348" s="245">
        <v>338</v>
      </c>
      <c r="B348" s="421" t="s">
        <v>265</v>
      </c>
      <c r="C348" s="419">
        <v>647.04999999999995</v>
      </c>
      <c r="D348" s="420">
        <v>649.49999999999989</v>
      </c>
      <c r="E348" s="420">
        <v>639.0999999999998</v>
      </c>
      <c r="F348" s="420">
        <v>631.14999999999986</v>
      </c>
      <c r="G348" s="420">
        <v>620.74999999999977</v>
      </c>
      <c r="H348" s="420">
        <v>657.44999999999982</v>
      </c>
      <c r="I348" s="420">
        <v>667.84999999999991</v>
      </c>
      <c r="J348" s="420">
        <v>675.79999999999984</v>
      </c>
      <c r="K348" s="419">
        <v>659.9</v>
      </c>
      <c r="L348" s="419">
        <v>641.54999999999995</v>
      </c>
      <c r="M348" s="419">
        <v>4.3232499999999998</v>
      </c>
    </row>
    <row r="349" spans="1:13">
      <c r="A349" s="245">
        <v>339</v>
      </c>
      <c r="B349" s="421" t="s">
        <v>155</v>
      </c>
      <c r="C349" s="419">
        <v>121.5</v>
      </c>
      <c r="D349" s="420">
        <v>122.51666666666667</v>
      </c>
      <c r="E349" s="420">
        <v>120.03333333333333</v>
      </c>
      <c r="F349" s="420">
        <v>118.56666666666666</v>
      </c>
      <c r="G349" s="420">
        <v>116.08333333333333</v>
      </c>
      <c r="H349" s="420">
        <v>123.98333333333333</v>
      </c>
      <c r="I349" s="420">
        <v>126.46666666666665</v>
      </c>
      <c r="J349" s="420">
        <v>127.93333333333334</v>
      </c>
      <c r="K349" s="419">
        <v>125</v>
      </c>
      <c r="L349" s="419">
        <v>121.05</v>
      </c>
      <c r="M349" s="419">
        <v>301.93164000000002</v>
      </c>
    </row>
    <row r="350" spans="1:13">
      <c r="A350" s="245">
        <v>340</v>
      </c>
      <c r="B350" s="421" t="s">
        <v>154</v>
      </c>
      <c r="C350" s="419">
        <v>174.1</v>
      </c>
      <c r="D350" s="420">
        <v>174.91666666666666</v>
      </c>
      <c r="E350" s="420">
        <v>172.43333333333331</v>
      </c>
      <c r="F350" s="420">
        <v>170.76666666666665</v>
      </c>
      <c r="G350" s="420">
        <v>168.2833333333333</v>
      </c>
      <c r="H350" s="420">
        <v>176.58333333333331</v>
      </c>
      <c r="I350" s="420">
        <v>179.06666666666666</v>
      </c>
      <c r="J350" s="420">
        <v>180.73333333333332</v>
      </c>
      <c r="K350" s="419">
        <v>177.4</v>
      </c>
      <c r="L350" s="419">
        <v>173.25</v>
      </c>
      <c r="M350" s="419">
        <v>18.568449999999999</v>
      </c>
    </row>
    <row r="351" spans="1:13">
      <c r="A351" s="245">
        <v>341</v>
      </c>
      <c r="B351" s="421" t="s">
        <v>266</v>
      </c>
      <c r="C351" s="419">
        <v>3741.05</v>
      </c>
      <c r="D351" s="420">
        <v>3699.5166666666664</v>
      </c>
      <c r="E351" s="420">
        <v>3640.0333333333328</v>
      </c>
      <c r="F351" s="420">
        <v>3539.0166666666664</v>
      </c>
      <c r="G351" s="420">
        <v>3479.5333333333328</v>
      </c>
      <c r="H351" s="420">
        <v>3800.5333333333328</v>
      </c>
      <c r="I351" s="420">
        <v>3860.0166666666664</v>
      </c>
      <c r="J351" s="420">
        <v>3961.0333333333328</v>
      </c>
      <c r="K351" s="419">
        <v>3759</v>
      </c>
      <c r="L351" s="419">
        <v>3598.5</v>
      </c>
      <c r="M351" s="419">
        <v>1.8906799999999999</v>
      </c>
    </row>
    <row r="352" spans="1:13">
      <c r="A352" s="245">
        <v>342</v>
      </c>
      <c r="B352" s="421" t="s">
        <v>440</v>
      </c>
      <c r="C352" s="419">
        <v>309.35000000000002</v>
      </c>
      <c r="D352" s="420">
        <v>311.78333333333336</v>
      </c>
      <c r="E352" s="420">
        <v>301.56666666666672</v>
      </c>
      <c r="F352" s="420">
        <v>293.78333333333336</v>
      </c>
      <c r="G352" s="420">
        <v>283.56666666666672</v>
      </c>
      <c r="H352" s="420">
        <v>319.56666666666672</v>
      </c>
      <c r="I352" s="420">
        <v>329.7833333333333</v>
      </c>
      <c r="J352" s="420">
        <v>337.56666666666672</v>
      </c>
      <c r="K352" s="419">
        <v>322</v>
      </c>
      <c r="L352" s="419">
        <v>304</v>
      </c>
      <c r="M352" s="419">
        <v>5.1579199999999998</v>
      </c>
    </row>
    <row r="353" spans="1:13">
      <c r="A353" s="245">
        <v>343</v>
      </c>
      <c r="B353" s="421" t="s">
        <v>441</v>
      </c>
      <c r="C353" s="419">
        <v>325.25</v>
      </c>
      <c r="D353" s="420">
        <v>324.90000000000003</v>
      </c>
      <c r="E353" s="420">
        <v>322.35000000000008</v>
      </c>
      <c r="F353" s="420">
        <v>319.45000000000005</v>
      </c>
      <c r="G353" s="420">
        <v>316.90000000000009</v>
      </c>
      <c r="H353" s="420">
        <v>327.80000000000007</v>
      </c>
      <c r="I353" s="420">
        <v>330.35</v>
      </c>
      <c r="J353" s="420">
        <v>333.25000000000006</v>
      </c>
      <c r="K353" s="419">
        <v>327.45</v>
      </c>
      <c r="L353" s="419">
        <v>322</v>
      </c>
      <c r="M353" s="419">
        <v>0.96887000000000001</v>
      </c>
    </row>
    <row r="354" spans="1:13">
      <c r="A354" s="245">
        <v>344</v>
      </c>
      <c r="B354" s="421" t="s">
        <v>267</v>
      </c>
      <c r="C354" s="419">
        <v>2975.7</v>
      </c>
      <c r="D354" s="420">
        <v>2989.2333333333336</v>
      </c>
      <c r="E354" s="420">
        <v>2951.4666666666672</v>
      </c>
      <c r="F354" s="420">
        <v>2927.2333333333336</v>
      </c>
      <c r="G354" s="420">
        <v>2889.4666666666672</v>
      </c>
      <c r="H354" s="420">
        <v>3013.4666666666672</v>
      </c>
      <c r="I354" s="420">
        <v>3051.2333333333336</v>
      </c>
      <c r="J354" s="420">
        <v>3075.4666666666672</v>
      </c>
      <c r="K354" s="419">
        <v>3027</v>
      </c>
      <c r="L354" s="419">
        <v>2965</v>
      </c>
      <c r="M354" s="419">
        <v>1.2936300000000001</v>
      </c>
    </row>
    <row r="355" spans="1:13">
      <c r="A355" s="245">
        <v>345</v>
      </c>
      <c r="B355" s="421" t="s">
        <v>268</v>
      </c>
      <c r="C355" s="419">
        <v>690.1</v>
      </c>
      <c r="D355" s="420">
        <v>694.91666666666663</v>
      </c>
      <c r="E355" s="420">
        <v>678.23333333333323</v>
      </c>
      <c r="F355" s="420">
        <v>666.36666666666656</v>
      </c>
      <c r="G355" s="420">
        <v>649.68333333333317</v>
      </c>
      <c r="H355" s="420">
        <v>706.7833333333333</v>
      </c>
      <c r="I355" s="420">
        <v>723.4666666666667</v>
      </c>
      <c r="J355" s="420">
        <v>735.33333333333337</v>
      </c>
      <c r="K355" s="419">
        <v>711.6</v>
      </c>
      <c r="L355" s="419">
        <v>683.05</v>
      </c>
      <c r="M355" s="419">
        <v>0.53752999999999995</v>
      </c>
    </row>
    <row r="356" spans="1:13">
      <c r="A356" s="245">
        <v>346</v>
      </c>
      <c r="B356" s="421" t="s">
        <v>442</v>
      </c>
      <c r="C356" s="419">
        <v>295.55</v>
      </c>
      <c r="D356" s="420">
        <v>299.38333333333338</v>
      </c>
      <c r="E356" s="420">
        <v>289.96666666666675</v>
      </c>
      <c r="F356" s="420">
        <v>284.38333333333338</v>
      </c>
      <c r="G356" s="420">
        <v>274.96666666666675</v>
      </c>
      <c r="H356" s="420">
        <v>304.96666666666675</v>
      </c>
      <c r="I356" s="420">
        <v>314.38333333333338</v>
      </c>
      <c r="J356" s="420">
        <v>319.96666666666675</v>
      </c>
      <c r="K356" s="419">
        <v>308.8</v>
      </c>
      <c r="L356" s="419">
        <v>293.8</v>
      </c>
      <c r="M356" s="419">
        <v>11.328749999999999</v>
      </c>
    </row>
    <row r="357" spans="1:13">
      <c r="A357" s="245">
        <v>347</v>
      </c>
      <c r="B357" s="421" t="s">
        <v>163</v>
      </c>
      <c r="C357" s="419">
        <v>1417.1</v>
      </c>
      <c r="D357" s="420">
        <v>1404.3833333333332</v>
      </c>
      <c r="E357" s="420">
        <v>1368.7666666666664</v>
      </c>
      <c r="F357" s="420">
        <v>1320.4333333333332</v>
      </c>
      <c r="G357" s="420">
        <v>1284.8166666666664</v>
      </c>
      <c r="H357" s="420">
        <v>1452.7166666666665</v>
      </c>
      <c r="I357" s="420">
        <v>1488.3333333333333</v>
      </c>
      <c r="J357" s="420">
        <v>1536.6666666666665</v>
      </c>
      <c r="K357" s="419">
        <v>1440</v>
      </c>
      <c r="L357" s="419">
        <v>1356.05</v>
      </c>
      <c r="M357" s="419">
        <v>18.57347</v>
      </c>
    </row>
    <row r="358" spans="1:13">
      <c r="A358" s="245">
        <v>348</v>
      </c>
      <c r="B358" s="421" t="s">
        <v>156</v>
      </c>
      <c r="C358" s="419">
        <v>30262.65</v>
      </c>
      <c r="D358" s="420">
        <v>30421.866666666669</v>
      </c>
      <c r="E358" s="420">
        <v>29894.783333333336</v>
      </c>
      <c r="F358" s="420">
        <v>29526.916666666668</v>
      </c>
      <c r="G358" s="420">
        <v>28999.833333333336</v>
      </c>
      <c r="H358" s="420">
        <v>30789.733333333337</v>
      </c>
      <c r="I358" s="420">
        <v>31316.816666666666</v>
      </c>
      <c r="J358" s="420">
        <v>31684.683333333338</v>
      </c>
      <c r="K358" s="419">
        <v>30948.95</v>
      </c>
      <c r="L358" s="419">
        <v>30054</v>
      </c>
      <c r="M358" s="419">
        <v>0.25391000000000002</v>
      </c>
    </row>
    <row r="359" spans="1:13">
      <c r="A359" s="245">
        <v>349</v>
      </c>
      <c r="B359" s="421" t="s">
        <v>443</v>
      </c>
      <c r="C359" s="419">
        <v>2913.6</v>
      </c>
      <c r="D359" s="420">
        <v>2929.5333333333333</v>
      </c>
      <c r="E359" s="420">
        <v>2884.0666666666666</v>
      </c>
      <c r="F359" s="420">
        <v>2854.5333333333333</v>
      </c>
      <c r="G359" s="420">
        <v>2809.0666666666666</v>
      </c>
      <c r="H359" s="420">
        <v>2959.0666666666666</v>
      </c>
      <c r="I359" s="420">
        <v>3004.5333333333328</v>
      </c>
      <c r="J359" s="420">
        <v>3034.0666666666666</v>
      </c>
      <c r="K359" s="419">
        <v>2975</v>
      </c>
      <c r="L359" s="419">
        <v>2900</v>
      </c>
      <c r="M359" s="419">
        <v>0.75849999999999995</v>
      </c>
    </row>
    <row r="360" spans="1:13">
      <c r="A360" s="245">
        <v>350</v>
      </c>
      <c r="B360" s="421" t="s">
        <v>158</v>
      </c>
      <c r="C360" s="419">
        <v>224.25</v>
      </c>
      <c r="D360" s="420">
        <v>224.73333333333335</v>
      </c>
      <c r="E360" s="420">
        <v>223.01666666666671</v>
      </c>
      <c r="F360" s="420">
        <v>221.78333333333336</v>
      </c>
      <c r="G360" s="420">
        <v>220.06666666666672</v>
      </c>
      <c r="H360" s="420">
        <v>225.9666666666667</v>
      </c>
      <c r="I360" s="420">
        <v>227.68333333333334</v>
      </c>
      <c r="J360" s="420">
        <v>228.91666666666669</v>
      </c>
      <c r="K360" s="419">
        <v>226.45</v>
      </c>
      <c r="L360" s="419">
        <v>223.5</v>
      </c>
      <c r="M360" s="419">
        <v>37.749110000000002</v>
      </c>
    </row>
    <row r="361" spans="1:13">
      <c r="A361" s="245">
        <v>351</v>
      </c>
      <c r="B361" s="421" t="s">
        <v>269</v>
      </c>
      <c r="C361" s="419">
        <v>5722.9</v>
      </c>
      <c r="D361" s="420">
        <v>5680.2833333333328</v>
      </c>
      <c r="E361" s="420">
        <v>5629.9166666666661</v>
      </c>
      <c r="F361" s="420">
        <v>5536.9333333333334</v>
      </c>
      <c r="G361" s="420">
        <v>5486.5666666666666</v>
      </c>
      <c r="H361" s="420">
        <v>5773.2666666666655</v>
      </c>
      <c r="I361" s="420">
        <v>5823.6333333333323</v>
      </c>
      <c r="J361" s="420">
        <v>5916.616666666665</v>
      </c>
      <c r="K361" s="419">
        <v>5730.65</v>
      </c>
      <c r="L361" s="419">
        <v>5587.3</v>
      </c>
      <c r="M361" s="419">
        <v>0.49939</v>
      </c>
    </row>
    <row r="362" spans="1:13">
      <c r="A362" s="245">
        <v>352</v>
      </c>
      <c r="B362" s="421" t="s">
        <v>444</v>
      </c>
      <c r="C362" s="419">
        <v>233.4</v>
      </c>
      <c r="D362" s="420">
        <v>235.46666666666667</v>
      </c>
      <c r="E362" s="420">
        <v>229.53333333333333</v>
      </c>
      <c r="F362" s="420">
        <v>225.66666666666666</v>
      </c>
      <c r="G362" s="420">
        <v>219.73333333333332</v>
      </c>
      <c r="H362" s="420">
        <v>239.33333333333334</v>
      </c>
      <c r="I362" s="420">
        <v>245.26666666666668</v>
      </c>
      <c r="J362" s="420">
        <v>249.13333333333335</v>
      </c>
      <c r="K362" s="419">
        <v>241.4</v>
      </c>
      <c r="L362" s="419">
        <v>231.6</v>
      </c>
      <c r="M362" s="419">
        <v>16.023440000000001</v>
      </c>
    </row>
    <row r="363" spans="1:13">
      <c r="A363" s="245">
        <v>353</v>
      </c>
      <c r="B363" s="421" t="s">
        <v>445</v>
      </c>
      <c r="C363" s="419">
        <v>837.95</v>
      </c>
      <c r="D363" s="420">
        <v>840.5</v>
      </c>
      <c r="E363" s="420">
        <v>828</v>
      </c>
      <c r="F363" s="420">
        <v>818.05</v>
      </c>
      <c r="G363" s="420">
        <v>805.55</v>
      </c>
      <c r="H363" s="420">
        <v>850.45</v>
      </c>
      <c r="I363" s="420">
        <v>862.95</v>
      </c>
      <c r="J363" s="420">
        <v>872.90000000000009</v>
      </c>
      <c r="K363" s="419">
        <v>853</v>
      </c>
      <c r="L363" s="419">
        <v>830.55</v>
      </c>
      <c r="M363" s="419">
        <v>1.26505</v>
      </c>
    </row>
    <row r="364" spans="1:13">
      <c r="A364" s="245">
        <v>354</v>
      </c>
      <c r="B364" s="421" t="s">
        <v>160</v>
      </c>
      <c r="C364" s="419">
        <v>2231.1999999999998</v>
      </c>
      <c r="D364" s="420">
        <v>2244.3666666666668</v>
      </c>
      <c r="E364" s="420">
        <v>2208.8333333333335</v>
      </c>
      <c r="F364" s="420">
        <v>2186.4666666666667</v>
      </c>
      <c r="G364" s="420">
        <v>2150.9333333333334</v>
      </c>
      <c r="H364" s="420">
        <v>2266.7333333333336</v>
      </c>
      <c r="I364" s="420">
        <v>2302.2666666666664</v>
      </c>
      <c r="J364" s="420">
        <v>2324.6333333333337</v>
      </c>
      <c r="K364" s="419">
        <v>2279.9</v>
      </c>
      <c r="L364" s="419">
        <v>2222</v>
      </c>
      <c r="M364" s="419">
        <v>4.2688199999999998</v>
      </c>
    </row>
    <row r="365" spans="1:13">
      <c r="A365" s="245">
        <v>355</v>
      </c>
      <c r="B365" s="421" t="s">
        <v>157</v>
      </c>
      <c r="C365" s="419">
        <v>2348.9499999999998</v>
      </c>
      <c r="D365" s="420">
        <v>2365.0166666666664</v>
      </c>
      <c r="E365" s="420">
        <v>2325.333333333333</v>
      </c>
      <c r="F365" s="420">
        <v>2301.7166666666667</v>
      </c>
      <c r="G365" s="420">
        <v>2262.0333333333333</v>
      </c>
      <c r="H365" s="420">
        <v>2388.6333333333328</v>
      </c>
      <c r="I365" s="420">
        <v>2428.3166666666662</v>
      </c>
      <c r="J365" s="420">
        <v>2451.9333333333325</v>
      </c>
      <c r="K365" s="419">
        <v>2404.6999999999998</v>
      </c>
      <c r="L365" s="419">
        <v>2341.4</v>
      </c>
      <c r="M365" s="419">
        <v>6.6818499999999998</v>
      </c>
    </row>
    <row r="366" spans="1:13">
      <c r="A366" s="245">
        <v>356</v>
      </c>
      <c r="B366" s="421" t="s">
        <v>736</v>
      </c>
      <c r="C366" s="419">
        <v>975.8</v>
      </c>
      <c r="D366" s="420">
        <v>977.6</v>
      </c>
      <c r="E366" s="420">
        <v>969.2</v>
      </c>
      <c r="F366" s="420">
        <v>962.6</v>
      </c>
      <c r="G366" s="420">
        <v>954.2</v>
      </c>
      <c r="H366" s="420">
        <v>984.2</v>
      </c>
      <c r="I366" s="420">
        <v>992.59999999999991</v>
      </c>
      <c r="J366" s="420">
        <v>999.2</v>
      </c>
      <c r="K366" s="419">
        <v>986</v>
      </c>
      <c r="L366" s="419">
        <v>971</v>
      </c>
      <c r="M366" s="419">
        <v>0.94667000000000001</v>
      </c>
    </row>
    <row r="367" spans="1:13">
      <c r="A367" s="245">
        <v>357</v>
      </c>
      <c r="B367" s="421" t="s">
        <v>446</v>
      </c>
      <c r="C367" s="419">
        <v>1964.1</v>
      </c>
      <c r="D367" s="420">
        <v>1971.0166666666667</v>
      </c>
      <c r="E367" s="420">
        <v>1943.0833333333333</v>
      </c>
      <c r="F367" s="420">
        <v>1922.0666666666666</v>
      </c>
      <c r="G367" s="420">
        <v>1894.1333333333332</v>
      </c>
      <c r="H367" s="420">
        <v>1992.0333333333333</v>
      </c>
      <c r="I367" s="420">
        <v>2019.9666666666667</v>
      </c>
      <c r="J367" s="420">
        <v>2040.9833333333333</v>
      </c>
      <c r="K367" s="419">
        <v>1998.95</v>
      </c>
      <c r="L367" s="419">
        <v>1950</v>
      </c>
      <c r="M367" s="419">
        <v>1.21393</v>
      </c>
    </row>
    <row r="368" spans="1:13">
      <c r="A368" s="245">
        <v>358</v>
      </c>
      <c r="B368" s="421" t="s">
        <v>737</v>
      </c>
      <c r="C368" s="419">
        <v>1434.2</v>
      </c>
      <c r="D368" s="420">
        <v>1439.2666666666667</v>
      </c>
      <c r="E368" s="420">
        <v>1414.6333333333332</v>
      </c>
      <c r="F368" s="420">
        <v>1395.0666666666666</v>
      </c>
      <c r="G368" s="420">
        <v>1370.4333333333332</v>
      </c>
      <c r="H368" s="420">
        <v>1458.8333333333333</v>
      </c>
      <c r="I368" s="420">
        <v>1483.4666666666669</v>
      </c>
      <c r="J368" s="420">
        <v>1503.0333333333333</v>
      </c>
      <c r="K368" s="419">
        <v>1463.9</v>
      </c>
      <c r="L368" s="419">
        <v>1419.7</v>
      </c>
      <c r="M368" s="419">
        <v>2.1329500000000001</v>
      </c>
    </row>
    <row r="369" spans="1:13">
      <c r="A369" s="245">
        <v>359</v>
      </c>
      <c r="B369" s="421" t="s">
        <v>159</v>
      </c>
      <c r="C369" s="419">
        <v>121.5</v>
      </c>
      <c r="D369" s="420">
        <v>122.3</v>
      </c>
      <c r="E369" s="420">
        <v>120.5</v>
      </c>
      <c r="F369" s="420">
        <v>119.5</v>
      </c>
      <c r="G369" s="420">
        <v>117.7</v>
      </c>
      <c r="H369" s="420">
        <v>123.3</v>
      </c>
      <c r="I369" s="420">
        <v>125.09999999999998</v>
      </c>
      <c r="J369" s="420">
        <v>126.1</v>
      </c>
      <c r="K369" s="419">
        <v>124.1</v>
      </c>
      <c r="L369" s="419">
        <v>121.3</v>
      </c>
      <c r="M369" s="419">
        <v>33.353470000000002</v>
      </c>
    </row>
    <row r="370" spans="1:13">
      <c r="A370" s="245">
        <v>360</v>
      </c>
      <c r="B370" s="421" t="s">
        <v>162</v>
      </c>
      <c r="C370" s="419">
        <v>228.8</v>
      </c>
      <c r="D370" s="420">
        <v>229.20000000000002</v>
      </c>
      <c r="E370" s="420">
        <v>227.90000000000003</v>
      </c>
      <c r="F370" s="420">
        <v>227.00000000000003</v>
      </c>
      <c r="G370" s="420">
        <v>225.70000000000005</v>
      </c>
      <c r="H370" s="420">
        <v>230.10000000000002</v>
      </c>
      <c r="I370" s="420">
        <v>231.40000000000003</v>
      </c>
      <c r="J370" s="420">
        <v>232.3</v>
      </c>
      <c r="K370" s="419">
        <v>230.5</v>
      </c>
      <c r="L370" s="419">
        <v>228.3</v>
      </c>
      <c r="M370" s="419">
        <v>30.059660000000001</v>
      </c>
    </row>
    <row r="371" spans="1:13">
      <c r="A371" s="245">
        <v>361</v>
      </c>
      <c r="B371" s="421" t="s">
        <v>270</v>
      </c>
      <c r="C371" s="419">
        <v>288.2</v>
      </c>
      <c r="D371" s="420">
        <v>289.55</v>
      </c>
      <c r="E371" s="420">
        <v>285.3</v>
      </c>
      <c r="F371" s="420">
        <v>282.39999999999998</v>
      </c>
      <c r="G371" s="420">
        <v>278.14999999999998</v>
      </c>
      <c r="H371" s="420">
        <v>292.45000000000005</v>
      </c>
      <c r="I371" s="420">
        <v>296.70000000000005</v>
      </c>
      <c r="J371" s="420">
        <v>299.60000000000008</v>
      </c>
      <c r="K371" s="419">
        <v>293.8</v>
      </c>
      <c r="L371" s="419">
        <v>286.64999999999998</v>
      </c>
      <c r="M371" s="419">
        <v>9.9139900000000001</v>
      </c>
    </row>
    <row r="372" spans="1:13">
      <c r="A372" s="245">
        <v>362</v>
      </c>
      <c r="B372" s="421" t="s">
        <v>894</v>
      </c>
      <c r="C372" s="419">
        <v>714.95</v>
      </c>
      <c r="D372" s="420">
        <v>719.38333333333333</v>
      </c>
      <c r="E372" s="420">
        <v>706.81666666666661</v>
      </c>
      <c r="F372" s="420">
        <v>698.68333333333328</v>
      </c>
      <c r="G372" s="420">
        <v>686.11666666666656</v>
      </c>
      <c r="H372" s="420">
        <v>727.51666666666665</v>
      </c>
      <c r="I372" s="420">
        <v>740.08333333333348</v>
      </c>
      <c r="J372" s="420">
        <v>748.2166666666667</v>
      </c>
      <c r="K372" s="419">
        <v>731.95</v>
      </c>
      <c r="L372" s="419">
        <v>711.25</v>
      </c>
      <c r="M372" s="419">
        <v>2.7208199999999998</v>
      </c>
    </row>
    <row r="373" spans="1:13">
      <c r="A373" s="245">
        <v>363</v>
      </c>
      <c r="B373" s="421" t="s">
        <v>447</v>
      </c>
      <c r="C373" s="419">
        <v>134.55000000000001</v>
      </c>
      <c r="D373" s="420">
        <v>136.66666666666669</v>
      </c>
      <c r="E373" s="420">
        <v>131.93333333333337</v>
      </c>
      <c r="F373" s="420">
        <v>129.31666666666669</v>
      </c>
      <c r="G373" s="420">
        <v>124.58333333333337</v>
      </c>
      <c r="H373" s="420">
        <v>139.28333333333336</v>
      </c>
      <c r="I373" s="420">
        <v>144.01666666666671</v>
      </c>
      <c r="J373" s="420">
        <v>146.63333333333335</v>
      </c>
      <c r="K373" s="419">
        <v>141.4</v>
      </c>
      <c r="L373" s="419">
        <v>134.05000000000001</v>
      </c>
      <c r="M373" s="419">
        <v>11.440440000000001</v>
      </c>
    </row>
    <row r="374" spans="1:13">
      <c r="A374" s="245">
        <v>364</v>
      </c>
      <c r="B374" s="421" t="s">
        <v>448</v>
      </c>
      <c r="C374" s="419">
        <v>5636.55</v>
      </c>
      <c r="D374" s="420">
        <v>5640.5166666666664</v>
      </c>
      <c r="E374" s="420">
        <v>5586.0333333333328</v>
      </c>
      <c r="F374" s="420">
        <v>5535.5166666666664</v>
      </c>
      <c r="G374" s="420">
        <v>5481.0333333333328</v>
      </c>
      <c r="H374" s="420">
        <v>5691.0333333333328</v>
      </c>
      <c r="I374" s="420">
        <v>5745.5166666666664</v>
      </c>
      <c r="J374" s="420">
        <v>5796.0333333333328</v>
      </c>
      <c r="K374" s="419">
        <v>5695</v>
      </c>
      <c r="L374" s="419">
        <v>5590</v>
      </c>
      <c r="M374" s="419">
        <v>7.7950000000000005E-2</v>
      </c>
    </row>
    <row r="375" spans="1:13">
      <c r="A375" s="245">
        <v>365</v>
      </c>
      <c r="B375" s="421" t="s">
        <v>271</v>
      </c>
      <c r="C375" s="419">
        <v>13580.9</v>
      </c>
      <c r="D375" s="420">
        <v>13591.283333333333</v>
      </c>
      <c r="E375" s="420">
        <v>13490.616666666665</v>
      </c>
      <c r="F375" s="420">
        <v>13400.333333333332</v>
      </c>
      <c r="G375" s="420">
        <v>13299.666666666664</v>
      </c>
      <c r="H375" s="420">
        <v>13681.566666666666</v>
      </c>
      <c r="I375" s="420">
        <v>13782.233333333334</v>
      </c>
      <c r="J375" s="420">
        <v>13872.516666666666</v>
      </c>
      <c r="K375" s="419">
        <v>13691.95</v>
      </c>
      <c r="L375" s="419">
        <v>13501</v>
      </c>
      <c r="M375" s="419">
        <v>4.3819999999999998E-2</v>
      </c>
    </row>
    <row r="376" spans="1:13">
      <c r="A376" s="245">
        <v>366</v>
      </c>
      <c r="B376" s="421" t="s">
        <v>161</v>
      </c>
      <c r="C376" s="419">
        <v>41.85</v>
      </c>
      <c r="D376" s="420">
        <v>42.06666666666667</v>
      </c>
      <c r="E376" s="420">
        <v>41.283333333333339</v>
      </c>
      <c r="F376" s="420">
        <v>40.716666666666669</v>
      </c>
      <c r="G376" s="420">
        <v>39.933333333333337</v>
      </c>
      <c r="H376" s="420">
        <v>42.63333333333334</v>
      </c>
      <c r="I376" s="420">
        <v>43.416666666666671</v>
      </c>
      <c r="J376" s="420">
        <v>43.983333333333341</v>
      </c>
      <c r="K376" s="419">
        <v>42.85</v>
      </c>
      <c r="L376" s="419">
        <v>41.5</v>
      </c>
      <c r="M376" s="419">
        <v>606.98227999999995</v>
      </c>
    </row>
    <row r="377" spans="1:13">
      <c r="A377" s="245">
        <v>367</v>
      </c>
      <c r="B377" s="421" t="s">
        <v>272</v>
      </c>
      <c r="C377" s="419">
        <v>800.15</v>
      </c>
      <c r="D377" s="420">
        <v>808.41666666666663</v>
      </c>
      <c r="E377" s="420">
        <v>783.93333333333328</v>
      </c>
      <c r="F377" s="420">
        <v>767.7166666666667</v>
      </c>
      <c r="G377" s="420">
        <v>743.23333333333335</v>
      </c>
      <c r="H377" s="420">
        <v>824.63333333333321</v>
      </c>
      <c r="I377" s="420">
        <v>849.11666666666656</v>
      </c>
      <c r="J377" s="420">
        <v>865.33333333333314</v>
      </c>
      <c r="K377" s="419">
        <v>832.9</v>
      </c>
      <c r="L377" s="419">
        <v>792.2</v>
      </c>
      <c r="M377" s="419">
        <v>0.86748000000000003</v>
      </c>
    </row>
    <row r="378" spans="1:13">
      <c r="A378" s="245">
        <v>368</v>
      </c>
      <c r="B378" s="421" t="s">
        <v>165</v>
      </c>
      <c r="C378" s="419">
        <v>213.35</v>
      </c>
      <c r="D378" s="420">
        <v>213.4</v>
      </c>
      <c r="E378" s="420">
        <v>212</v>
      </c>
      <c r="F378" s="420">
        <v>210.65</v>
      </c>
      <c r="G378" s="420">
        <v>209.25</v>
      </c>
      <c r="H378" s="420">
        <v>214.75</v>
      </c>
      <c r="I378" s="420">
        <v>216.15000000000003</v>
      </c>
      <c r="J378" s="420">
        <v>217.5</v>
      </c>
      <c r="K378" s="419">
        <v>214.8</v>
      </c>
      <c r="L378" s="419">
        <v>212.05</v>
      </c>
      <c r="M378" s="419">
        <v>56.262569999999997</v>
      </c>
    </row>
    <row r="379" spans="1:13">
      <c r="A379" s="245">
        <v>369</v>
      </c>
      <c r="B379" s="421" t="s">
        <v>166</v>
      </c>
      <c r="C379" s="419">
        <v>144.55000000000001</v>
      </c>
      <c r="D379" s="420">
        <v>145.21666666666667</v>
      </c>
      <c r="E379" s="420">
        <v>143.53333333333333</v>
      </c>
      <c r="F379" s="420">
        <v>142.51666666666665</v>
      </c>
      <c r="G379" s="420">
        <v>140.83333333333331</v>
      </c>
      <c r="H379" s="420">
        <v>146.23333333333335</v>
      </c>
      <c r="I379" s="420">
        <v>147.91666666666669</v>
      </c>
      <c r="J379" s="420">
        <v>148.93333333333337</v>
      </c>
      <c r="K379" s="419">
        <v>146.9</v>
      </c>
      <c r="L379" s="419">
        <v>144.19999999999999</v>
      </c>
      <c r="M379" s="419">
        <v>19.952529999999999</v>
      </c>
    </row>
    <row r="380" spans="1:13">
      <c r="A380" s="245">
        <v>370</v>
      </c>
      <c r="B380" s="421" t="s">
        <v>449</v>
      </c>
      <c r="C380" s="419">
        <v>276.55</v>
      </c>
      <c r="D380" s="420">
        <v>276.66666666666669</v>
      </c>
      <c r="E380" s="420">
        <v>273.83333333333337</v>
      </c>
      <c r="F380" s="420">
        <v>271.11666666666667</v>
      </c>
      <c r="G380" s="420">
        <v>268.28333333333336</v>
      </c>
      <c r="H380" s="420">
        <v>279.38333333333338</v>
      </c>
      <c r="I380" s="420">
        <v>282.21666666666675</v>
      </c>
      <c r="J380" s="420">
        <v>284.93333333333339</v>
      </c>
      <c r="K380" s="419">
        <v>279.5</v>
      </c>
      <c r="L380" s="419">
        <v>273.95</v>
      </c>
      <c r="M380" s="419">
        <v>3.9500700000000002</v>
      </c>
    </row>
    <row r="381" spans="1:13">
      <c r="A381" s="245">
        <v>371</v>
      </c>
      <c r="B381" s="421" t="s">
        <v>450</v>
      </c>
      <c r="C381" s="419">
        <v>743.1</v>
      </c>
      <c r="D381" s="420">
        <v>748.86666666666667</v>
      </c>
      <c r="E381" s="420">
        <v>730.73333333333335</v>
      </c>
      <c r="F381" s="420">
        <v>718.36666666666667</v>
      </c>
      <c r="G381" s="420">
        <v>700.23333333333335</v>
      </c>
      <c r="H381" s="420">
        <v>761.23333333333335</v>
      </c>
      <c r="I381" s="420">
        <v>779.36666666666679</v>
      </c>
      <c r="J381" s="420">
        <v>791.73333333333335</v>
      </c>
      <c r="K381" s="419">
        <v>767</v>
      </c>
      <c r="L381" s="419">
        <v>736.5</v>
      </c>
      <c r="M381" s="419">
        <v>6.8956</v>
      </c>
    </row>
    <row r="382" spans="1:13">
      <c r="A382" s="245">
        <v>372</v>
      </c>
      <c r="B382" s="421" t="s">
        <v>451</v>
      </c>
      <c r="C382" s="419">
        <v>31.9</v>
      </c>
      <c r="D382" s="420">
        <v>32.033333333333331</v>
      </c>
      <c r="E382" s="420">
        <v>31.666666666666664</v>
      </c>
      <c r="F382" s="420">
        <v>31.433333333333334</v>
      </c>
      <c r="G382" s="420">
        <v>31.066666666666666</v>
      </c>
      <c r="H382" s="420">
        <v>32.266666666666666</v>
      </c>
      <c r="I382" s="420">
        <v>32.63333333333334</v>
      </c>
      <c r="J382" s="420">
        <v>32.86666666666666</v>
      </c>
      <c r="K382" s="419">
        <v>32.4</v>
      </c>
      <c r="L382" s="419">
        <v>31.8</v>
      </c>
      <c r="M382" s="419">
        <v>30.016970000000001</v>
      </c>
    </row>
    <row r="383" spans="1:13">
      <c r="A383" s="245">
        <v>373</v>
      </c>
      <c r="B383" s="421" t="s">
        <v>452</v>
      </c>
      <c r="C383" s="419">
        <v>201.3</v>
      </c>
      <c r="D383" s="420">
        <v>202.73333333333335</v>
      </c>
      <c r="E383" s="420">
        <v>196.56666666666669</v>
      </c>
      <c r="F383" s="420">
        <v>191.83333333333334</v>
      </c>
      <c r="G383" s="420">
        <v>185.66666666666669</v>
      </c>
      <c r="H383" s="420">
        <v>207.4666666666667</v>
      </c>
      <c r="I383" s="420">
        <v>213.63333333333333</v>
      </c>
      <c r="J383" s="420">
        <v>218.3666666666667</v>
      </c>
      <c r="K383" s="419">
        <v>208.9</v>
      </c>
      <c r="L383" s="419">
        <v>198</v>
      </c>
      <c r="M383" s="419">
        <v>100.84491</v>
      </c>
    </row>
    <row r="384" spans="1:13">
      <c r="A384" s="245">
        <v>374</v>
      </c>
      <c r="B384" s="421" t="s">
        <v>273</v>
      </c>
      <c r="C384" s="419">
        <v>576.35</v>
      </c>
      <c r="D384" s="420">
        <v>577.26666666666677</v>
      </c>
      <c r="E384" s="420">
        <v>572.08333333333348</v>
      </c>
      <c r="F384" s="420">
        <v>567.81666666666672</v>
      </c>
      <c r="G384" s="420">
        <v>562.63333333333344</v>
      </c>
      <c r="H384" s="420">
        <v>581.53333333333353</v>
      </c>
      <c r="I384" s="420">
        <v>586.7166666666667</v>
      </c>
      <c r="J384" s="420">
        <v>590.98333333333358</v>
      </c>
      <c r="K384" s="419">
        <v>582.45000000000005</v>
      </c>
      <c r="L384" s="419">
        <v>573</v>
      </c>
      <c r="M384" s="419">
        <v>2.51573</v>
      </c>
    </row>
    <row r="385" spans="1:13">
      <c r="A385" s="245">
        <v>375</v>
      </c>
      <c r="B385" s="421" t="s">
        <v>453</v>
      </c>
      <c r="C385" s="419">
        <v>323.10000000000002</v>
      </c>
      <c r="D385" s="420">
        <v>324.16666666666669</v>
      </c>
      <c r="E385" s="420">
        <v>320.33333333333337</v>
      </c>
      <c r="F385" s="420">
        <v>317.56666666666666</v>
      </c>
      <c r="G385" s="420">
        <v>313.73333333333335</v>
      </c>
      <c r="H385" s="420">
        <v>326.93333333333339</v>
      </c>
      <c r="I385" s="420">
        <v>330.76666666666677</v>
      </c>
      <c r="J385" s="420">
        <v>333.53333333333342</v>
      </c>
      <c r="K385" s="419">
        <v>328</v>
      </c>
      <c r="L385" s="419">
        <v>321.39999999999998</v>
      </c>
      <c r="M385" s="419">
        <v>8.0044699999999995</v>
      </c>
    </row>
    <row r="386" spans="1:13">
      <c r="A386" s="245">
        <v>376</v>
      </c>
      <c r="B386" s="421" t="s">
        <v>454</v>
      </c>
      <c r="C386" s="419">
        <v>82.3</v>
      </c>
      <c r="D386" s="420">
        <v>82.65</v>
      </c>
      <c r="E386" s="420">
        <v>81.800000000000011</v>
      </c>
      <c r="F386" s="420">
        <v>81.300000000000011</v>
      </c>
      <c r="G386" s="420">
        <v>80.450000000000017</v>
      </c>
      <c r="H386" s="420">
        <v>83.15</v>
      </c>
      <c r="I386" s="420">
        <v>84</v>
      </c>
      <c r="J386" s="420">
        <v>84.5</v>
      </c>
      <c r="K386" s="419">
        <v>83.5</v>
      </c>
      <c r="L386" s="419">
        <v>82.15</v>
      </c>
      <c r="M386" s="419">
        <v>17.488900000000001</v>
      </c>
    </row>
    <row r="387" spans="1:13">
      <c r="A387" s="245">
        <v>377</v>
      </c>
      <c r="B387" s="421" t="s">
        <v>455</v>
      </c>
      <c r="C387" s="419">
        <v>2065.5500000000002</v>
      </c>
      <c r="D387" s="420">
        <v>2064.6333333333332</v>
      </c>
      <c r="E387" s="420">
        <v>2047.2666666666664</v>
      </c>
      <c r="F387" s="420">
        <v>2028.9833333333331</v>
      </c>
      <c r="G387" s="420">
        <v>2011.6166666666663</v>
      </c>
      <c r="H387" s="420">
        <v>2082.9166666666665</v>
      </c>
      <c r="I387" s="420">
        <v>2100.2833333333333</v>
      </c>
      <c r="J387" s="420">
        <v>2118.5666666666666</v>
      </c>
      <c r="K387" s="419">
        <v>2082</v>
      </c>
      <c r="L387" s="419">
        <v>2046.35</v>
      </c>
      <c r="M387" s="419">
        <v>8.1309999999999993E-2</v>
      </c>
    </row>
    <row r="388" spans="1:13">
      <c r="A388" s="245">
        <v>378</v>
      </c>
      <c r="B388" s="421" t="s">
        <v>456</v>
      </c>
      <c r="C388" s="419">
        <v>423.25</v>
      </c>
      <c r="D388" s="420">
        <v>423.0333333333333</v>
      </c>
      <c r="E388" s="420">
        <v>415.21666666666658</v>
      </c>
      <c r="F388" s="420">
        <v>407.18333333333328</v>
      </c>
      <c r="G388" s="420">
        <v>399.36666666666656</v>
      </c>
      <c r="H388" s="420">
        <v>431.06666666666661</v>
      </c>
      <c r="I388" s="420">
        <v>438.88333333333333</v>
      </c>
      <c r="J388" s="420">
        <v>446.91666666666663</v>
      </c>
      <c r="K388" s="419">
        <v>430.85</v>
      </c>
      <c r="L388" s="419">
        <v>415</v>
      </c>
      <c r="M388" s="419">
        <v>13.943619999999999</v>
      </c>
    </row>
    <row r="389" spans="1:13">
      <c r="A389" s="245">
        <v>379</v>
      </c>
      <c r="B389" s="421" t="s">
        <v>457</v>
      </c>
      <c r="C389" s="419">
        <v>305.85000000000002</v>
      </c>
      <c r="D389" s="420">
        <v>307.08333333333331</v>
      </c>
      <c r="E389" s="420">
        <v>299.76666666666665</v>
      </c>
      <c r="F389" s="420">
        <v>293.68333333333334</v>
      </c>
      <c r="G389" s="420">
        <v>286.36666666666667</v>
      </c>
      <c r="H389" s="420">
        <v>313.16666666666663</v>
      </c>
      <c r="I389" s="420">
        <v>320.48333333333335</v>
      </c>
      <c r="J389" s="420">
        <v>326.56666666666661</v>
      </c>
      <c r="K389" s="419">
        <v>314.39999999999998</v>
      </c>
      <c r="L389" s="419">
        <v>301</v>
      </c>
      <c r="M389" s="419">
        <v>20.463159999999998</v>
      </c>
    </row>
    <row r="390" spans="1:13">
      <c r="A390" s="245">
        <v>380</v>
      </c>
      <c r="B390" s="421" t="s">
        <v>458</v>
      </c>
      <c r="C390" s="419">
        <v>1180.95</v>
      </c>
      <c r="D390" s="420">
        <v>1187.3</v>
      </c>
      <c r="E390" s="420">
        <v>1164.6499999999999</v>
      </c>
      <c r="F390" s="420">
        <v>1148.3499999999999</v>
      </c>
      <c r="G390" s="420">
        <v>1125.6999999999998</v>
      </c>
      <c r="H390" s="420">
        <v>1203.5999999999999</v>
      </c>
      <c r="I390" s="420">
        <v>1226.25</v>
      </c>
      <c r="J390" s="420">
        <v>1242.55</v>
      </c>
      <c r="K390" s="419">
        <v>1209.95</v>
      </c>
      <c r="L390" s="419">
        <v>1171</v>
      </c>
      <c r="M390" s="419">
        <v>3.4905200000000001</v>
      </c>
    </row>
    <row r="391" spans="1:13">
      <c r="A391" s="245">
        <v>381</v>
      </c>
      <c r="B391" s="421" t="s">
        <v>167</v>
      </c>
      <c r="C391" s="419">
        <v>2124.8000000000002</v>
      </c>
      <c r="D391" s="420">
        <v>2131.3000000000002</v>
      </c>
      <c r="E391" s="420">
        <v>2113.7000000000003</v>
      </c>
      <c r="F391" s="420">
        <v>2102.6</v>
      </c>
      <c r="G391" s="420">
        <v>2085</v>
      </c>
      <c r="H391" s="420">
        <v>2142.4000000000005</v>
      </c>
      <c r="I391" s="420">
        <v>2160.0000000000009</v>
      </c>
      <c r="J391" s="420">
        <v>2171.1000000000008</v>
      </c>
      <c r="K391" s="419">
        <v>2148.9</v>
      </c>
      <c r="L391" s="419">
        <v>2120.1999999999998</v>
      </c>
      <c r="M391" s="419">
        <v>46.473610000000001</v>
      </c>
    </row>
    <row r="392" spans="1:13">
      <c r="A392" s="245">
        <v>382</v>
      </c>
      <c r="B392" s="421" t="s">
        <v>895</v>
      </c>
      <c r="C392" s="419">
        <v>144.05000000000001</v>
      </c>
      <c r="D392" s="420">
        <v>145.48333333333332</v>
      </c>
      <c r="E392" s="420">
        <v>141.61666666666665</v>
      </c>
      <c r="F392" s="420">
        <v>139.18333333333334</v>
      </c>
      <c r="G392" s="420">
        <v>135.31666666666666</v>
      </c>
      <c r="H392" s="420">
        <v>147.91666666666663</v>
      </c>
      <c r="I392" s="420">
        <v>151.7833333333333</v>
      </c>
      <c r="J392" s="420">
        <v>154.21666666666661</v>
      </c>
      <c r="K392" s="419">
        <v>149.35</v>
      </c>
      <c r="L392" s="419">
        <v>143.05000000000001</v>
      </c>
      <c r="M392" s="419">
        <v>0.15029000000000001</v>
      </c>
    </row>
    <row r="393" spans="1:13">
      <c r="A393" s="245">
        <v>383</v>
      </c>
      <c r="B393" s="421" t="s">
        <v>896</v>
      </c>
      <c r="C393" s="419">
        <v>1185.0999999999999</v>
      </c>
      <c r="D393" s="420">
        <v>1187.5666666666666</v>
      </c>
      <c r="E393" s="420">
        <v>1174.5333333333333</v>
      </c>
      <c r="F393" s="420">
        <v>1163.9666666666667</v>
      </c>
      <c r="G393" s="420">
        <v>1150.9333333333334</v>
      </c>
      <c r="H393" s="420">
        <v>1198.1333333333332</v>
      </c>
      <c r="I393" s="420">
        <v>1211.1666666666665</v>
      </c>
      <c r="J393" s="420">
        <v>1221.7333333333331</v>
      </c>
      <c r="K393" s="419">
        <v>1200.5999999999999</v>
      </c>
      <c r="L393" s="419">
        <v>1177</v>
      </c>
      <c r="M393" s="419">
        <v>0.77451000000000003</v>
      </c>
    </row>
    <row r="394" spans="1:13">
      <c r="A394" s="245">
        <v>384</v>
      </c>
      <c r="B394" s="421" t="s">
        <v>897</v>
      </c>
      <c r="C394" s="419">
        <v>2030.45</v>
      </c>
      <c r="D394" s="420">
        <v>2059.8166666666666</v>
      </c>
      <c r="E394" s="420">
        <v>1990.6333333333332</v>
      </c>
      <c r="F394" s="420">
        <v>1950.8166666666666</v>
      </c>
      <c r="G394" s="420">
        <v>1881.6333333333332</v>
      </c>
      <c r="H394" s="420">
        <v>2099.6333333333332</v>
      </c>
      <c r="I394" s="420">
        <v>2168.8166666666666</v>
      </c>
      <c r="J394" s="420">
        <v>2208.6333333333332</v>
      </c>
      <c r="K394" s="419">
        <v>2129</v>
      </c>
      <c r="L394" s="419">
        <v>2020</v>
      </c>
      <c r="M394" s="419">
        <v>15.96134</v>
      </c>
    </row>
    <row r="395" spans="1:13">
      <c r="A395" s="245">
        <v>385</v>
      </c>
      <c r="B395" s="421" t="s">
        <v>792</v>
      </c>
      <c r="C395" s="419">
        <v>997.3</v>
      </c>
      <c r="D395" s="420">
        <v>994.61666666666667</v>
      </c>
      <c r="E395" s="420">
        <v>988.23333333333335</v>
      </c>
      <c r="F395" s="420">
        <v>979.16666666666663</v>
      </c>
      <c r="G395" s="420">
        <v>972.7833333333333</v>
      </c>
      <c r="H395" s="420">
        <v>1003.6833333333334</v>
      </c>
      <c r="I395" s="420">
        <v>1010.0666666666668</v>
      </c>
      <c r="J395" s="420">
        <v>1019.1333333333334</v>
      </c>
      <c r="K395" s="419">
        <v>1001</v>
      </c>
      <c r="L395" s="419">
        <v>985.55</v>
      </c>
      <c r="M395" s="419">
        <v>22.719049999999999</v>
      </c>
    </row>
    <row r="396" spans="1:13">
      <c r="A396" s="245">
        <v>386</v>
      </c>
      <c r="B396" s="421" t="s">
        <v>274</v>
      </c>
      <c r="C396" s="419">
        <v>1023.15</v>
      </c>
      <c r="D396" s="420">
        <v>1020.7166666666667</v>
      </c>
      <c r="E396" s="420">
        <v>1008.5333333333333</v>
      </c>
      <c r="F396" s="420">
        <v>993.91666666666663</v>
      </c>
      <c r="G396" s="420">
        <v>981.73333333333323</v>
      </c>
      <c r="H396" s="420">
        <v>1035.3333333333335</v>
      </c>
      <c r="I396" s="420">
        <v>1047.5166666666669</v>
      </c>
      <c r="J396" s="420">
        <v>1062.1333333333334</v>
      </c>
      <c r="K396" s="419">
        <v>1032.9000000000001</v>
      </c>
      <c r="L396" s="419">
        <v>1006.1</v>
      </c>
      <c r="M396" s="419">
        <v>16.93798</v>
      </c>
    </row>
    <row r="397" spans="1:13">
      <c r="A397" s="245">
        <v>387</v>
      </c>
      <c r="B397" s="421" t="s">
        <v>464</v>
      </c>
      <c r="C397" s="419">
        <v>456.15</v>
      </c>
      <c r="D397" s="420">
        <v>452.93333333333334</v>
      </c>
      <c r="E397" s="420">
        <v>436.86666666666667</v>
      </c>
      <c r="F397" s="420">
        <v>417.58333333333331</v>
      </c>
      <c r="G397" s="420">
        <v>401.51666666666665</v>
      </c>
      <c r="H397" s="420">
        <v>472.2166666666667</v>
      </c>
      <c r="I397" s="420">
        <v>488.28333333333342</v>
      </c>
      <c r="J397" s="420">
        <v>507.56666666666672</v>
      </c>
      <c r="K397" s="419">
        <v>469</v>
      </c>
      <c r="L397" s="419">
        <v>433.65</v>
      </c>
      <c r="M397" s="419">
        <v>19.619810000000001</v>
      </c>
    </row>
    <row r="398" spans="1:13">
      <c r="A398" s="245">
        <v>388</v>
      </c>
      <c r="B398" s="421" t="s">
        <v>460</v>
      </c>
      <c r="C398" s="419">
        <v>28.05</v>
      </c>
      <c r="D398" s="420">
        <v>28.150000000000002</v>
      </c>
      <c r="E398" s="420">
        <v>27.900000000000006</v>
      </c>
      <c r="F398" s="420">
        <v>27.750000000000004</v>
      </c>
      <c r="G398" s="420">
        <v>27.500000000000007</v>
      </c>
      <c r="H398" s="420">
        <v>28.300000000000004</v>
      </c>
      <c r="I398" s="420">
        <v>28.549999999999997</v>
      </c>
      <c r="J398" s="420">
        <v>28.700000000000003</v>
      </c>
      <c r="K398" s="419">
        <v>28.4</v>
      </c>
      <c r="L398" s="419">
        <v>28</v>
      </c>
      <c r="M398" s="419">
        <v>15.13622</v>
      </c>
    </row>
    <row r="399" spans="1:13">
      <c r="A399" s="245">
        <v>389</v>
      </c>
      <c r="B399" s="421" t="s">
        <v>461</v>
      </c>
      <c r="C399" s="419">
        <v>2632.9</v>
      </c>
      <c r="D399" s="420">
        <v>2651.5</v>
      </c>
      <c r="E399" s="420">
        <v>2593</v>
      </c>
      <c r="F399" s="420">
        <v>2553.1</v>
      </c>
      <c r="G399" s="420">
        <v>2494.6</v>
      </c>
      <c r="H399" s="420">
        <v>2691.4</v>
      </c>
      <c r="I399" s="420">
        <v>2749.9</v>
      </c>
      <c r="J399" s="420">
        <v>2789.8</v>
      </c>
      <c r="K399" s="419">
        <v>2710</v>
      </c>
      <c r="L399" s="419">
        <v>2611.6</v>
      </c>
      <c r="M399" s="419">
        <v>0.12526000000000001</v>
      </c>
    </row>
    <row r="400" spans="1:13">
      <c r="A400" s="245">
        <v>390</v>
      </c>
      <c r="B400" s="421" t="s">
        <v>172</v>
      </c>
      <c r="C400" s="419">
        <v>7539.95</v>
      </c>
      <c r="D400" s="420">
        <v>7538.7666666666673</v>
      </c>
      <c r="E400" s="420">
        <v>7482.5333333333347</v>
      </c>
      <c r="F400" s="420">
        <v>7425.1166666666677</v>
      </c>
      <c r="G400" s="420">
        <v>7368.883333333335</v>
      </c>
      <c r="H400" s="420">
        <v>7596.1833333333343</v>
      </c>
      <c r="I400" s="420">
        <v>7652.4166666666661</v>
      </c>
      <c r="J400" s="420">
        <v>7709.8333333333339</v>
      </c>
      <c r="K400" s="419">
        <v>7595</v>
      </c>
      <c r="L400" s="419">
        <v>7481.35</v>
      </c>
      <c r="M400" s="419">
        <v>0.81111999999999995</v>
      </c>
    </row>
    <row r="401" spans="1:13">
      <c r="A401" s="245">
        <v>391</v>
      </c>
      <c r="B401" s="421" t="s">
        <v>462</v>
      </c>
      <c r="C401" s="419">
        <v>7730.95</v>
      </c>
      <c r="D401" s="420">
        <v>7730.416666666667</v>
      </c>
      <c r="E401" s="420">
        <v>7690.5333333333338</v>
      </c>
      <c r="F401" s="420">
        <v>7650.1166666666668</v>
      </c>
      <c r="G401" s="420">
        <v>7610.2333333333336</v>
      </c>
      <c r="H401" s="420">
        <v>7770.8333333333339</v>
      </c>
      <c r="I401" s="420">
        <v>7810.7166666666672</v>
      </c>
      <c r="J401" s="420">
        <v>7851.1333333333341</v>
      </c>
      <c r="K401" s="419">
        <v>7770.3</v>
      </c>
      <c r="L401" s="419">
        <v>7690</v>
      </c>
      <c r="M401" s="419">
        <v>7.1139999999999995E-2</v>
      </c>
    </row>
    <row r="402" spans="1:13">
      <c r="A402" s="245">
        <v>392</v>
      </c>
      <c r="B402" s="421" t="s">
        <v>463</v>
      </c>
      <c r="C402" s="419">
        <v>5496.4</v>
      </c>
      <c r="D402" s="420">
        <v>5529.1500000000005</v>
      </c>
      <c r="E402" s="420">
        <v>5419.5500000000011</v>
      </c>
      <c r="F402" s="420">
        <v>5342.7000000000007</v>
      </c>
      <c r="G402" s="420">
        <v>5233.1000000000013</v>
      </c>
      <c r="H402" s="420">
        <v>5606.0000000000009</v>
      </c>
      <c r="I402" s="420">
        <v>5715.6000000000013</v>
      </c>
      <c r="J402" s="420">
        <v>5792.4500000000007</v>
      </c>
      <c r="K402" s="419">
        <v>5638.75</v>
      </c>
      <c r="L402" s="419">
        <v>5452.3</v>
      </c>
      <c r="M402" s="419">
        <v>6.4820000000000003E-2</v>
      </c>
    </row>
    <row r="403" spans="1:13">
      <c r="A403" s="245">
        <v>393</v>
      </c>
      <c r="B403" s="421" t="s">
        <v>739</v>
      </c>
      <c r="C403" s="419">
        <v>125.05</v>
      </c>
      <c r="D403" s="420">
        <v>125.56666666666666</v>
      </c>
      <c r="E403" s="420">
        <v>123.33333333333333</v>
      </c>
      <c r="F403" s="420">
        <v>121.61666666666666</v>
      </c>
      <c r="G403" s="420">
        <v>119.38333333333333</v>
      </c>
      <c r="H403" s="420">
        <v>127.28333333333333</v>
      </c>
      <c r="I403" s="420">
        <v>129.51666666666668</v>
      </c>
      <c r="J403" s="420">
        <v>131.23333333333335</v>
      </c>
      <c r="K403" s="419">
        <v>127.8</v>
      </c>
      <c r="L403" s="419">
        <v>123.85</v>
      </c>
      <c r="M403" s="419">
        <v>6.6296999999999997</v>
      </c>
    </row>
    <row r="404" spans="1:13">
      <c r="A404" s="245">
        <v>394</v>
      </c>
      <c r="B404" s="421" t="s">
        <v>741</v>
      </c>
      <c r="C404" s="419">
        <v>280.85000000000002</v>
      </c>
      <c r="D404" s="420">
        <v>283.41666666666669</v>
      </c>
      <c r="E404" s="420">
        <v>276.53333333333336</v>
      </c>
      <c r="F404" s="420">
        <v>272.2166666666667</v>
      </c>
      <c r="G404" s="420">
        <v>265.33333333333337</v>
      </c>
      <c r="H404" s="420">
        <v>287.73333333333335</v>
      </c>
      <c r="I404" s="420">
        <v>294.61666666666667</v>
      </c>
      <c r="J404" s="420">
        <v>298.93333333333334</v>
      </c>
      <c r="K404" s="419">
        <v>290.3</v>
      </c>
      <c r="L404" s="419">
        <v>279.10000000000002</v>
      </c>
      <c r="M404" s="419">
        <v>8.7992299999999997</v>
      </c>
    </row>
    <row r="405" spans="1:13">
      <c r="A405" s="245">
        <v>395</v>
      </c>
      <c r="B405" s="421" t="s">
        <v>898</v>
      </c>
      <c r="C405" s="419">
        <v>361.8</v>
      </c>
      <c r="D405" s="420">
        <v>365.45</v>
      </c>
      <c r="E405" s="420">
        <v>356.65</v>
      </c>
      <c r="F405" s="420">
        <v>351.5</v>
      </c>
      <c r="G405" s="420">
        <v>342.7</v>
      </c>
      <c r="H405" s="420">
        <v>370.59999999999997</v>
      </c>
      <c r="I405" s="420">
        <v>379.40000000000003</v>
      </c>
      <c r="J405" s="420">
        <v>384.54999999999995</v>
      </c>
      <c r="K405" s="419">
        <v>374.25</v>
      </c>
      <c r="L405" s="419">
        <v>360.3</v>
      </c>
      <c r="M405" s="419">
        <v>1.77857</v>
      </c>
    </row>
    <row r="406" spans="1:13">
      <c r="A406" s="245">
        <v>396</v>
      </c>
      <c r="B406" s="421" t="s">
        <v>465</v>
      </c>
      <c r="C406" s="419">
        <v>2288.5</v>
      </c>
      <c r="D406" s="420">
        <v>2270.3166666666666</v>
      </c>
      <c r="E406" s="420">
        <v>2235.6333333333332</v>
      </c>
      <c r="F406" s="420">
        <v>2182.7666666666664</v>
      </c>
      <c r="G406" s="420">
        <v>2148.083333333333</v>
      </c>
      <c r="H406" s="420">
        <v>2323.1833333333334</v>
      </c>
      <c r="I406" s="420">
        <v>2357.8666666666668</v>
      </c>
      <c r="J406" s="420">
        <v>2410.7333333333336</v>
      </c>
      <c r="K406" s="419">
        <v>2305</v>
      </c>
      <c r="L406" s="419">
        <v>2217.4499999999998</v>
      </c>
      <c r="M406" s="419">
        <v>0.19843</v>
      </c>
    </row>
    <row r="407" spans="1:13">
      <c r="A407" s="245">
        <v>397</v>
      </c>
      <c r="B407" s="421" t="s">
        <v>466</v>
      </c>
      <c r="C407" s="419">
        <v>542.20000000000005</v>
      </c>
      <c r="D407" s="420">
        <v>546.73333333333335</v>
      </c>
      <c r="E407" s="420">
        <v>535.4666666666667</v>
      </c>
      <c r="F407" s="420">
        <v>528.73333333333335</v>
      </c>
      <c r="G407" s="420">
        <v>517.4666666666667</v>
      </c>
      <c r="H407" s="420">
        <v>553.4666666666667</v>
      </c>
      <c r="I407" s="420">
        <v>564.73333333333335</v>
      </c>
      <c r="J407" s="420">
        <v>571.4666666666667</v>
      </c>
      <c r="K407" s="419">
        <v>558</v>
      </c>
      <c r="L407" s="419">
        <v>540</v>
      </c>
      <c r="M407" s="419">
        <v>2.1873999999999998</v>
      </c>
    </row>
    <row r="408" spans="1:13">
      <c r="A408" s="245">
        <v>398</v>
      </c>
      <c r="B408" s="421" t="s">
        <v>740</v>
      </c>
      <c r="C408" s="419">
        <v>108.05</v>
      </c>
      <c r="D408" s="420">
        <v>108.48333333333333</v>
      </c>
      <c r="E408" s="420">
        <v>107.16666666666667</v>
      </c>
      <c r="F408" s="420">
        <v>106.28333333333333</v>
      </c>
      <c r="G408" s="420">
        <v>104.96666666666667</v>
      </c>
      <c r="H408" s="420">
        <v>109.36666666666667</v>
      </c>
      <c r="I408" s="420">
        <v>110.68333333333334</v>
      </c>
      <c r="J408" s="420">
        <v>111.56666666666668</v>
      </c>
      <c r="K408" s="419">
        <v>109.8</v>
      </c>
      <c r="L408" s="419">
        <v>107.6</v>
      </c>
      <c r="M408" s="419">
        <v>10.310980000000001</v>
      </c>
    </row>
    <row r="409" spans="1:13">
      <c r="A409" s="245">
        <v>399</v>
      </c>
      <c r="B409" s="421" t="s">
        <v>467</v>
      </c>
      <c r="C409" s="419">
        <v>244.1</v>
      </c>
      <c r="D409" s="420">
        <v>247.83333333333334</v>
      </c>
      <c r="E409" s="420">
        <v>238.06666666666666</v>
      </c>
      <c r="F409" s="420">
        <v>232.03333333333333</v>
      </c>
      <c r="G409" s="420">
        <v>222.26666666666665</v>
      </c>
      <c r="H409" s="420">
        <v>253.86666666666667</v>
      </c>
      <c r="I409" s="420">
        <v>263.63333333333338</v>
      </c>
      <c r="J409" s="420">
        <v>269.66666666666669</v>
      </c>
      <c r="K409" s="419">
        <v>257.60000000000002</v>
      </c>
      <c r="L409" s="419">
        <v>241.8</v>
      </c>
      <c r="M409" s="419">
        <v>9.03294</v>
      </c>
    </row>
    <row r="410" spans="1:13">
      <c r="A410" s="245">
        <v>400</v>
      </c>
      <c r="B410" s="421" t="s">
        <v>170</v>
      </c>
      <c r="C410" s="419">
        <v>27769.1</v>
      </c>
      <c r="D410" s="420">
        <v>27564.7</v>
      </c>
      <c r="E410" s="420">
        <v>27204.400000000001</v>
      </c>
      <c r="F410" s="420">
        <v>26639.7</v>
      </c>
      <c r="G410" s="420">
        <v>26279.4</v>
      </c>
      <c r="H410" s="420">
        <v>28129.4</v>
      </c>
      <c r="I410" s="420">
        <v>28489.699999999997</v>
      </c>
      <c r="J410" s="420">
        <v>29054.400000000001</v>
      </c>
      <c r="K410" s="419">
        <v>27925</v>
      </c>
      <c r="L410" s="419">
        <v>27000</v>
      </c>
      <c r="M410" s="419">
        <v>0.93088000000000004</v>
      </c>
    </row>
    <row r="411" spans="1:13">
      <c r="A411" s="245">
        <v>401</v>
      </c>
      <c r="B411" s="421" t="s">
        <v>468</v>
      </c>
      <c r="C411" s="419">
        <v>1701.85</v>
      </c>
      <c r="D411" s="420">
        <v>1698.7333333333333</v>
      </c>
      <c r="E411" s="420">
        <v>1682.4666666666667</v>
      </c>
      <c r="F411" s="420">
        <v>1663.0833333333333</v>
      </c>
      <c r="G411" s="420">
        <v>1646.8166666666666</v>
      </c>
      <c r="H411" s="420">
        <v>1718.1166666666668</v>
      </c>
      <c r="I411" s="420">
        <v>1734.3833333333337</v>
      </c>
      <c r="J411" s="420">
        <v>1753.7666666666669</v>
      </c>
      <c r="K411" s="419">
        <v>1715</v>
      </c>
      <c r="L411" s="419">
        <v>1679.35</v>
      </c>
      <c r="M411" s="419">
        <v>0.68398999999999999</v>
      </c>
    </row>
    <row r="412" spans="1:13">
      <c r="A412" s="245">
        <v>402</v>
      </c>
      <c r="B412" s="421" t="s">
        <v>173</v>
      </c>
      <c r="C412" s="419">
        <v>1413.65</v>
      </c>
      <c r="D412" s="420">
        <v>1407.9833333333333</v>
      </c>
      <c r="E412" s="420">
        <v>1381.1666666666667</v>
      </c>
      <c r="F412" s="420">
        <v>1348.6833333333334</v>
      </c>
      <c r="G412" s="420">
        <v>1321.8666666666668</v>
      </c>
      <c r="H412" s="420">
        <v>1440.4666666666667</v>
      </c>
      <c r="I412" s="420">
        <v>1467.2833333333333</v>
      </c>
      <c r="J412" s="420">
        <v>1499.7666666666667</v>
      </c>
      <c r="K412" s="419">
        <v>1434.8</v>
      </c>
      <c r="L412" s="419">
        <v>1375.5</v>
      </c>
      <c r="M412" s="419">
        <v>24.51004</v>
      </c>
    </row>
    <row r="413" spans="1:13">
      <c r="A413" s="245">
        <v>403</v>
      </c>
      <c r="B413" s="421" t="s">
        <v>171</v>
      </c>
      <c r="C413" s="419">
        <v>2028.6</v>
      </c>
      <c r="D413" s="420">
        <v>2035.4666666666665</v>
      </c>
      <c r="E413" s="420">
        <v>2015.9333333333329</v>
      </c>
      <c r="F413" s="420">
        <v>2003.2666666666664</v>
      </c>
      <c r="G413" s="420">
        <v>1983.7333333333329</v>
      </c>
      <c r="H413" s="420">
        <v>2048.1333333333332</v>
      </c>
      <c r="I413" s="420">
        <v>2067.6666666666661</v>
      </c>
      <c r="J413" s="420">
        <v>2080.333333333333</v>
      </c>
      <c r="K413" s="419">
        <v>2055</v>
      </c>
      <c r="L413" s="419">
        <v>2022.8</v>
      </c>
      <c r="M413" s="419">
        <v>2.4213300000000002</v>
      </c>
    </row>
    <row r="414" spans="1:13">
      <c r="A414" s="245">
        <v>404</v>
      </c>
      <c r="B414" s="421" t="s">
        <v>469</v>
      </c>
      <c r="C414" s="419">
        <v>490.9</v>
      </c>
      <c r="D414" s="420">
        <v>489.41666666666669</v>
      </c>
      <c r="E414" s="420">
        <v>482.13333333333338</v>
      </c>
      <c r="F414" s="420">
        <v>473.36666666666667</v>
      </c>
      <c r="G414" s="420">
        <v>466.08333333333337</v>
      </c>
      <c r="H414" s="420">
        <v>498.18333333333339</v>
      </c>
      <c r="I414" s="420">
        <v>505.4666666666667</v>
      </c>
      <c r="J414" s="420">
        <v>514.23333333333335</v>
      </c>
      <c r="K414" s="419">
        <v>496.7</v>
      </c>
      <c r="L414" s="419">
        <v>480.65</v>
      </c>
      <c r="M414" s="419">
        <v>5.1001200000000004</v>
      </c>
    </row>
    <row r="415" spans="1:13">
      <c r="A415" s="245">
        <v>405</v>
      </c>
      <c r="B415" s="421" t="s">
        <v>470</v>
      </c>
      <c r="C415" s="419">
        <v>1595.7</v>
      </c>
      <c r="D415" s="420">
        <v>1611.3999999999999</v>
      </c>
      <c r="E415" s="420">
        <v>1572.4999999999998</v>
      </c>
      <c r="F415" s="420">
        <v>1549.3</v>
      </c>
      <c r="G415" s="420">
        <v>1510.3999999999999</v>
      </c>
      <c r="H415" s="420">
        <v>1634.5999999999997</v>
      </c>
      <c r="I415" s="420">
        <v>1673.4999999999998</v>
      </c>
      <c r="J415" s="420">
        <v>1696.6999999999996</v>
      </c>
      <c r="K415" s="419">
        <v>1650.3</v>
      </c>
      <c r="L415" s="419">
        <v>1588.2</v>
      </c>
      <c r="M415" s="419">
        <v>0.34101999999999999</v>
      </c>
    </row>
    <row r="416" spans="1:13">
      <c r="A416" s="245">
        <v>406</v>
      </c>
      <c r="B416" s="421" t="s">
        <v>742</v>
      </c>
      <c r="C416" s="419">
        <v>1707.2</v>
      </c>
      <c r="D416" s="420">
        <v>1716.4833333333333</v>
      </c>
      <c r="E416" s="420">
        <v>1691.7166666666667</v>
      </c>
      <c r="F416" s="420">
        <v>1676.2333333333333</v>
      </c>
      <c r="G416" s="420">
        <v>1651.4666666666667</v>
      </c>
      <c r="H416" s="420">
        <v>1731.9666666666667</v>
      </c>
      <c r="I416" s="420">
        <v>1756.7333333333336</v>
      </c>
      <c r="J416" s="420">
        <v>1772.2166666666667</v>
      </c>
      <c r="K416" s="419">
        <v>1741.25</v>
      </c>
      <c r="L416" s="419">
        <v>1701</v>
      </c>
      <c r="M416" s="419">
        <v>0.36718000000000001</v>
      </c>
    </row>
    <row r="417" spans="1:13">
      <c r="A417" s="245">
        <v>407</v>
      </c>
      <c r="B417" s="421" t="s">
        <v>471</v>
      </c>
      <c r="C417" s="419">
        <v>736.1</v>
      </c>
      <c r="D417" s="420">
        <v>744.69999999999993</v>
      </c>
      <c r="E417" s="420">
        <v>726.39999999999986</v>
      </c>
      <c r="F417" s="420">
        <v>716.69999999999993</v>
      </c>
      <c r="G417" s="420">
        <v>698.39999999999986</v>
      </c>
      <c r="H417" s="420">
        <v>754.39999999999986</v>
      </c>
      <c r="I417" s="420">
        <v>772.69999999999982</v>
      </c>
      <c r="J417" s="420">
        <v>782.39999999999986</v>
      </c>
      <c r="K417" s="419">
        <v>763</v>
      </c>
      <c r="L417" s="419">
        <v>735</v>
      </c>
      <c r="M417" s="419">
        <v>1.2117199999999999</v>
      </c>
    </row>
    <row r="418" spans="1:13">
      <c r="A418" s="245">
        <v>408</v>
      </c>
      <c r="B418" s="421" t="s">
        <v>899</v>
      </c>
      <c r="C418" s="419">
        <v>708.85</v>
      </c>
      <c r="D418" s="420">
        <v>709.38333333333333</v>
      </c>
      <c r="E418" s="420">
        <v>695.2166666666667</v>
      </c>
      <c r="F418" s="420">
        <v>681.58333333333337</v>
      </c>
      <c r="G418" s="420">
        <v>667.41666666666674</v>
      </c>
      <c r="H418" s="420">
        <v>723.01666666666665</v>
      </c>
      <c r="I418" s="420">
        <v>737.18333333333339</v>
      </c>
      <c r="J418" s="420">
        <v>750.81666666666661</v>
      </c>
      <c r="K418" s="419">
        <v>723.55</v>
      </c>
      <c r="L418" s="419">
        <v>695.75</v>
      </c>
      <c r="M418" s="419">
        <v>2.94712</v>
      </c>
    </row>
    <row r="419" spans="1:13">
      <c r="A419" s="245">
        <v>409</v>
      </c>
      <c r="B419" s="421" t="s">
        <v>743</v>
      </c>
      <c r="C419" s="419">
        <v>79.25</v>
      </c>
      <c r="D419" s="420">
        <v>80.066666666666663</v>
      </c>
      <c r="E419" s="420">
        <v>78.183333333333323</v>
      </c>
      <c r="F419" s="420">
        <v>77.11666666666666</v>
      </c>
      <c r="G419" s="420">
        <v>75.23333333333332</v>
      </c>
      <c r="H419" s="420">
        <v>81.133333333333326</v>
      </c>
      <c r="I419" s="420">
        <v>83.016666666666652</v>
      </c>
      <c r="J419" s="420">
        <v>84.083333333333329</v>
      </c>
      <c r="K419" s="419">
        <v>81.95</v>
      </c>
      <c r="L419" s="419">
        <v>79</v>
      </c>
      <c r="M419" s="419">
        <v>72.336089999999999</v>
      </c>
    </row>
    <row r="420" spans="1:13">
      <c r="A420" s="245">
        <v>410</v>
      </c>
      <c r="B420" s="421" t="s">
        <v>472</v>
      </c>
      <c r="C420" s="419">
        <v>110.75</v>
      </c>
      <c r="D420" s="420">
        <v>111.51666666666667</v>
      </c>
      <c r="E420" s="420">
        <v>108.43333333333334</v>
      </c>
      <c r="F420" s="420">
        <v>106.11666666666667</v>
      </c>
      <c r="G420" s="420">
        <v>103.03333333333335</v>
      </c>
      <c r="H420" s="420">
        <v>113.83333333333333</v>
      </c>
      <c r="I420" s="420">
        <v>116.91666666666667</v>
      </c>
      <c r="J420" s="420">
        <v>119.23333333333332</v>
      </c>
      <c r="K420" s="419">
        <v>114.6</v>
      </c>
      <c r="L420" s="419">
        <v>109.2</v>
      </c>
      <c r="M420" s="419">
        <v>17.253979999999999</v>
      </c>
    </row>
    <row r="421" spans="1:13">
      <c r="A421" s="245">
        <v>411</v>
      </c>
      <c r="B421" s="421" t="s">
        <v>169</v>
      </c>
      <c r="C421" s="419">
        <v>429.75</v>
      </c>
      <c r="D421" s="420">
        <v>431.48333333333335</v>
      </c>
      <c r="E421" s="420">
        <v>426.4666666666667</v>
      </c>
      <c r="F421" s="420">
        <v>423.18333333333334</v>
      </c>
      <c r="G421" s="420">
        <v>418.16666666666669</v>
      </c>
      <c r="H421" s="420">
        <v>434.76666666666671</v>
      </c>
      <c r="I421" s="420">
        <v>439.78333333333336</v>
      </c>
      <c r="J421" s="420">
        <v>443.06666666666672</v>
      </c>
      <c r="K421" s="419">
        <v>436.5</v>
      </c>
      <c r="L421" s="419">
        <v>428.2</v>
      </c>
      <c r="M421" s="419">
        <v>201.95277999999999</v>
      </c>
    </row>
    <row r="422" spans="1:13">
      <c r="A422" s="245">
        <v>412</v>
      </c>
      <c r="B422" s="421" t="s">
        <v>168</v>
      </c>
      <c r="C422" s="419">
        <v>123.1</v>
      </c>
      <c r="D422" s="420">
        <v>124.25</v>
      </c>
      <c r="E422" s="420">
        <v>121.4</v>
      </c>
      <c r="F422" s="420">
        <v>119.7</v>
      </c>
      <c r="G422" s="420">
        <v>116.85000000000001</v>
      </c>
      <c r="H422" s="420">
        <v>125.95</v>
      </c>
      <c r="I422" s="420">
        <v>128.80000000000001</v>
      </c>
      <c r="J422" s="420">
        <v>130.5</v>
      </c>
      <c r="K422" s="419">
        <v>127.1</v>
      </c>
      <c r="L422" s="419">
        <v>122.55</v>
      </c>
      <c r="M422" s="419">
        <v>377.35052000000002</v>
      </c>
    </row>
    <row r="423" spans="1:13">
      <c r="A423" s="245">
        <v>413</v>
      </c>
      <c r="B423" s="421" t="s">
        <v>745</v>
      </c>
      <c r="C423" s="419">
        <v>272.45</v>
      </c>
      <c r="D423" s="420">
        <v>275.61666666666662</v>
      </c>
      <c r="E423" s="420">
        <v>265.83333333333326</v>
      </c>
      <c r="F423" s="420">
        <v>259.21666666666664</v>
      </c>
      <c r="G423" s="420">
        <v>249.43333333333328</v>
      </c>
      <c r="H423" s="420">
        <v>282.23333333333323</v>
      </c>
      <c r="I423" s="420">
        <v>292.01666666666665</v>
      </c>
      <c r="J423" s="420">
        <v>298.63333333333321</v>
      </c>
      <c r="K423" s="419">
        <v>285.39999999999998</v>
      </c>
      <c r="L423" s="419">
        <v>269</v>
      </c>
      <c r="M423" s="419">
        <v>14.473940000000001</v>
      </c>
    </row>
    <row r="424" spans="1:13">
      <c r="A424" s="245">
        <v>414</v>
      </c>
      <c r="B424" s="421" t="s">
        <v>809</v>
      </c>
      <c r="C424" s="419">
        <v>280.7</v>
      </c>
      <c r="D424" s="420">
        <v>282.63333333333338</v>
      </c>
      <c r="E424" s="420">
        <v>276.26666666666677</v>
      </c>
      <c r="F424" s="420">
        <v>271.83333333333337</v>
      </c>
      <c r="G424" s="420">
        <v>265.46666666666675</v>
      </c>
      <c r="H424" s="420">
        <v>287.06666666666678</v>
      </c>
      <c r="I424" s="420">
        <v>293.43333333333345</v>
      </c>
      <c r="J424" s="420">
        <v>297.86666666666679</v>
      </c>
      <c r="K424" s="419">
        <v>289</v>
      </c>
      <c r="L424" s="419">
        <v>278.2</v>
      </c>
      <c r="M424" s="419">
        <v>5.0291300000000003</v>
      </c>
    </row>
    <row r="425" spans="1:13">
      <c r="A425" s="245">
        <v>415</v>
      </c>
      <c r="B425" s="421" t="s">
        <v>174</v>
      </c>
      <c r="C425" s="419">
        <v>789.85</v>
      </c>
      <c r="D425" s="420">
        <v>797.68333333333339</v>
      </c>
      <c r="E425" s="420">
        <v>777.36666666666679</v>
      </c>
      <c r="F425" s="420">
        <v>764.88333333333344</v>
      </c>
      <c r="G425" s="420">
        <v>744.56666666666683</v>
      </c>
      <c r="H425" s="420">
        <v>810.16666666666674</v>
      </c>
      <c r="I425" s="420">
        <v>830.48333333333335</v>
      </c>
      <c r="J425" s="420">
        <v>842.9666666666667</v>
      </c>
      <c r="K425" s="419">
        <v>818</v>
      </c>
      <c r="L425" s="419">
        <v>785.2</v>
      </c>
      <c r="M425" s="419">
        <v>5.9933899999999998</v>
      </c>
    </row>
    <row r="426" spans="1:13">
      <c r="A426" s="245">
        <v>416</v>
      </c>
      <c r="B426" s="421" t="s">
        <v>473</v>
      </c>
      <c r="C426" s="419">
        <v>747.55</v>
      </c>
      <c r="D426" s="420">
        <v>751.08333333333337</v>
      </c>
      <c r="E426" s="420">
        <v>737.4666666666667</v>
      </c>
      <c r="F426" s="420">
        <v>727.38333333333333</v>
      </c>
      <c r="G426" s="420">
        <v>713.76666666666665</v>
      </c>
      <c r="H426" s="420">
        <v>761.16666666666674</v>
      </c>
      <c r="I426" s="420">
        <v>774.7833333333333</v>
      </c>
      <c r="J426" s="420">
        <v>784.86666666666679</v>
      </c>
      <c r="K426" s="419">
        <v>764.7</v>
      </c>
      <c r="L426" s="419">
        <v>741</v>
      </c>
      <c r="M426" s="419">
        <v>3.3067899999999999</v>
      </c>
    </row>
    <row r="427" spans="1:13">
      <c r="A427" s="245">
        <v>417</v>
      </c>
      <c r="B427" s="421" t="s">
        <v>771</v>
      </c>
      <c r="C427" s="419">
        <v>423.3</v>
      </c>
      <c r="D427" s="420">
        <v>420.59999999999997</v>
      </c>
      <c r="E427" s="420">
        <v>398.69999999999993</v>
      </c>
      <c r="F427" s="420">
        <v>374.09999999999997</v>
      </c>
      <c r="G427" s="420">
        <v>352.19999999999993</v>
      </c>
      <c r="H427" s="420">
        <v>445.19999999999993</v>
      </c>
      <c r="I427" s="420">
        <v>467.09999999999991</v>
      </c>
      <c r="J427" s="420">
        <v>491.69999999999993</v>
      </c>
      <c r="K427" s="419">
        <v>442.5</v>
      </c>
      <c r="L427" s="419">
        <v>396</v>
      </c>
      <c r="M427" s="419">
        <v>90.16395</v>
      </c>
    </row>
    <row r="428" spans="1:13">
      <c r="A428" s="245">
        <v>418</v>
      </c>
      <c r="B428" s="421" t="s">
        <v>474</v>
      </c>
      <c r="C428" s="419">
        <v>239</v>
      </c>
      <c r="D428" s="420">
        <v>238.93333333333331</v>
      </c>
      <c r="E428" s="420">
        <v>236.06666666666661</v>
      </c>
      <c r="F428" s="420">
        <v>233.1333333333333</v>
      </c>
      <c r="G428" s="420">
        <v>230.26666666666659</v>
      </c>
      <c r="H428" s="420">
        <v>241.86666666666662</v>
      </c>
      <c r="I428" s="420">
        <v>244.73333333333335</v>
      </c>
      <c r="J428" s="420">
        <v>247.66666666666663</v>
      </c>
      <c r="K428" s="419">
        <v>241.8</v>
      </c>
      <c r="L428" s="419">
        <v>236</v>
      </c>
      <c r="M428" s="419">
        <v>7.5437200000000004</v>
      </c>
    </row>
    <row r="429" spans="1:13">
      <c r="A429" s="245">
        <v>419</v>
      </c>
      <c r="B429" s="421" t="s">
        <v>175</v>
      </c>
      <c r="C429" s="419">
        <v>673.25</v>
      </c>
      <c r="D429" s="420">
        <v>676.2166666666667</v>
      </c>
      <c r="E429" s="420">
        <v>669.43333333333339</v>
      </c>
      <c r="F429" s="420">
        <v>665.61666666666667</v>
      </c>
      <c r="G429" s="420">
        <v>658.83333333333337</v>
      </c>
      <c r="H429" s="420">
        <v>680.03333333333342</v>
      </c>
      <c r="I429" s="420">
        <v>686.81666666666672</v>
      </c>
      <c r="J429" s="420">
        <v>690.63333333333344</v>
      </c>
      <c r="K429" s="419">
        <v>683</v>
      </c>
      <c r="L429" s="419">
        <v>672.4</v>
      </c>
      <c r="M429" s="419">
        <v>26.82423</v>
      </c>
    </row>
    <row r="430" spans="1:13">
      <c r="A430" s="245">
        <v>420</v>
      </c>
      <c r="B430" s="421" t="s">
        <v>176</v>
      </c>
      <c r="C430" s="419">
        <v>527.29999999999995</v>
      </c>
      <c r="D430" s="420">
        <v>530.38333333333333</v>
      </c>
      <c r="E430" s="420">
        <v>522.76666666666665</v>
      </c>
      <c r="F430" s="420">
        <v>518.23333333333335</v>
      </c>
      <c r="G430" s="420">
        <v>510.61666666666667</v>
      </c>
      <c r="H430" s="420">
        <v>534.91666666666663</v>
      </c>
      <c r="I430" s="420">
        <v>542.53333333333319</v>
      </c>
      <c r="J430" s="420">
        <v>547.06666666666661</v>
      </c>
      <c r="K430" s="419">
        <v>538</v>
      </c>
      <c r="L430" s="419">
        <v>525.85</v>
      </c>
      <c r="M430" s="419">
        <v>19.263670000000001</v>
      </c>
    </row>
    <row r="431" spans="1:13">
      <c r="A431" s="245">
        <v>421</v>
      </c>
      <c r="B431" s="421" t="s">
        <v>900</v>
      </c>
      <c r="C431" s="419">
        <v>3410.7</v>
      </c>
      <c r="D431" s="420">
        <v>3423.5666666666671</v>
      </c>
      <c r="E431" s="420">
        <v>3387.1333333333341</v>
      </c>
      <c r="F431" s="420">
        <v>3363.5666666666671</v>
      </c>
      <c r="G431" s="420">
        <v>3327.1333333333341</v>
      </c>
      <c r="H431" s="420">
        <v>3447.1333333333341</v>
      </c>
      <c r="I431" s="420">
        <v>3483.5666666666675</v>
      </c>
      <c r="J431" s="420">
        <v>3507.1333333333341</v>
      </c>
      <c r="K431" s="419">
        <v>3460</v>
      </c>
      <c r="L431" s="419">
        <v>3400</v>
      </c>
      <c r="M431" s="419">
        <v>1.6840000000000001E-2</v>
      </c>
    </row>
    <row r="432" spans="1:13">
      <c r="A432" s="245">
        <v>422</v>
      </c>
      <c r="B432" s="421" t="s">
        <v>475</v>
      </c>
      <c r="C432" s="419">
        <v>2664.2</v>
      </c>
      <c r="D432" s="420">
        <v>2654.25</v>
      </c>
      <c r="E432" s="420">
        <v>2633.5</v>
      </c>
      <c r="F432" s="420">
        <v>2602.8000000000002</v>
      </c>
      <c r="G432" s="420">
        <v>2582.0500000000002</v>
      </c>
      <c r="H432" s="420">
        <v>2684.95</v>
      </c>
      <c r="I432" s="420">
        <v>2705.7</v>
      </c>
      <c r="J432" s="420">
        <v>2736.3999999999996</v>
      </c>
      <c r="K432" s="419">
        <v>2675</v>
      </c>
      <c r="L432" s="419">
        <v>2623.55</v>
      </c>
      <c r="M432" s="419">
        <v>0.14066000000000001</v>
      </c>
    </row>
    <row r="433" spans="1:13">
      <c r="A433" s="245">
        <v>423</v>
      </c>
      <c r="B433" s="421" t="s">
        <v>476</v>
      </c>
      <c r="C433" s="419">
        <v>804.15</v>
      </c>
      <c r="D433" s="420">
        <v>809</v>
      </c>
      <c r="E433" s="420">
        <v>790.2</v>
      </c>
      <c r="F433" s="420">
        <v>776.25</v>
      </c>
      <c r="G433" s="420">
        <v>757.45</v>
      </c>
      <c r="H433" s="420">
        <v>822.95</v>
      </c>
      <c r="I433" s="420">
        <v>841.75</v>
      </c>
      <c r="J433" s="420">
        <v>855.7</v>
      </c>
      <c r="K433" s="419">
        <v>827.8</v>
      </c>
      <c r="L433" s="419">
        <v>795.05</v>
      </c>
      <c r="M433" s="419">
        <v>0.50461</v>
      </c>
    </row>
    <row r="434" spans="1:13">
      <c r="A434" s="245">
        <v>424</v>
      </c>
      <c r="B434" s="421" t="s">
        <v>477</v>
      </c>
      <c r="C434" s="419">
        <v>302.64999999999998</v>
      </c>
      <c r="D434" s="420">
        <v>304.33333333333331</v>
      </c>
      <c r="E434" s="420">
        <v>298.66666666666663</v>
      </c>
      <c r="F434" s="420">
        <v>294.68333333333334</v>
      </c>
      <c r="G434" s="420">
        <v>289.01666666666665</v>
      </c>
      <c r="H434" s="420">
        <v>308.31666666666661</v>
      </c>
      <c r="I434" s="420">
        <v>313.98333333333323</v>
      </c>
      <c r="J434" s="420">
        <v>317.96666666666658</v>
      </c>
      <c r="K434" s="419">
        <v>310</v>
      </c>
      <c r="L434" s="419">
        <v>300.35000000000002</v>
      </c>
      <c r="M434" s="419">
        <v>6.7209599999999998</v>
      </c>
    </row>
    <row r="435" spans="1:13">
      <c r="A435" s="245">
        <v>425</v>
      </c>
      <c r="B435" s="421" t="s">
        <v>478</v>
      </c>
      <c r="C435" s="419">
        <v>285.7</v>
      </c>
      <c r="D435" s="420">
        <v>288.7166666666667</v>
      </c>
      <c r="E435" s="420">
        <v>279.93333333333339</v>
      </c>
      <c r="F435" s="420">
        <v>274.16666666666669</v>
      </c>
      <c r="G435" s="420">
        <v>265.38333333333338</v>
      </c>
      <c r="H435" s="420">
        <v>294.48333333333341</v>
      </c>
      <c r="I435" s="420">
        <v>303.26666666666671</v>
      </c>
      <c r="J435" s="420">
        <v>309.03333333333342</v>
      </c>
      <c r="K435" s="419">
        <v>297.5</v>
      </c>
      <c r="L435" s="419">
        <v>282.95</v>
      </c>
      <c r="M435" s="419">
        <v>6.05891</v>
      </c>
    </row>
    <row r="436" spans="1:13">
      <c r="A436" s="245">
        <v>426</v>
      </c>
      <c r="B436" s="421" t="s">
        <v>479</v>
      </c>
      <c r="C436" s="419">
        <v>2163.85</v>
      </c>
      <c r="D436" s="420">
        <v>2175.5333333333333</v>
      </c>
      <c r="E436" s="420">
        <v>2141.9166666666665</v>
      </c>
      <c r="F436" s="420">
        <v>2119.9833333333331</v>
      </c>
      <c r="G436" s="420">
        <v>2086.3666666666663</v>
      </c>
      <c r="H436" s="420">
        <v>2197.4666666666667</v>
      </c>
      <c r="I436" s="420">
        <v>2231.0833333333335</v>
      </c>
      <c r="J436" s="420">
        <v>2253.0166666666669</v>
      </c>
      <c r="K436" s="419">
        <v>2209.15</v>
      </c>
      <c r="L436" s="419">
        <v>2153.6</v>
      </c>
      <c r="M436" s="419">
        <v>0.41072999999999998</v>
      </c>
    </row>
    <row r="437" spans="1:13">
      <c r="A437" s="245">
        <v>427</v>
      </c>
      <c r="B437" s="421" t="s">
        <v>744</v>
      </c>
      <c r="C437" s="419">
        <v>704.2</v>
      </c>
      <c r="D437" s="420">
        <v>710.41666666666663</v>
      </c>
      <c r="E437" s="420">
        <v>695.83333333333326</v>
      </c>
      <c r="F437" s="420">
        <v>687.46666666666658</v>
      </c>
      <c r="G437" s="420">
        <v>672.88333333333321</v>
      </c>
      <c r="H437" s="420">
        <v>718.7833333333333</v>
      </c>
      <c r="I437" s="420">
        <v>733.36666666666656</v>
      </c>
      <c r="J437" s="420">
        <v>741.73333333333335</v>
      </c>
      <c r="K437" s="419">
        <v>725</v>
      </c>
      <c r="L437" s="419">
        <v>702.05</v>
      </c>
      <c r="M437" s="419">
        <v>0.34888999999999998</v>
      </c>
    </row>
    <row r="438" spans="1:13">
      <c r="A438" s="245">
        <v>428</v>
      </c>
      <c r="B438" s="421" t="s">
        <v>791</v>
      </c>
      <c r="C438" s="419">
        <v>474.9</v>
      </c>
      <c r="D438" s="420">
        <v>478.3</v>
      </c>
      <c r="E438" s="420">
        <v>469.6</v>
      </c>
      <c r="F438" s="420">
        <v>464.3</v>
      </c>
      <c r="G438" s="420">
        <v>455.6</v>
      </c>
      <c r="H438" s="420">
        <v>483.6</v>
      </c>
      <c r="I438" s="420">
        <v>492.29999999999995</v>
      </c>
      <c r="J438" s="420">
        <v>497.6</v>
      </c>
      <c r="K438" s="419">
        <v>487</v>
      </c>
      <c r="L438" s="419">
        <v>473</v>
      </c>
      <c r="M438" s="419">
        <v>1.2841</v>
      </c>
    </row>
    <row r="439" spans="1:13">
      <c r="A439" s="245">
        <v>429</v>
      </c>
      <c r="B439" s="421" t="s">
        <v>480</v>
      </c>
      <c r="C439" s="419">
        <v>8.75</v>
      </c>
      <c r="D439" s="420">
        <v>8.9833333333333325</v>
      </c>
      <c r="E439" s="420">
        <v>8.5166666666666657</v>
      </c>
      <c r="F439" s="420">
        <v>8.2833333333333332</v>
      </c>
      <c r="G439" s="420">
        <v>7.8166666666666664</v>
      </c>
      <c r="H439" s="420">
        <v>9.216666666666665</v>
      </c>
      <c r="I439" s="420">
        <v>9.68333333333333</v>
      </c>
      <c r="J439" s="420">
        <v>9.9166666666666643</v>
      </c>
      <c r="K439" s="419">
        <v>9.4499999999999993</v>
      </c>
      <c r="L439" s="419">
        <v>8.75</v>
      </c>
      <c r="M439" s="419">
        <v>2501.2983899999999</v>
      </c>
    </row>
    <row r="440" spans="1:13">
      <c r="A440" s="245">
        <v>430</v>
      </c>
      <c r="B440" s="421" t="s">
        <v>481</v>
      </c>
      <c r="C440" s="419">
        <v>140.69999999999999</v>
      </c>
      <c r="D440" s="420">
        <v>141.03333333333333</v>
      </c>
      <c r="E440" s="420">
        <v>138.81666666666666</v>
      </c>
      <c r="F440" s="420">
        <v>136.93333333333334</v>
      </c>
      <c r="G440" s="420">
        <v>134.71666666666667</v>
      </c>
      <c r="H440" s="420">
        <v>142.91666666666666</v>
      </c>
      <c r="I440" s="420">
        <v>145.1333333333333</v>
      </c>
      <c r="J440" s="420">
        <v>147.01666666666665</v>
      </c>
      <c r="K440" s="419">
        <v>143.25</v>
      </c>
      <c r="L440" s="419">
        <v>139.15</v>
      </c>
      <c r="M440" s="419">
        <v>1.1532800000000001</v>
      </c>
    </row>
    <row r="441" spans="1:13">
      <c r="A441" s="245">
        <v>431</v>
      </c>
      <c r="B441" s="421" t="s">
        <v>482</v>
      </c>
      <c r="C441" s="419">
        <v>1050.0999999999999</v>
      </c>
      <c r="D441" s="420">
        <v>1050.7166666666665</v>
      </c>
      <c r="E441" s="420">
        <v>1034.833333333333</v>
      </c>
      <c r="F441" s="420">
        <v>1019.5666666666666</v>
      </c>
      <c r="G441" s="420">
        <v>1003.6833333333332</v>
      </c>
      <c r="H441" s="420">
        <v>1065.9833333333329</v>
      </c>
      <c r="I441" s="420">
        <v>1081.8666666666666</v>
      </c>
      <c r="J441" s="420">
        <v>1097.1333333333328</v>
      </c>
      <c r="K441" s="419">
        <v>1066.5999999999999</v>
      </c>
      <c r="L441" s="419">
        <v>1035.45</v>
      </c>
      <c r="M441" s="419">
        <v>1.6444399999999999</v>
      </c>
    </row>
    <row r="442" spans="1:13">
      <c r="A442" s="245">
        <v>432</v>
      </c>
      <c r="B442" s="421" t="s">
        <v>275</v>
      </c>
      <c r="C442" s="419">
        <v>584.70000000000005</v>
      </c>
      <c r="D442" s="420">
        <v>584.48333333333335</v>
      </c>
      <c r="E442" s="420">
        <v>579.41666666666674</v>
      </c>
      <c r="F442" s="420">
        <v>574.13333333333344</v>
      </c>
      <c r="G442" s="420">
        <v>569.06666666666683</v>
      </c>
      <c r="H442" s="420">
        <v>589.76666666666665</v>
      </c>
      <c r="I442" s="420">
        <v>594.83333333333326</v>
      </c>
      <c r="J442" s="420">
        <v>600.11666666666656</v>
      </c>
      <c r="K442" s="419">
        <v>589.54999999999995</v>
      </c>
      <c r="L442" s="419">
        <v>579.20000000000005</v>
      </c>
      <c r="M442" s="419">
        <v>2.0394700000000001</v>
      </c>
    </row>
    <row r="443" spans="1:13">
      <c r="A443" s="245">
        <v>433</v>
      </c>
      <c r="B443" s="421" t="s">
        <v>483</v>
      </c>
      <c r="C443" s="419">
        <v>1476</v>
      </c>
      <c r="D443" s="420">
        <v>1495.2666666666667</v>
      </c>
      <c r="E443" s="420">
        <v>1447.9333333333334</v>
      </c>
      <c r="F443" s="420">
        <v>1419.8666666666668</v>
      </c>
      <c r="G443" s="420">
        <v>1372.5333333333335</v>
      </c>
      <c r="H443" s="420">
        <v>1523.3333333333333</v>
      </c>
      <c r="I443" s="420">
        <v>1570.6666666666667</v>
      </c>
      <c r="J443" s="420">
        <v>1598.7333333333331</v>
      </c>
      <c r="K443" s="419">
        <v>1542.6</v>
      </c>
      <c r="L443" s="419">
        <v>1467.2</v>
      </c>
      <c r="M443" s="419">
        <v>0.50510999999999995</v>
      </c>
    </row>
    <row r="444" spans="1:13">
      <c r="A444" s="245">
        <v>434</v>
      </c>
      <c r="B444" s="421" t="s">
        <v>484</v>
      </c>
      <c r="C444" s="419">
        <v>581.35</v>
      </c>
      <c r="D444" s="420">
        <v>586.11666666666667</v>
      </c>
      <c r="E444" s="420">
        <v>573.23333333333335</v>
      </c>
      <c r="F444" s="420">
        <v>565.11666666666667</v>
      </c>
      <c r="G444" s="420">
        <v>552.23333333333335</v>
      </c>
      <c r="H444" s="420">
        <v>594.23333333333335</v>
      </c>
      <c r="I444" s="420">
        <v>607.11666666666679</v>
      </c>
      <c r="J444" s="420">
        <v>615.23333333333335</v>
      </c>
      <c r="K444" s="419">
        <v>599</v>
      </c>
      <c r="L444" s="419">
        <v>578</v>
      </c>
      <c r="M444" s="419">
        <v>0.49811</v>
      </c>
    </row>
    <row r="445" spans="1:13">
      <c r="A445" s="245">
        <v>435</v>
      </c>
      <c r="B445" s="421" t="s">
        <v>485</v>
      </c>
      <c r="C445" s="419">
        <v>9302.7000000000007</v>
      </c>
      <c r="D445" s="420">
        <v>9352.5833333333339</v>
      </c>
      <c r="E445" s="420">
        <v>9205.1666666666679</v>
      </c>
      <c r="F445" s="420">
        <v>9107.6333333333332</v>
      </c>
      <c r="G445" s="420">
        <v>8960.2166666666672</v>
      </c>
      <c r="H445" s="420">
        <v>9450.1166666666686</v>
      </c>
      <c r="I445" s="420">
        <v>9597.5333333333365</v>
      </c>
      <c r="J445" s="420">
        <v>9695.0666666666693</v>
      </c>
      <c r="K445" s="419">
        <v>9500</v>
      </c>
      <c r="L445" s="419">
        <v>9255.0499999999993</v>
      </c>
      <c r="M445" s="419">
        <v>3.3059999999999999E-2</v>
      </c>
    </row>
    <row r="446" spans="1:13">
      <c r="A446" s="245">
        <v>436</v>
      </c>
      <c r="B446" s="421" t="s">
        <v>486</v>
      </c>
      <c r="C446" s="419">
        <v>41.75</v>
      </c>
      <c r="D446" s="420">
        <v>42.083333333333336</v>
      </c>
      <c r="E446" s="420">
        <v>41.166666666666671</v>
      </c>
      <c r="F446" s="420">
        <v>40.583333333333336</v>
      </c>
      <c r="G446" s="420">
        <v>39.666666666666671</v>
      </c>
      <c r="H446" s="420">
        <v>42.666666666666671</v>
      </c>
      <c r="I446" s="420">
        <v>43.583333333333343</v>
      </c>
      <c r="J446" s="420">
        <v>44.166666666666671</v>
      </c>
      <c r="K446" s="419">
        <v>43</v>
      </c>
      <c r="L446" s="419">
        <v>41.5</v>
      </c>
      <c r="M446" s="419">
        <v>77.545349999999999</v>
      </c>
    </row>
    <row r="447" spans="1:13">
      <c r="A447" s="245">
        <v>437</v>
      </c>
      <c r="B447" s="421" t="s">
        <v>188</v>
      </c>
      <c r="C447" s="419">
        <v>608.25</v>
      </c>
      <c r="D447" s="420">
        <v>611.41666666666663</v>
      </c>
      <c r="E447" s="420">
        <v>603.83333333333326</v>
      </c>
      <c r="F447" s="420">
        <v>599.41666666666663</v>
      </c>
      <c r="G447" s="420">
        <v>591.83333333333326</v>
      </c>
      <c r="H447" s="420">
        <v>615.83333333333326</v>
      </c>
      <c r="I447" s="420">
        <v>623.41666666666652</v>
      </c>
      <c r="J447" s="420">
        <v>627.83333333333326</v>
      </c>
      <c r="K447" s="419">
        <v>619</v>
      </c>
      <c r="L447" s="419">
        <v>607</v>
      </c>
      <c r="M447" s="419">
        <v>11.06888</v>
      </c>
    </row>
    <row r="448" spans="1:13">
      <c r="A448" s="245">
        <v>438</v>
      </c>
      <c r="B448" s="421" t="s">
        <v>901</v>
      </c>
      <c r="C448" s="419">
        <v>870.6</v>
      </c>
      <c r="D448" s="420">
        <v>884.36666666666667</v>
      </c>
      <c r="E448" s="420">
        <v>850.23333333333335</v>
      </c>
      <c r="F448" s="420">
        <v>829.86666666666667</v>
      </c>
      <c r="G448" s="420">
        <v>795.73333333333335</v>
      </c>
      <c r="H448" s="420">
        <v>904.73333333333335</v>
      </c>
      <c r="I448" s="420">
        <v>938.86666666666679</v>
      </c>
      <c r="J448" s="420">
        <v>959.23333333333335</v>
      </c>
      <c r="K448" s="419">
        <v>918.5</v>
      </c>
      <c r="L448" s="419">
        <v>864</v>
      </c>
      <c r="M448" s="419">
        <v>1.2888299999999999</v>
      </c>
    </row>
    <row r="449" spans="1:13">
      <c r="A449" s="245">
        <v>439</v>
      </c>
      <c r="B449" s="421" t="s">
        <v>746</v>
      </c>
      <c r="C449" s="419">
        <v>17996.099999999999</v>
      </c>
      <c r="D449" s="420">
        <v>18348.7</v>
      </c>
      <c r="E449" s="420">
        <v>17197.400000000001</v>
      </c>
      <c r="F449" s="420">
        <v>16398.7</v>
      </c>
      <c r="G449" s="420">
        <v>15247.400000000001</v>
      </c>
      <c r="H449" s="420">
        <v>19147.400000000001</v>
      </c>
      <c r="I449" s="420">
        <v>20298.699999999997</v>
      </c>
      <c r="J449" s="420">
        <v>21097.4</v>
      </c>
      <c r="K449" s="419">
        <v>19500</v>
      </c>
      <c r="L449" s="419">
        <v>17550</v>
      </c>
      <c r="M449" s="419">
        <v>9.9070000000000005E-2</v>
      </c>
    </row>
    <row r="450" spans="1:13">
      <c r="A450" s="245">
        <v>440</v>
      </c>
      <c r="B450" s="421" t="s">
        <v>177</v>
      </c>
      <c r="C450" s="419">
        <v>759.95</v>
      </c>
      <c r="D450" s="420">
        <v>764.9</v>
      </c>
      <c r="E450" s="420">
        <v>749.4</v>
      </c>
      <c r="F450" s="420">
        <v>738.85</v>
      </c>
      <c r="G450" s="420">
        <v>723.35</v>
      </c>
      <c r="H450" s="420">
        <v>775.44999999999993</v>
      </c>
      <c r="I450" s="420">
        <v>790.94999999999993</v>
      </c>
      <c r="J450" s="420">
        <v>801.49999999999989</v>
      </c>
      <c r="K450" s="419">
        <v>780.4</v>
      </c>
      <c r="L450" s="419">
        <v>754.35</v>
      </c>
      <c r="M450" s="419">
        <v>24.561699999999998</v>
      </c>
    </row>
    <row r="451" spans="1:13">
      <c r="A451" s="245">
        <v>441</v>
      </c>
      <c r="B451" s="421" t="s">
        <v>747</v>
      </c>
      <c r="C451" s="419">
        <v>188.8</v>
      </c>
      <c r="D451" s="420">
        <v>190.31666666666669</v>
      </c>
      <c r="E451" s="420">
        <v>185.83333333333337</v>
      </c>
      <c r="F451" s="420">
        <v>182.86666666666667</v>
      </c>
      <c r="G451" s="420">
        <v>178.38333333333335</v>
      </c>
      <c r="H451" s="420">
        <v>193.28333333333339</v>
      </c>
      <c r="I451" s="420">
        <v>197.76666666666668</v>
      </c>
      <c r="J451" s="420">
        <v>200.73333333333341</v>
      </c>
      <c r="K451" s="419">
        <v>194.8</v>
      </c>
      <c r="L451" s="419">
        <v>187.35</v>
      </c>
      <c r="M451" s="419">
        <v>28.41264</v>
      </c>
    </row>
    <row r="452" spans="1:13">
      <c r="A452" s="245">
        <v>442</v>
      </c>
      <c r="B452" s="421" t="s">
        <v>748</v>
      </c>
      <c r="C452" s="419">
        <v>1360.75</v>
      </c>
      <c r="D452" s="420">
        <v>1364.9166666666667</v>
      </c>
      <c r="E452" s="420">
        <v>1346.8333333333335</v>
      </c>
      <c r="F452" s="420">
        <v>1332.9166666666667</v>
      </c>
      <c r="G452" s="420">
        <v>1314.8333333333335</v>
      </c>
      <c r="H452" s="420">
        <v>1378.8333333333335</v>
      </c>
      <c r="I452" s="420">
        <v>1396.916666666667</v>
      </c>
      <c r="J452" s="420">
        <v>1410.8333333333335</v>
      </c>
      <c r="K452" s="419">
        <v>1383</v>
      </c>
      <c r="L452" s="419">
        <v>1351</v>
      </c>
      <c r="M452" s="419">
        <v>3.5675400000000002</v>
      </c>
    </row>
    <row r="453" spans="1:13">
      <c r="A453" s="245">
        <v>443</v>
      </c>
      <c r="B453" s="421" t="s">
        <v>183</v>
      </c>
      <c r="C453" s="419">
        <v>3262.3</v>
      </c>
      <c r="D453" s="420">
        <v>3282.1333333333332</v>
      </c>
      <c r="E453" s="420">
        <v>3236.2666666666664</v>
      </c>
      <c r="F453" s="420">
        <v>3210.2333333333331</v>
      </c>
      <c r="G453" s="420">
        <v>3164.3666666666663</v>
      </c>
      <c r="H453" s="420">
        <v>3308.1666666666665</v>
      </c>
      <c r="I453" s="420">
        <v>3354.0333333333333</v>
      </c>
      <c r="J453" s="420">
        <v>3380.0666666666666</v>
      </c>
      <c r="K453" s="419">
        <v>3328</v>
      </c>
      <c r="L453" s="419">
        <v>3256.1</v>
      </c>
      <c r="M453" s="419">
        <v>21.594200000000001</v>
      </c>
    </row>
    <row r="454" spans="1:13">
      <c r="A454" s="245">
        <v>444</v>
      </c>
      <c r="B454" s="421" t="s">
        <v>782</v>
      </c>
      <c r="C454" s="419">
        <v>762.6</v>
      </c>
      <c r="D454" s="420">
        <v>763.19999999999993</v>
      </c>
      <c r="E454" s="420">
        <v>757.39999999999986</v>
      </c>
      <c r="F454" s="420">
        <v>752.19999999999993</v>
      </c>
      <c r="G454" s="420">
        <v>746.39999999999986</v>
      </c>
      <c r="H454" s="420">
        <v>768.39999999999986</v>
      </c>
      <c r="I454" s="420">
        <v>774.19999999999982</v>
      </c>
      <c r="J454" s="420">
        <v>779.39999999999986</v>
      </c>
      <c r="K454" s="419">
        <v>769</v>
      </c>
      <c r="L454" s="419">
        <v>758</v>
      </c>
      <c r="M454" s="419">
        <v>14.116020000000001</v>
      </c>
    </row>
    <row r="455" spans="1:13">
      <c r="A455" s="245">
        <v>445</v>
      </c>
      <c r="B455" s="421" t="s">
        <v>178</v>
      </c>
      <c r="C455" s="419">
        <v>4312.25</v>
      </c>
      <c r="D455" s="420">
        <v>4330.7166666666662</v>
      </c>
      <c r="E455" s="420">
        <v>4266.5333333333328</v>
      </c>
      <c r="F455" s="420">
        <v>4220.8166666666666</v>
      </c>
      <c r="G455" s="420">
        <v>4156.6333333333332</v>
      </c>
      <c r="H455" s="420">
        <v>4376.4333333333325</v>
      </c>
      <c r="I455" s="420">
        <v>4440.616666666665</v>
      </c>
      <c r="J455" s="420">
        <v>4486.3333333333321</v>
      </c>
      <c r="K455" s="419">
        <v>4394.8999999999996</v>
      </c>
      <c r="L455" s="419">
        <v>4285</v>
      </c>
      <c r="M455" s="419">
        <v>1.5150999999999999</v>
      </c>
    </row>
    <row r="456" spans="1:13">
      <c r="A456" s="245">
        <v>446</v>
      </c>
      <c r="B456" s="421" t="s">
        <v>487</v>
      </c>
      <c r="C456" s="419">
        <v>1139.25</v>
      </c>
      <c r="D456" s="420">
        <v>1146.75</v>
      </c>
      <c r="E456" s="420">
        <v>1123.5</v>
      </c>
      <c r="F456" s="420">
        <v>1107.75</v>
      </c>
      <c r="G456" s="420">
        <v>1084.5</v>
      </c>
      <c r="H456" s="420">
        <v>1162.5</v>
      </c>
      <c r="I456" s="420">
        <v>1185.75</v>
      </c>
      <c r="J456" s="420">
        <v>1201.5</v>
      </c>
      <c r="K456" s="419">
        <v>1170</v>
      </c>
      <c r="L456" s="419">
        <v>1131</v>
      </c>
      <c r="M456" s="419">
        <v>0.43654999999999999</v>
      </c>
    </row>
    <row r="457" spans="1:13">
      <c r="A457" s="245">
        <v>447</v>
      </c>
      <c r="B457" s="421" t="s">
        <v>180</v>
      </c>
      <c r="C457" s="419">
        <v>147.94999999999999</v>
      </c>
      <c r="D457" s="420">
        <v>149.91666666666666</v>
      </c>
      <c r="E457" s="420">
        <v>139.33333333333331</v>
      </c>
      <c r="F457" s="420">
        <v>130.71666666666667</v>
      </c>
      <c r="G457" s="420">
        <v>120.13333333333333</v>
      </c>
      <c r="H457" s="420">
        <v>158.5333333333333</v>
      </c>
      <c r="I457" s="420">
        <v>169.11666666666662</v>
      </c>
      <c r="J457" s="420">
        <v>177.73333333333329</v>
      </c>
      <c r="K457" s="419">
        <v>160.5</v>
      </c>
      <c r="L457" s="419">
        <v>141.30000000000001</v>
      </c>
      <c r="M457" s="419">
        <v>148.65553</v>
      </c>
    </row>
    <row r="458" spans="1:13">
      <c r="A458" s="245">
        <v>448</v>
      </c>
      <c r="B458" s="421" t="s">
        <v>179</v>
      </c>
      <c r="C458" s="419">
        <v>316.89999999999998</v>
      </c>
      <c r="D458" s="420">
        <v>328.86666666666662</v>
      </c>
      <c r="E458" s="420">
        <v>299.53333333333325</v>
      </c>
      <c r="F458" s="420">
        <v>282.16666666666663</v>
      </c>
      <c r="G458" s="420">
        <v>252.83333333333326</v>
      </c>
      <c r="H458" s="420">
        <v>346.23333333333323</v>
      </c>
      <c r="I458" s="420">
        <v>375.56666666666661</v>
      </c>
      <c r="J458" s="420">
        <v>392.93333333333322</v>
      </c>
      <c r="K458" s="419">
        <v>358.2</v>
      </c>
      <c r="L458" s="419">
        <v>311.5</v>
      </c>
      <c r="M458" s="419">
        <v>1640.8382999999999</v>
      </c>
    </row>
    <row r="459" spans="1:13">
      <c r="A459" s="245">
        <v>449</v>
      </c>
      <c r="B459" s="421" t="s">
        <v>181</v>
      </c>
      <c r="C459" s="419">
        <v>123</v>
      </c>
      <c r="D459" s="420">
        <v>123.85000000000001</v>
      </c>
      <c r="E459" s="420">
        <v>121.20000000000002</v>
      </c>
      <c r="F459" s="420">
        <v>119.4</v>
      </c>
      <c r="G459" s="420">
        <v>116.75000000000001</v>
      </c>
      <c r="H459" s="420">
        <v>125.65000000000002</v>
      </c>
      <c r="I459" s="420">
        <v>128.30000000000001</v>
      </c>
      <c r="J459" s="420">
        <v>130.10000000000002</v>
      </c>
      <c r="K459" s="419">
        <v>126.5</v>
      </c>
      <c r="L459" s="419">
        <v>122.05</v>
      </c>
      <c r="M459" s="419">
        <v>310.62810999999999</v>
      </c>
    </row>
    <row r="460" spans="1:13">
      <c r="A460" s="245">
        <v>450</v>
      </c>
      <c r="B460" s="421" t="s">
        <v>182</v>
      </c>
      <c r="C460" s="419">
        <v>1167.25</v>
      </c>
      <c r="D460" s="420">
        <v>1165.1666666666667</v>
      </c>
      <c r="E460" s="420">
        <v>1152.3333333333335</v>
      </c>
      <c r="F460" s="420">
        <v>1137.4166666666667</v>
      </c>
      <c r="G460" s="420">
        <v>1124.5833333333335</v>
      </c>
      <c r="H460" s="420">
        <v>1180.0833333333335</v>
      </c>
      <c r="I460" s="420">
        <v>1192.916666666667</v>
      </c>
      <c r="J460" s="420">
        <v>1207.8333333333335</v>
      </c>
      <c r="K460" s="419">
        <v>1178</v>
      </c>
      <c r="L460" s="419">
        <v>1150.25</v>
      </c>
      <c r="M460" s="419">
        <v>91.468350000000001</v>
      </c>
    </row>
    <row r="461" spans="1:13">
      <c r="A461" s="245">
        <v>451</v>
      </c>
      <c r="B461" s="421" t="s">
        <v>488</v>
      </c>
      <c r="C461" s="419">
        <v>3603.85</v>
      </c>
      <c r="D461" s="420">
        <v>3608.8333333333335</v>
      </c>
      <c r="E461" s="420">
        <v>3580.0166666666669</v>
      </c>
      <c r="F461" s="420">
        <v>3556.1833333333334</v>
      </c>
      <c r="G461" s="420">
        <v>3527.3666666666668</v>
      </c>
      <c r="H461" s="420">
        <v>3632.666666666667</v>
      </c>
      <c r="I461" s="420">
        <v>3661.4833333333336</v>
      </c>
      <c r="J461" s="420">
        <v>3685.3166666666671</v>
      </c>
      <c r="K461" s="419">
        <v>3637.65</v>
      </c>
      <c r="L461" s="419">
        <v>3585</v>
      </c>
      <c r="M461" s="419">
        <v>0.12559999999999999</v>
      </c>
    </row>
    <row r="462" spans="1:13">
      <c r="A462" s="245">
        <v>452</v>
      </c>
      <c r="B462" s="421" t="s">
        <v>184</v>
      </c>
      <c r="C462" s="419">
        <v>1049.55</v>
      </c>
      <c r="D462" s="420">
        <v>1057.3166666666666</v>
      </c>
      <c r="E462" s="420">
        <v>1039.9833333333331</v>
      </c>
      <c r="F462" s="420">
        <v>1030.4166666666665</v>
      </c>
      <c r="G462" s="420">
        <v>1013.083333333333</v>
      </c>
      <c r="H462" s="420">
        <v>1066.8833333333332</v>
      </c>
      <c r="I462" s="420">
        <v>1084.2166666666667</v>
      </c>
      <c r="J462" s="420">
        <v>1093.7833333333333</v>
      </c>
      <c r="K462" s="419">
        <v>1074.6500000000001</v>
      </c>
      <c r="L462" s="419">
        <v>1047.75</v>
      </c>
      <c r="M462" s="419">
        <v>38.655940000000001</v>
      </c>
    </row>
    <row r="463" spans="1:13">
      <c r="A463" s="245">
        <v>453</v>
      </c>
      <c r="B463" s="421" t="s">
        <v>276</v>
      </c>
      <c r="C463" s="419">
        <v>168.6</v>
      </c>
      <c r="D463" s="420">
        <v>169.1</v>
      </c>
      <c r="E463" s="420">
        <v>167.2</v>
      </c>
      <c r="F463" s="420">
        <v>165.79999999999998</v>
      </c>
      <c r="G463" s="420">
        <v>163.89999999999998</v>
      </c>
      <c r="H463" s="420">
        <v>170.5</v>
      </c>
      <c r="I463" s="420">
        <v>172.40000000000003</v>
      </c>
      <c r="J463" s="420">
        <v>173.8</v>
      </c>
      <c r="K463" s="419">
        <v>171</v>
      </c>
      <c r="L463" s="419">
        <v>167.7</v>
      </c>
      <c r="M463" s="419">
        <v>4.3426200000000001</v>
      </c>
    </row>
    <row r="464" spans="1:13">
      <c r="A464" s="245">
        <v>454</v>
      </c>
      <c r="B464" s="421" t="s">
        <v>164</v>
      </c>
      <c r="C464" s="419">
        <v>1083.4000000000001</v>
      </c>
      <c r="D464" s="420">
        <v>1069.8</v>
      </c>
      <c r="E464" s="420">
        <v>1045.5999999999999</v>
      </c>
      <c r="F464" s="420">
        <v>1007.8</v>
      </c>
      <c r="G464" s="420">
        <v>983.59999999999991</v>
      </c>
      <c r="H464" s="420">
        <v>1107.5999999999999</v>
      </c>
      <c r="I464" s="420">
        <v>1131.8000000000002</v>
      </c>
      <c r="J464" s="420">
        <v>1169.5999999999999</v>
      </c>
      <c r="K464" s="419">
        <v>1094</v>
      </c>
      <c r="L464" s="419">
        <v>1032</v>
      </c>
      <c r="M464" s="419">
        <v>15.22879</v>
      </c>
    </row>
    <row r="465" spans="1:13">
      <c r="A465" s="245">
        <v>455</v>
      </c>
      <c r="B465" s="421" t="s">
        <v>489</v>
      </c>
      <c r="C465" s="419">
        <v>1484.1</v>
      </c>
      <c r="D465" s="420">
        <v>1495.3</v>
      </c>
      <c r="E465" s="420">
        <v>1468.8</v>
      </c>
      <c r="F465" s="420">
        <v>1453.5</v>
      </c>
      <c r="G465" s="420">
        <v>1427</v>
      </c>
      <c r="H465" s="420">
        <v>1510.6</v>
      </c>
      <c r="I465" s="420">
        <v>1537.1</v>
      </c>
      <c r="J465" s="420">
        <v>1552.3999999999999</v>
      </c>
      <c r="K465" s="419">
        <v>1521.8</v>
      </c>
      <c r="L465" s="419">
        <v>1480</v>
      </c>
      <c r="M465" s="419">
        <v>0.40367999999999998</v>
      </c>
    </row>
    <row r="466" spans="1:13">
      <c r="A466" s="245">
        <v>456</v>
      </c>
      <c r="B466" s="421" t="s">
        <v>490</v>
      </c>
      <c r="C466" s="419">
        <v>1343</v>
      </c>
      <c r="D466" s="420">
        <v>1340.9333333333334</v>
      </c>
      <c r="E466" s="420">
        <v>1332.8666666666668</v>
      </c>
      <c r="F466" s="420">
        <v>1322.7333333333333</v>
      </c>
      <c r="G466" s="420">
        <v>1314.6666666666667</v>
      </c>
      <c r="H466" s="420">
        <v>1351.0666666666668</v>
      </c>
      <c r="I466" s="420">
        <v>1359.1333333333334</v>
      </c>
      <c r="J466" s="420">
        <v>1369.2666666666669</v>
      </c>
      <c r="K466" s="419">
        <v>1349</v>
      </c>
      <c r="L466" s="419">
        <v>1330.8</v>
      </c>
      <c r="M466" s="419">
        <v>5.2843999999999998</v>
      </c>
    </row>
    <row r="467" spans="1:13">
      <c r="A467" s="245">
        <v>457</v>
      </c>
      <c r="B467" s="421" t="s">
        <v>491</v>
      </c>
      <c r="C467" s="419">
        <v>1526.75</v>
      </c>
      <c r="D467" s="420">
        <v>1523.9166666666667</v>
      </c>
      <c r="E467" s="420">
        <v>1472.8333333333335</v>
      </c>
      <c r="F467" s="420">
        <v>1418.9166666666667</v>
      </c>
      <c r="G467" s="420">
        <v>1367.8333333333335</v>
      </c>
      <c r="H467" s="420">
        <v>1577.8333333333335</v>
      </c>
      <c r="I467" s="420">
        <v>1628.916666666667</v>
      </c>
      <c r="J467" s="420">
        <v>1682.8333333333335</v>
      </c>
      <c r="K467" s="419">
        <v>1575</v>
      </c>
      <c r="L467" s="419">
        <v>1470</v>
      </c>
      <c r="M467" s="419">
        <v>0.89480999999999999</v>
      </c>
    </row>
    <row r="468" spans="1:13">
      <c r="A468" s="245">
        <v>458</v>
      </c>
      <c r="B468" s="421" t="s">
        <v>185</v>
      </c>
      <c r="C468" s="419">
        <v>1762.8</v>
      </c>
      <c r="D468" s="420">
        <v>1760.95</v>
      </c>
      <c r="E468" s="420">
        <v>1747.9</v>
      </c>
      <c r="F468" s="420">
        <v>1733</v>
      </c>
      <c r="G468" s="420">
        <v>1719.95</v>
      </c>
      <c r="H468" s="420">
        <v>1775.8500000000001</v>
      </c>
      <c r="I468" s="420">
        <v>1788.8999999999999</v>
      </c>
      <c r="J468" s="420">
        <v>1803.8000000000002</v>
      </c>
      <c r="K468" s="419">
        <v>1774</v>
      </c>
      <c r="L468" s="419">
        <v>1746.05</v>
      </c>
      <c r="M468" s="419">
        <v>9.6097300000000008</v>
      </c>
    </row>
    <row r="469" spans="1:13">
      <c r="A469" s="245">
        <v>459</v>
      </c>
      <c r="B469" s="421" t="s">
        <v>186</v>
      </c>
      <c r="C469" s="419">
        <v>2931.9</v>
      </c>
      <c r="D469" s="420">
        <v>2929.6666666666665</v>
      </c>
      <c r="E469" s="420">
        <v>2912.2333333333331</v>
      </c>
      <c r="F469" s="420">
        <v>2892.5666666666666</v>
      </c>
      <c r="G469" s="420">
        <v>2875.1333333333332</v>
      </c>
      <c r="H469" s="420">
        <v>2949.333333333333</v>
      </c>
      <c r="I469" s="420">
        <v>2966.7666666666664</v>
      </c>
      <c r="J469" s="420">
        <v>2986.4333333333329</v>
      </c>
      <c r="K469" s="419">
        <v>2947.1</v>
      </c>
      <c r="L469" s="419">
        <v>2910</v>
      </c>
      <c r="M469" s="419">
        <v>1.0663100000000001</v>
      </c>
    </row>
    <row r="470" spans="1:13">
      <c r="A470" s="245">
        <v>460</v>
      </c>
      <c r="B470" s="421" t="s">
        <v>187</v>
      </c>
      <c r="C470" s="419">
        <v>467.25</v>
      </c>
      <c r="D470" s="420">
        <v>469.0333333333333</v>
      </c>
      <c r="E470" s="420">
        <v>463.16666666666663</v>
      </c>
      <c r="F470" s="420">
        <v>459.08333333333331</v>
      </c>
      <c r="G470" s="420">
        <v>453.21666666666664</v>
      </c>
      <c r="H470" s="420">
        <v>473.11666666666662</v>
      </c>
      <c r="I470" s="420">
        <v>478.98333333333329</v>
      </c>
      <c r="J470" s="420">
        <v>483.06666666666661</v>
      </c>
      <c r="K470" s="419">
        <v>474.9</v>
      </c>
      <c r="L470" s="419">
        <v>464.95</v>
      </c>
      <c r="M470" s="419">
        <v>11.50867</v>
      </c>
    </row>
    <row r="471" spans="1:13">
      <c r="A471" s="245">
        <v>461</v>
      </c>
      <c r="B471" s="421" t="s">
        <v>492</v>
      </c>
      <c r="C471" s="419">
        <v>901.85</v>
      </c>
      <c r="D471" s="420">
        <v>903.61666666666667</v>
      </c>
      <c r="E471" s="420">
        <v>889.63333333333333</v>
      </c>
      <c r="F471" s="420">
        <v>877.41666666666663</v>
      </c>
      <c r="G471" s="420">
        <v>863.43333333333328</v>
      </c>
      <c r="H471" s="420">
        <v>915.83333333333337</v>
      </c>
      <c r="I471" s="420">
        <v>929.81666666666672</v>
      </c>
      <c r="J471" s="420">
        <v>942.03333333333342</v>
      </c>
      <c r="K471" s="419">
        <v>917.6</v>
      </c>
      <c r="L471" s="419">
        <v>891.4</v>
      </c>
      <c r="M471" s="419">
        <v>7.3007999999999997</v>
      </c>
    </row>
    <row r="472" spans="1:13">
      <c r="A472" s="245">
        <v>462</v>
      </c>
      <c r="B472" s="421" t="s">
        <v>493</v>
      </c>
      <c r="C472" s="419">
        <v>18.05</v>
      </c>
      <c r="D472" s="420">
        <v>17.95</v>
      </c>
      <c r="E472" s="420">
        <v>17.849999999999998</v>
      </c>
      <c r="F472" s="420">
        <v>17.649999999999999</v>
      </c>
      <c r="G472" s="420">
        <v>17.549999999999997</v>
      </c>
      <c r="H472" s="420">
        <v>18.149999999999999</v>
      </c>
      <c r="I472" s="420">
        <v>18.25</v>
      </c>
      <c r="J472" s="420">
        <v>18.45</v>
      </c>
      <c r="K472" s="419">
        <v>18.05</v>
      </c>
      <c r="L472" s="419">
        <v>17.75</v>
      </c>
      <c r="M472" s="419">
        <v>117.58208999999999</v>
      </c>
    </row>
    <row r="473" spans="1:13">
      <c r="A473" s="245">
        <v>463</v>
      </c>
      <c r="B473" s="421" t="s">
        <v>642</v>
      </c>
      <c r="C473" s="419">
        <v>125.25</v>
      </c>
      <c r="D473" s="420">
        <v>125.83333333333333</v>
      </c>
      <c r="E473" s="420">
        <v>122.21666666666667</v>
      </c>
      <c r="F473" s="420">
        <v>119.18333333333334</v>
      </c>
      <c r="G473" s="420">
        <v>115.56666666666668</v>
      </c>
      <c r="H473" s="420">
        <v>128.86666666666667</v>
      </c>
      <c r="I473" s="420">
        <v>132.48333333333329</v>
      </c>
      <c r="J473" s="420">
        <v>135.51666666666665</v>
      </c>
      <c r="K473" s="419">
        <v>129.44999999999999</v>
      </c>
      <c r="L473" s="419">
        <v>122.8</v>
      </c>
      <c r="M473" s="419">
        <v>10.960459999999999</v>
      </c>
    </row>
    <row r="474" spans="1:13">
      <c r="A474" s="245">
        <v>464</v>
      </c>
      <c r="B474" s="421" t="s">
        <v>494</v>
      </c>
      <c r="C474" s="419">
        <v>1117.95</v>
      </c>
      <c r="D474" s="420">
        <v>1124.6166666666666</v>
      </c>
      <c r="E474" s="420">
        <v>1103.6833333333332</v>
      </c>
      <c r="F474" s="420">
        <v>1089.4166666666665</v>
      </c>
      <c r="G474" s="420">
        <v>1068.4833333333331</v>
      </c>
      <c r="H474" s="420">
        <v>1138.8833333333332</v>
      </c>
      <c r="I474" s="420">
        <v>1159.8166666666666</v>
      </c>
      <c r="J474" s="420">
        <v>1174.0833333333333</v>
      </c>
      <c r="K474" s="419">
        <v>1145.55</v>
      </c>
      <c r="L474" s="419">
        <v>1110.3499999999999</v>
      </c>
      <c r="M474" s="419">
        <v>3.40306</v>
      </c>
    </row>
    <row r="475" spans="1:13">
      <c r="A475" s="245">
        <v>465</v>
      </c>
      <c r="B475" s="421" t="s">
        <v>495</v>
      </c>
      <c r="C475" s="419">
        <v>14.6</v>
      </c>
      <c r="D475" s="420">
        <v>14.716666666666667</v>
      </c>
      <c r="E475" s="420">
        <v>14.333333333333334</v>
      </c>
      <c r="F475" s="420">
        <v>14.066666666666666</v>
      </c>
      <c r="G475" s="420">
        <v>13.683333333333334</v>
      </c>
      <c r="H475" s="420">
        <v>14.983333333333334</v>
      </c>
      <c r="I475" s="420">
        <v>15.366666666666667</v>
      </c>
      <c r="J475" s="420">
        <v>15.633333333333335</v>
      </c>
      <c r="K475" s="419">
        <v>15.1</v>
      </c>
      <c r="L475" s="419">
        <v>14.45</v>
      </c>
      <c r="M475" s="419">
        <v>120.00924000000001</v>
      </c>
    </row>
    <row r="476" spans="1:13">
      <c r="A476" s="245">
        <v>466</v>
      </c>
      <c r="B476" s="421" t="s">
        <v>496</v>
      </c>
      <c r="C476" s="419">
        <v>537.54999999999995</v>
      </c>
      <c r="D476" s="420">
        <v>541</v>
      </c>
      <c r="E476" s="420">
        <v>531.54999999999995</v>
      </c>
      <c r="F476" s="420">
        <v>525.54999999999995</v>
      </c>
      <c r="G476" s="420">
        <v>516.09999999999991</v>
      </c>
      <c r="H476" s="420">
        <v>547</v>
      </c>
      <c r="I476" s="420">
        <v>556.45000000000005</v>
      </c>
      <c r="J476" s="420">
        <v>562.45000000000005</v>
      </c>
      <c r="K476" s="419">
        <v>550.45000000000005</v>
      </c>
      <c r="L476" s="419">
        <v>535</v>
      </c>
      <c r="M476" s="419">
        <v>3.0066899999999999</v>
      </c>
    </row>
    <row r="477" spans="1:13">
      <c r="A477" s="245">
        <v>467</v>
      </c>
      <c r="B477" s="421" t="s">
        <v>193</v>
      </c>
      <c r="C477" s="419">
        <v>803.3</v>
      </c>
      <c r="D477" s="420">
        <v>806.9</v>
      </c>
      <c r="E477" s="420">
        <v>797.8</v>
      </c>
      <c r="F477" s="420">
        <v>792.3</v>
      </c>
      <c r="G477" s="420">
        <v>783.19999999999993</v>
      </c>
      <c r="H477" s="420">
        <v>812.4</v>
      </c>
      <c r="I477" s="420">
        <v>821.50000000000011</v>
      </c>
      <c r="J477" s="420">
        <v>827</v>
      </c>
      <c r="K477" s="419">
        <v>816</v>
      </c>
      <c r="L477" s="419">
        <v>801.4</v>
      </c>
      <c r="M477" s="419">
        <v>30.97194</v>
      </c>
    </row>
    <row r="478" spans="1:13">
      <c r="A478" s="245">
        <v>468</v>
      </c>
      <c r="B478" s="421" t="s">
        <v>902</v>
      </c>
      <c r="C478" s="419">
        <v>848.6</v>
      </c>
      <c r="D478" s="420">
        <v>850.56666666666661</v>
      </c>
      <c r="E478" s="420">
        <v>836.13333333333321</v>
      </c>
      <c r="F478" s="420">
        <v>823.66666666666663</v>
      </c>
      <c r="G478" s="420">
        <v>809.23333333333323</v>
      </c>
      <c r="H478" s="420">
        <v>863.03333333333319</v>
      </c>
      <c r="I478" s="420">
        <v>877.46666666666658</v>
      </c>
      <c r="J478" s="420">
        <v>889.93333333333317</v>
      </c>
      <c r="K478" s="419">
        <v>865</v>
      </c>
      <c r="L478" s="419">
        <v>838.1</v>
      </c>
      <c r="M478" s="419">
        <v>2.3699599999999998</v>
      </c>
    </row>
    <row r="479" spans="1:13">
      <c r="A479" s="245">
        <v>469</v>
      </c>
      <c r="B479" s="421" t="s">
        <v>190</v>
      </c>
      <c r="C479" s="419">
        <v>197.35</v>
      </c>
      <c r="D479" s="420">
        <v>198.23333333333335</v>
      </c>
      <c r="E479" s="420">
        <v>194.81666666666669</v>
      </c>
      <c r="F479" s="420">
        <v>192.28333333333333</v>
      </c>
      <c r="G479" s="420">
        <v>188.86666666666667</v>
      </c>
      <c r="H479" s="420">
        <v>200.76666666666671</v>
      </c>
      <c r="I479" s="420">
        <v>204.18333333333334</v>
      </c>
      <c r="J479" s="420">
        <v>206.71666666666673</v>
      </c>
      <c r="K479" s="419">
        <v>201.65</v>
      </c>
      <c r="L479" s="419">
        <v>195.7</v>
      </c>
      <c r="M479" s="419">
        <v>8.0936199999999996</v>
      </c>
    </row>
    <row r="480" spans="1:13">
      <c r="A480" s="245">
        <v>470</v>
      </c>
      <c r="B480" s="421" t="s">
        <v>762</v>
      </c>
      <c r="C480" s="419">
        <v>30.15</v>
      </c>
      <c r="D480" s="420">
        <v>30.350000000000005</v>
      </c>
      <c r="E480" s="420">
        <v>29.900000000000009</v>
      </c>
      <c r="F480" s="420">
        <v>29.650000000000006</v>
      </c>
      <c r="G480" s="420">
        <v>29.20000000000001</v>
      </c>
      <c r="H480" s="420">
        <v>30.600000000000009</v>
      </c>
      <c r="I480" s="420">
        <v>31.050000000000004</v>
      </c>
      <c r="J480" s="420">
        <v>31.300000000000008</v>
      </c>
      <c r="K480" s="419">
        <v>30.8</v>
      </c>
      <c r="L480" s="419">
        <v>30.1</v>
      </c>
      <c r="M480" s="419">
        <v>25.050229999999999</v>
      </c>
    </row>
    <row r="481" spans="1:13">
      <c r="A481" s="245">
        <v>471</v>
      </c>
      <c r="B481" s="421" t="s">
        <v>191</v>
      </c>
      <c r="C481" s="419">
        <v>6933.05</v>
      </c>
      <c r="D481" s="420">
        <v>6886.5166666666664</v>
      </c>
      <c r="E481" s="420">
        <v>6774.0333333333328</v>
      </c>
      <c r="F481" s="420">
        <v>6615.0166666666664</v>
      </c>
      <c r="G481" s="420">
        <v>6502.5333333333328</v>
      </c>
      <c r="H481" s="420">
        <v>7045.5333333333328</v>
      </c>
      <c r="I481" s="420">
        <v>7158.0166666666664</v>
      </c>
      <c r="J481" s="420">
        <v>7317.0333333333328</v>
      </c>
      <c r="K481" s="419">
        <v>6999</v>
      </c>
      <c r="L481" s="419">
        <v>6727.5</v>
      </c>
      <c r="M481" s="419">
        <v>6.8176100000000002</v>
      </c>
    </row>
    <row r="482" spans="1:13">
      <c r="A482" s="245">
        <v>472</v>
      </c>
      <c r="B482" s="421" t="s">
        <v>192</v>
      </c>
      <c r="C482" s="419">
        <v>37.700000000000003</v>
      </c>
      <c r="D482" s="420">
        <v>38.06666666666667</v>
      </c>
      <c r="E482" s="420">
        <v>37.13333333333334</v>
      </c>
      <c r="F482" s="420">
        <v>36.56666666666667</v>
      </c>
      <c r="G482" s="420">
        <v>35.63333333333334</v>
      </c>
      <c r="H482" s="420">
        <v>38.63333333333334</v>
      </c>
      <c r="I482" s="420">
        <v>39.566666666666663</v>
      </c>
      <c r="J482" s="420">
        <v>40.13333333333334</v>
      </c>
      <c r="K482" s="419">
        <v>39</v>
      </c>
      <c r="L482" s="419">
        <v>37.5</v>
      </c>
      <c r="M482" s="419">
        <v>169.39834999999999</v>
      </c>
    </row>
    <row r="483" spans="1:13">
      <c r="A483" s="245">
        <v>473</v>
      </c>
      <c r="B483" s="421" t="s">
        <v>189</v>
      </c>
      <c r="C483" s="419">
        <v>1429.9</v>
      </c>
      <c r="D483" s="420">
        <v>1440.2166666666665</v>
      </c>
      <c r="E483" s="420">
        <v>1416.7833333333328</v>
      </c>
      <c r="F483" s="420">
        <v>1403.6666666666663</v>
      </c>
      <c r="G483" s="420">
        <v>1380.2333333333327</v>
      </c>
      <c r="H483" s="420">
        <v>1453.333333333333</v>
      </c>
      <c r="I483" s="420">
        <v>1476.7666666666669</v>
      </c>
      <c r="J483" s="420">
        <v>1489.8833333333332</v>
      </c>
      <c r="K483" s="419">
        <v>1463.65</v>
      </c>
      <c r="L483" s="419">
        <v>1427.1</v>
      </c>
      <c r="M483" s="419">
        <v>2.4836900000000002</v>
      </c>
    </row>
    <row r="484" spans="1:13">
      <c r="A484" s="245">
        <v>474</v>
      </c>
      <c r="B484" s="421" t="s">
        <v>141</v>
      </c>
      <c r="C484" s="419">
        <v>656.85</v>
      </c>
      <c r="D484" s="420">
        <v>658.31666666666672</v>
      </c>
      <c r="E484" s="420">
        <v>653.03333333333342</v>
      </c>
      <c r="F484" s="420">
        <v>649.2166666666667</v>
      </c>
      <c r="G484" s="420">
        <v>643.93333333333339</v>
      </c>
      <c r="H484" s="420">
        <v>662.13333333333344</v>
      </c>
      <c r="I484" s="420">
        <v>667.41666666666674</v>
      </c>
      <c r="J484" s="420">
        <v>671.23333333333346</v>
      </c>
      <c r="K484" s="419">
        <v>663.6</v>
      </c>
      <c r="L484" s="419">
        <v>654.5</v>
      </c>
      <c r="M484" s="419">
        <v>9.2782</v>
      </c>
    </row>
    <row r="485" spans="1:13">
      <c r="A485" s="245">
        <v>475</v>
      </c>
      <c r="B485" s="421" t="s">
        <v>277</v>
      </c>
      <c r="C485" s="419">
        <v>260.85000000000002</v>
      </c>
      <c r="D485" s="420">
        <v>261.21666666666664</v>
      </c>
      <c r="E485" s="420">
        <v>258.73333333333329</v>
      </c>
      <c r="F485" s="420">
        <v>256.61666666666667</v>
      </c>
      <c r="G485" s="420">
        <v>254.13333333333333</v>
      </c>
      <c r="H485" s="420">
        <v>263.33333333333326</v>
      </c>
      <c r="I485" s="420">
        <v>265.81666666666661</v>
      </c>
      <c r="J485" s="420">
        <v>267.93333333333322</v>
      </c>
      <c r="K485" s="419">
        <v>263.7</v>
      </c>
      <c r="L485" s="419">
        <v>259.10000000000002</v>
      </c>
      <c r="M485" s="419">
        <v>4.8102299999999998</v>
      </c>
    </row>
    <row r="486" spans="1:13">
      <c r="A486" s="245">
        <v>476</v>
      </c>
      <c r="B486" s="421" t="s">
        <v>497</v>
      </c>
      <c r="C486" s="419">
        <v>3002.5</v>
      </c>
      <c r="D486" s="420">
        <v>2978.7333333333336</v>
      </c>
      <c r="E486" s="420">
        <v>2910.6166666666672</v>
      </c>
      <c r="F486" s="420">
        <v>2818.7333333333336</v>
      </c>
      <c r="G486" s="420">
        <v>2750.6166666666672</v>
      </c>
      <c r="H486" s="420">
        <v>3070.6166666666672</v>
      </c>
      <c r="I486" s="420">
        <v>3138.733333333334</v>
      </c>
      <c r="J486" s="420">
        <v>3230.6166666666672</v>
      </c>
      <c r="K486" s="419">
        <v>3046.85</v>
      </c>
      <c r="L486" s="419">
        <v>2886.85</v>
      </c>
      <c r="M486" s="419">
        <v>1.0162</v>
      </c>
    </row>
    <row r="487" spans="1:13">
      <c r="A487" s="245">
        <v>477</v>
      </c>
      <c r="B487" s="421" t="s">
        <v>498</v>
      </c>
      <c r="C487" s="419">
        <v>417.75</v>
      </c>
      <c r="D487" s="420">
        <v>410.5</v>
      </c>
      <c r="E487" s="420">
        <v>398</v>
      </c>
      <c r="F487" s="420">
        <v>378.25</v>
      </c>
      <c r="G487" s="420">
        <v>365.75</v>
      </c>
      <c r="H487" s="420">
        <v>430.25</v>
      </c>
      <c r="I487" s="420">
        <v>442.75</v>
      </c>
      <c r="J487" s="420">
        <v>462.5</v>
      </c>
      <c r="K487" s="419">
        <v>423</v>
      </c>
      <c r="L487" s="419">
        <v>390.75</v>
      </c>
      <c r="M487" s="419">
        <v>29.03284</v>
      </c>
    </row>
    <row r="488" spans="1:13">
      <c r="A488" s="245">
        <v>478</v>
      </c>
      <c r="B488" s="421" t="s">
        <v>500</v>
      </c>
      <c r="C488" s="419">
        <v>3609.2</v>
      </c>
      <c r="D488" s="420">
        <v>3622.3666666666668</v>
      </c>
      <c r="E488" s="420">
        <v>3584.8333333333335</v>
      </c>
      <c r="F488" s="420">
        <v>3560.4666666666667</v>
      </c>
      <c r="G488" s="420">
        <v>3522.9333333333334</v>
      </c>
      <c r="H488" s="420">
        <v>3646.7333333333336</v>
      </c>
      <c r="I488" s="420">
        <v>3684.2666666666664</v>
      </c>
      <c r="J488" s="420">
        <v>3708.6333333333337</v>
      </c>
      <c r="K488" s="419">
        <v>3659.9</v>
      </c>
      <c r="L488" s="419">
        <v>3598</v>
      </c>
      <c r="M488" s="419">
        <v>8.6669999999999997E-2</v>
      </c>
    </row>
    <row r="489" spans="1:13">
      <c r="A489" s="245">
        <v>479</v>
      </c>
      <c r="B489" s="421" t="s">
        <v>501</v>
      </c>
      <c r="C489" s="419">
        <v>816.25</v>
      </c>
      <c r="D489" s="420">
        <v>820.23333333333323</v>
      </c>
      <c r="E489" s="420">
        <v>811.01666666666642</v>
      </c>
      <c r="F489" s="420">
        <v>805.78333333333319</v>
      </c>
      <c r="G489" s="420">
        <v>796.56666666666638</v>
      </c>
      <c r="H489" s="420">
        <v>825.46666666666647</v>
      </c>
      <c r="I489" s="420">
        <v>834.68333333333339</v>
      </c>
      <c r="J489" s="420">
        <v>839.91666666666652</v>
      </c>
      <c r="K489" s="419">
        <v>829.45</v>
      </c>
      <c r="L489" s="419">
        <v>815</v>
      </c>
      <c r="M489" s="419">
        <v>0.79449999999999998</v>
      </c>
    </row>
    <row r="490" spans="1:13">
      <c r="A490" s="245">
        <v>480</v>
      </c>
      <c r="B490" s="421" t="s">
        <v>502</v>
      </c>
      <c r="C490" s="419">
        <v>41.5</v>
      </c>
      <c r="D490" s="420">
        <v>41.85</v>
      </c>
      <c r="E490" s="420">
        <v>41</v>
      </c>
      <c r="F490" s="420">
        <v>40.5</v>
      </c>
      <c r="G490" s="420">
        <v>39.65</v>
      </c>
      <c r="H490" s="420">
        <v>42.35</v>
      </c>
      <c r="I490" s="420">
        <v>43.20000000000001</v>
      </c>
      <c r="J490" s="420">
        <v>43.7</v>
      </c>
      <c r="K490" s="419">
        <v>42.7</v>
      </c>
      <c r="L490" s="419">
        <v>41.35</v>
      </c>
      <c r="M490" s="419">
        <v>49.880769999999998</v>
      </c>
    </row>
    <row r="491" spans="1:13">
      <c r="A491" s="245">
        <v>481</v>
      </c>
      <c r="B491" s="421" t="s">
        <v>903</v>
      </c>
      <c r="C491" s="419">
        <v>1503.3</v>
      </c>
      <c r="D491" s="420">
        <v>1513.5666666666666</v>
      </c>
      <c r="E491" s="420">
        <v>1486.7333333333331</v>
      </c>
      <c r="F491" s="420">
        <v>1470.1666666666665</v>
      </c>
      <c r="G491" s="420">
        <v>1443.333333333333</v>
      </c>
      <c r="H491" s="420">
        <v>1530.1333333333332</v>
      </c>
      <c r="I491" s="420">
        <v>1556.9666666666667</v>
      </c>
      <c r="J491" s="420">
        <v>1573.5333333333333</v>
      </c>
      <c r="K491" s="419">
        <v>1540.4</v>
      </c>
      <c r="L491" s="419">
        <v>1497</v>
      </c>
      <c r="M491" s="419">
        <v>0.26850000000000002</v>
      </c>
    </row>
    <row r="492" spans="1:13">
      <c r="A492" s="245">
        <v>482</v>
      </c>
      <c r="B492" s="421" t="s">
        <v>503</v>
      </c>
      <c r="C492" s="419">
        <v>1362.2</v>
      </c>
      <c r="D492" s="420">
        <v>1372.4833333333333</v>
      </c>
      <c r="E492" s="420">
        <v>1344.9666666666667</v>
      </c>
      <c r="F492" s="420">
        <v>1327.7333333333333</v>
      </c>
      <c r="G492" s="420">
        <v>1300.2166666666667</v>
      </c>
      <c r="H492" s="420">
        <v>1389.7166666666667</v>
      </c>
      <c r="I492" s="420">
        <v>1417.2333333333336</v>
      </c>
      <c r="J492" s="420">
        <v>1434.4666666666667</v>
      </c>
      <c r="K492" s="419">
        <v>1400</v>
      </c>
      <c r="L492" s="419">
        <v>1355.25</v>
      </c>
      <c r="M492" s="419">
        <v>1.11812</v>
      </c>
    </row>
    <row r="493" spans="1:13">
      <c r="A493" s="245">
        <v>483</v>
      </c>
      <c r="B493" s="421" t="s">
        <v>278</v>
      </c>
      <c r="C493" s="419">
        <v>376.65</v>
      </c>
      <c r="D493" s="420">
        <v>378.25</v>
      </c>
      <c r="E493" s="420">
        <v>373.4</v>
      </c>
      <c r="F493" s="420">
        <v>370.15</v>
      </c>
      <c r="G493" s="420">
        <v>365.29999999999995</v>
      </c>
      <c r="H493" s="420">
        <v>381.5</v>
      </c>
      <c r="I493" s="420">
        <v>386.35</v>
      </c>
      <c r="J493" s="420">
        <v>389.6</v>
      </c>
      <c r="K493" s="419">
        <v>383.1</v>
      </c>
      <c r="L493" s="419">
        <v>375</v>
      </c>
      <c r="M493" s="419">
        <v>1.9476100000000001</v>
      </c>
    </row>
    <row r="494" spans="1:13">
      <c r="A494" s="245">
        <v>484</v>
      </c>
      <c r="B494" s="421" t="s">
        <v>504</v>
      </c>
      <c r="C494" s="419">
        <v>723.5</v>
      </c>
      <c r="D494" s="420">
        <v>724.4</v>
      </c>
      <c r="E494" s="420">
        <v>714.8</v>
      </c>
      <c r="F494" s="420">
        <v>706.1</v>
      </c>
      <c r="G494" s="420">
        <v>696.5</v>
      </c>
      <c r="H494" s="420">
        <v>733.09999999999991</v>
      </c>
      <c r="I494" s="420">
        <v>742.7</v>
      </c>
      <c r="J494" s="420">
        <v>751.39999999999986</v>
      </c>
      <c r="K494" s="419">
        <v>734</v>
      </c>
      <c r="L494" s="419">
        <v>715.7</v>
      </c>
      <c r="M494" s="419">
        <v>2.9874399999999999</v>
      </c>
    </row>
    <row r="495" spans="1:13">
      <c r="A495" s="245">
        <v>485</v>
      </c>
      <c r="B495" s="421" t="s">
        <v>194</v>
      </c>
      <c r="C495" s="419">
        <v>270.60000000000002</v>
      </c>
      <c r="D495" s="420">
        <v>270.38333333333338</v>
      </c>
      <c r="E495" s="420">
        <v>266.41666666666674</v>
      </c>
      <c r="F495" s="420">
        <v>262.23333333333335</v>
      </c>
      <c r="G495" s="420">
        <v>258.26666666666671</v>
      </c>
      <c r="H495" s="420">
        <v>274.56666666666678</v>
      </c>
      <c r="I495" s="420">
        <v>278.53333333333336</v>
      </c>
      <c r="J495" s="420">
        <v>282.71666666666681</v>
      </c>
      <c r="K495" s="419">
        <v>274.35000000000002</v>
      </c>
      <c r="L495" s="419">
        <v>266.2</v>
      </c>
      <c r="M495" s="419">
        <v>55.736080000000001</v>
      </c>
    </row>
    <row r="496" spans="1:13">
      <c r="A496" s="245">
        <v>486</v>
      </c>
      <c r="B496" s="421" t="s">
        <v>505</v>
      </c>
      <c r="C496" s="419">
        <v>3447</v>
      </c>
      <c r="D496" s="420">
        <v>3488.1166666666668</v>
      </c>
      <c r="E496" s="420">
        <v>3384.2333333333336</v>
      </c>
      <c r="F496" s="420">
        <v>3321.4666666666667</v>
      </c>
      <c r="G496" s="420">
        <v>3217.5833333333335</v>
      </c>
      <c r="H496" s="420">
        <v>3550.8833333333337</v>
      </c>
      <c r="I496" s="420">
        <v>3654.7666666666669</v>
      </c>
      <c r="J496" s="420">
        <v>3717.5333333333338</v>
      </c>
      <c r="K496" s="419">
        <v>3592</v>
      </c>
      <c r="L496" s="419">
        <v>3425.35</v>
      </c>
      <c r="M496" s="419">
        <v>1.20865</v>
      </c>
    </row>
    <row r="497" spans="1:13">
      <c r="A497" s="245">
        <v>487</v>
      </c>
      <c r="B497" s="421" t="s">
        <v>506</v>
      </c>
      <c r="C497" s="419">
        <v>2002.75</v>
      </c>
      <c r="D497" s="420">
        <v>2016.5166666666664</v>
      </c>
      <c r="E497" s="420">
        <v>1974.333333333333</v>
      </c>
      <c r="F497" s="420">
        <v>1945.9166666666665</v>
      </c>
      <c r="G497" s="420">
        <v>1903.7333333333331</v>
      </c>
      <c r="H497" s="420">
        <v>2044.9333333333329</v>
      </c>
      <c r="I497" s="420">
        <v>2087.1166666666663</v>
      </c>
      <c r="J497" s="420">
        <v>2115.5333333333328</v>
      </c>
      <c r="K497" s="419">
        <v>2058.6999999999998</v>
      </c>
      <c r="L497" s="419">
        <v>1988.1</v>
      </c>
      <c r="M497" s="419">
        <v>0.70270999999999995</v>
      </c>
    </row>
    <row r="498" spans="1:13">
      <c r="A498" s="245">
        <v>488</v>
      </c>
      <c r="B498" s="421" t="s">
        <v>118</v>
      </c>
      <c r="C498" s="419">
        <v>8.8000000000000007</v>
      </c>
      <c r="D498" s="420">
        <v>8.9333333333333336</v>
      </c>
      <c r="E498" s="420">
        <v>8.6166666666666671</v>
      </c>
      <c r="F498" s="420">
        <v>8.4333333333333336</v>
      </c>
      <c r="G498" s="420">
        <v>8.1166666666666671</v>
      </c>
      <c r="H498" s="420">
        <v>9.1166666666666671</v>
      </c>
      <c r="I498" s="420">
        <v>9.4333333333333336</v>
      </c>
      <c r="J498" s="420">
        <v>9.6166666666666671</v>
      </c>
      <c r="K498" s="419">
        <v>9.25</v>
      </c>
      <c r="L498" s="419">
        <v>8.75</v>
      </c>
      <c r="M498" s="419">
        <v>2223.25441</v>
      </c>
    </row>
    <row r="499" spans="1:13">
      <c r="A499" s="245">
        <v>489</v>
      </c>
      <c r="B499" s="421" t="s">
        <v>195</v>
      </c>
      <c r="C499" s="419">
        <v>1012.6</v>
      </c>
      <c r="D499" s="420">
        <v>1016.85</v>
      </c>
      <c r="E499" s="420">
        <v>1005.5</v>
      </c>
      <c r="F499" s="420">
        <v>998.4</v>
      </c>
      <c r="G499" s="420">
        <v>987.05</v>
      </c>
      <c r="H499" s="420">
        <v>1023.95</v>
      </c>
      <c r="I499" s="420">
        <v>1035.3000000000002</v>
      </c>
      <c r="J499" s="420">
        <v>1042.4000000000001</v>
      </c>
      <c r="K499" s="419">
        <v>1028.2</v>
      </c>
      <c r="L499" s="419">
        <v>1009.75</v>
      </c>
      <c r="M499" s="419">
        <v>6.23245</v>
      </c>
    </row>
    <row r="500" spans="1:13">
      <c r="A500" s="245">
        <v>490</v>
      </c>
      <c r="B500" s="421" t="s">
        <v>507</v>
      </c>
      <c r="C500" s="419">
        <v>7087.75</v>
      </c>
      <c r="D500" s="420">
        <v>7138.05</v>
      </c>
      <c r="E500" s="420">
        <v>6936.2000000000007</v>
      </c>
      <c r="F500" s="420">
        <v>6784.6500000000005</v>
      </c>
      <c r="G500" s="420">
        <v>6582.8000000000011</v>
      </c>
      <c r="H500" s="420">
        <v>7289.6</v>
      </c>
      <c r="I500" s="420">
        <v>7491.4500000000007</v>
      </c>
      <c r="J500" s="420">
        <v>7643</v>
      </c>
      <c r="K500" s="419">
        <v>7339.9</v>
      </c>
      <c r="L500" s="419">
        <v>6986.5</v>
      </c>
      <c r="M500" s="419">
        <v>6.5570000000000003E-2</v>
      </c>
    </row>
    <row r="501" spans="1:13">
      <c r="A501" s="245">
        <v>491</v>
      </c>
      <c r="B501" s="421" t="s">
        <v>508</v>
      </c>
      <c r="C501" s="419">
        <v>139.25</v>
      </c>
      <c r="D501" s="420">
        <v>139.91666666666666</v>
      </c>
      <c r="E501" s="420">
        <v>138.08333333333331</v>
      </c>
      <c r="F501" s="420">
        <v>136.91666666666666</v>
      </c>
      <c r="G501" s="420">
        <v>135.08333333333331</v>
      </c>
      <c r="H501" s="420">
        <v>141.08333333333331</v>
      </c>
      <c r="I501" s="420">
        <v>142.91666666666663</v>
      </c>
      <c r="J501" s="420">
        <v>144.08333333333331</v>
      </c>
      <c r="K501" s="419">
        <v>141.75</v>
      </c>
      <c r="L501" s="419">
        <v>138.75</v>
      </c>
      <c r="M501" s="419">
        <v>11.64012</v>
      </c>
    </row>
    <row r="502" spans="1:13">
      <c r="A502" s="245">
        <v>492</v>
      </c>
      <c r="B502" s="421" t="s">
        <v>509</v>
      </c>
      <c r="C502" s="419">
        <v>107</v>
      </c>
      <c r="D502" s="420">
        <v>106.64999999999999</v>
      </c>
      <c r="E502" s="420">
        <v>104.64999999999998</v>
      </c>
      <c r="F502" s="420">
        <v>102.29999999999998</v>
      </c>
      <c r="G502" s="420">
        <v>100.29999999999997</v>
      </c>
      <c r="H502" s="420">
        <v>108.99999999999999</v>
      </c>
      <c r="I502" s="420">
        <v>111.00000000000001</v>
      </c>
      <c r="J502" s="420">
        <v>113.35</v>
      </c>
      <c r="K502" s="419">
        <v>108.65</v>
      </c>
      <c r="L502" s="419">
        <v>104.3</v>
      </c>
      <c r="M502" s="419">
        <v>59.73516</v>
      </c>
    </row>
    <row r="503" spans="1:13">
      <c r="A503" s="245">
        <v>493</v>
      </c>
      <c r="B503" s="421" t="s">
        <v>749</v>
      </c>
      <c r="C503" s="419">
        <v>503.9</v>
      </c>
      <c r="D503" s="420">
        <v>508.5</v>
      </c>
      <c r="E503" s="420">
        <v>497</v>
      </c>
      <c r="F503" s="420">
        <v>490.1</v>
      </c>
      <c r="G503" s="420">
        <v>478.6</v>
      </c>
      <c r="H503" s="420">
        <v>515.4</v>
      </c>
      <c r="I503" s="420">
        <v>526.9</v>
      </c>
      <c r="J503" s="420">
        <v>533.79999999999995</v>
      </c>
      <c r="K503" s="419">
        <v>520</v>
      </c>
      <c r="L503" s="419">
        <v>501.6</v>
      </c>
      <c r="M503" s="419">
        <v>0.96911000000000003</v>
      </c>
    </row>
    <row r="504" spans="1:13">
      <c r="A504" s="245">
        <v>494</v>
      </c>
      <c r="B504" s="421" t="s">
        <v>510</v>
      </c>
      <c r="C504" s="419">
        <v>2248.15</v>
      </c>
      <c r="D504" s="420">
        <v>2253.3833333333332</v>
      </c>
      <c r="E504" s="420">
        <v>2236.7666666666664</v>
      </c>
      <c r="F504" s="420">
        <v>2225.3833333333332</v>
      </c>
      <c r="G504" s="420">
        <v>2208.7666666666664</v>
      </c>
      <c r="H504" s="420">
        <v>2264.7666666666664</v>
      </c>
      <c r="I504" s="420">
        <v>2281.3833333333332</v>
      </c>
      <c r="J504" s="420">
        <v>2292.7666666666664</v>
      </c>
      <c r="K504" s="419">
        <v>2270</v>
      </c>
      <c r="L504" s="419">
        <v>2242</v>
      </c>
      <c r="M504" s="419">
        <v>2.0312899999999998</v>
      </c>
    </row>
    <row r="505" spans="1:13">
      <c r="A505" s="245">
        <v>495</v>
      </c>
      <c r="B505" s="421" t="s">
        <v>196</v>
      </c>
      <c r="C505" s="419">
        <v>532.6</v>
      </c>
      <c r="D505" s="420">
        <v>534.25</v>
      </c>
      <c r="E505" s="420">
        <v>530.20000000000005</v>
      </c>
      <c r="F505" s="420">
        <v>527.80000000000007</v>
      </c>
      <c r="G505" s="420">
        <v>523.75000000000011</v>
      </c>
      <c r="H505" s="420">
        <v>536.65</v>
      </c>
      <c r="I505" s="420">
        <v>540.69999999999993</v>
      </c>
      <c r="J505" s="420">
        <v>543.09999999999991</v>
      </c>
      <c r="K505" s="419">
        <v>538.29999999999995</v>
      </c>
      <c r="L505" s="419">
        <v>531.85</v>
      </c>
      <c r="M505" s="419">
        <v>41.93441</v>
      </c>
    </row>
    <row r="506" spans="1:13">
      <c r="A506" s="245">
        <v>496</v>
      </c>
      <c r="B506" s="421" t="s">
        <v>511</v>
      </c>
      <c r="C506" s="419">
        <v>554.45000000000005</v>
      </c>
      <c r="D506" s="420">
        <v>554.15</v>
      </c>
      <c r="E506" s="420">
        <v>543.29999999999995</v>
      </c>
      <c r="F506" s="420">
        <v>532.15</v>
      </c>
      <c r="G506" s="420">
        <v>521.29999999999995</v>
      </c>
      <c r="H506" s="420">
        <v>565.29999999999995</v>
      </c>
      <c r="I506" s="420">
        <v>576.15000000000009</v>
      </c>
      <c r="J506" s="420">
        <v>587.29999999999995</v>
      </c>
      <c r="K506" s="419">
        <v>565</v>
      </c>
      <c r="L506" s="419">
        <v>543</v>
      </c>
      <c r="M506" s="419">
        <v>18.689599999999999</v>
      </c>
    </row>
    <row r="507" spans="1:13">
      <c r="A507" s="245">
        <v>497</v>
      </c>
      <c r="B507" s="421" t="s">
        <v>197</v>
      </c>
      <c r="C507" s="419">
        <v>13.35</v>
      </c>
      <c r="D507" s="420">
        <v>13.4</v>
      </c>
      <c r="E507" s="420">
        <v>13.25</v>
      </c>
      <c r="F507" s="420">
        <v>13.15</v>
      </c>
      <c r="G507" s="420">
        <v>13</v>
      </c>
      <c r="H507" s="420">
        <v>13.5</v>
      </c>
      <c r="I507" s="420">
        <v>13.650000000000002</v>
      </c>
      <c r="J507" s="420">
        <v>13.75</v>
      </c>
      <c r="K507" s="419">
        <v>13.55</v>
      </c>
      <c r="L507" s="419">
        <v>13.3</v>
      </c>
      <c r="M507" s="419">
        <v>624.17702999999995</v>
      </c>
    </row>
    <row r="508" spans="1:13">
      <c r="A508" s="245">
        <v>498</v>
      </c>
      <c r="B508" s="421" t="s">
        <v>198</v>
      </c>
      <c r="C508" s="419">
        <v>219.45</v>
      </c>
      <c r="D508" s="420">
        <v>220.38333333333333</v>
      </c>
      <c r="E508" s="420">
        <v>217.26666666666665</v>
      </c>
      <c r="F508" s="420">
        <v>215.08333333333331</v>
      </c>
      <c r="G508" s="420">
        <v>211.96666666666664</v>
      </c>
      <c r="H508" s="420">
        <v>222.56666666666666</v>
      </c>
      <c r="I508" s="420">
        <v>225.68333333333334</v>
      </c>
      <c r="J508" s="420">
        <v>227.86666666666667</v>
      </c>
      <c r="K508" s="419">
        <v>223.5</v>
      </c>
      <c r="L508" s="419">
        <v>218.2</v>
      </c>
      <c r="M508" s="419">
        <v>110.29058000000001</v>
      </c>
    </row>
    <row r="509" spans="1:13">
      <c r="A509" s="245">
        <v>499</v>
      </c>
      <c r="B509" s="421" t="s">
        <v>512</v>
      </c>
      <c r="C509" s="419">
        <v>333.7</v>
      </c>
      <c r="D509" s="420">
        <v>333.9666666666667</v>
      </c>
      <c r="E509" s="420">
        <v>324.93333333333339</v>
      </c>
      <c r="F509" s="420">
        <v>316.16666666666669</v>
      </c>
      <c r="G509" s="420">
        <v>307.13333333333338</v>
      </c>
      <c r="H509" s="420">
        <v>342.73333333333341</v>
      </c>
      <c r="I509" s="420">
        <v>351.76666666666671</v>
      </c>
      <c r="J509" s="420">
        <v>360.53333333333342</v>
      </c>
      <c r="K509" s="419">
        <v>343</v>
      </c>
      <c r="L509" s="419">
        <v>325.2</v>
      </c>
      <c r="M509" s="419">
        <v>14.948410000000001</v>
      </c>
    </row>
    <row r="510" spans="1:13">
      <c r="A510" s="245">
        <v>500</v>
      </c>
      <c r="B510" s="421" t="s">
        <v>513</v>
      </c>
      <c r="C510" s="419">
        <v>2169.35</v>
      </c>
      <c r="D510" s="420">
        <v>2152.8000000000002</v>
      </c>
      <c r="E510" s="420">
        <v>2117.6000000000004</v>
      </c>
      <c r="F510" s="420">
        <v>2065.8500000000004</v>
      </c>
      <c r="G510" s="420">
        <v>2030.6500000000005</v>
      </c>
      <c r="H510" s="420">
        <v>2204.5500000000002</v>
      </c>
      <c r="I510" s="420">
        <v>2239.75</v>
      </c>
      <c r="J510" s="420">
        <v>2291.5</v>
      </c>
      <c r="K510" s="419">
        <v>2188</v>
      </c>
      <c r="L510" s="419">
        <v>2101.0500000000002</v>
      </c>
      <c r="M510" s="419">
        <v>0.60297999999999996</v>
      </c>
    </row>
    <row r="511" spans="1:13">
      <c r="A511" s="245">
        <v>501</v>
      </c>
      <c r="B511" s="421" t="s">
        <v>723</v>
      </c>
      <c r="C511" s="419">
        <v>2101</v>
      </c>
      <c r="D511" s="420">
        <v>2106.9</v>
      </c>
      <c r="E511" s="420">
        <v>2069.1000000000004</v>
      </c>
      <c r="F511" s="420">
        <v>2037.2000000000003</v>
      </c>
      <c r="G511" s="420">
        <v>1999.4000000000005</v>
      </c>
      <c r="H511" s="420">
        <v>2138.8000000000002</v>
      </c>
      <c r="I511" s="420">
        <v>2176.6000000000004</v>
      </c>
      <c r="J511" s="420">
        <v>2208.5</v>
      </c>
      <c r="K511" s="419">
        <v>2144.6999999999998</v>
      </c>
      <c r="L511" s="419">
        <v>2075</v>
      </c>
      <c r="M511" s="419">
        <v>0.42597000000000002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3"/>
      <c r="B5" s="553"/>
      <c r="C5" s="554"/>
      <c r="D5" s="554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55" t="s">
        <v>515</v>
      </c>
      <c r="C7" s="555"/>
      <c r="D7" s="239">
        <f>Main!B10</f>
        <v>44384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44383</v>
      </c>
      <c r="B10" s="244">
        <v>539570</v>
      </c>
      <c r="C10" s="245" t="s">
        <v>856</v>
      </c>
      <c r="D10" s="245" t="s">
        <v>934</v>
      </c>
      <c r="E10" s="432" t="s">
        <v>525</v>
      </c>
      <c r="F10" s="337">
        <v>124800</v>
      </c>
      <c r="G10" s="244">
        <v>7.34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44383</v>
      </c>
      <c r="B11" s="244">
        <v>531673</v>
      </c>
      <c r="C11" s="245" t="s">
        <v>970</v>
      </c>
      <c r="D11" s="245" t="s">
        <v>971</v>
      </c>
      <c r="E11" s="245" t="s">
        <v>524</v>
      </c>
      <c r="F11" s="337">
        <v>50000</v>
      </c>
      <c r="G11" s="244">
        <v>9.02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44383</v>
      </c>
      <c r="B12" s="244">
        <v>531673</v>
      </c>
      <c r="C12" s="245" t="s">
        <v>970</v>
      </c>
      <c r="D12" s="245" t="s">
        <v>972</v>
      </c>
      <c r="E12" s="432" t="s">
        <v>525</v>
      </c>
      <c r="F12" s="337">
        <v>50000</v>
      </c>
      <c r="G12" s="244">
        <v>9.02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44383</v>
      </c>
      <c r="B13" s="244">
        <v>542865</v>
      </c>
      <c r="C13" s="245" t="s">
        <v>973</v>
      </c>
      <c r="D13" s="245" t="s">
        <v>974</v>
      </c>
      <c r="E13" s="432" t="s">
        <v>525</v>
      </c>
      <c r="F13" s="337">
        <v>50000</v>
      </c>
      <c r="G13" s="244">
        <v>10.09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44383</v>
      </c>
      <c r="B14" s="244">
        <v>519532</v>
      </c>
      <c r="C14" s="245" t="s">
        <v>975</v>
      </c>
      <c r="D14" s="245" t="s">
        <v>868</v>
      </c>
      <c r="E14" s="245" t="s">
        <v>524</v>
      </c>
      <c r="F14" s="337">
        <v>74808</v>
      </c>
      <c r="G14" s="244">
        <v>22.07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44383</v>
      </c>
      <c r="B15" s="244">
        <v>519532</v>
      </c>
      <c r="C15" s="245" t="s">
        <v>975</v>
      </c>
      <c r="D15" s="245" t="s">
        <v>868</v>
      </c>
      <c r="E15" s="245" t="s">
        <v>525</v>
      </c>
      <c r="F15" s="337">
        <v>74808</v>
      </c>
      <c r="G15" s="244">
        <v>21.58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44383</v>
      </c>
      <c r="B16" s="244">
        <v>533144</v>
      </c>
      <c r="C16" s="245" t="s">
        <v>976</v>
      </c>
      <c r="D16" s="245" t="s">
        <v>920</v>
      </c>
      <c r="E16" s="245" t="s">
        <v>524</v>
      </c>
      <c r="F16" s="337">
        <v>1209572</v>
      </c>
      <c r="G16" s="244">
        <v>1.75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44383</v>
      </c>
      <c r="B17" s="244">
        <v>533144</v>
      </c>
      <c r="C17" s="245" t="s">
        <v>976</v>
      </c>
      <c r="D17" s="245" t="s">
        <v>920</v>
      </c>
      <c r="E17" s="245" t="s">
        <v>525</v>
      </c>
      <c r="F17" s="337">
        <v>1390</v>
      </c>
      <c r="G17" s="244">
        <v>1.91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44383</v>
      </c>
      <c r="B18" s="244">
        <v>540811</v>
      </c>
      <c r="C18" s="245" t="s">
        <v>977</v>
      </c>
      <c r="D18" s="245" t="s">
        <v>978</v>
      </c>
      <c r="E18" s="432" t="s">
        <v>525</v>
      </c>
      <c r="F18" s="337">
        <v>50000</v>
      </c>
      <c r="G18" s="244">
        <v>12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44383</v>
      </c>
      <c r="B19" s="244">
        <v>540144</v>
      </c>
      <c r="C19" s="245" t="s">
        <v>979</v>
      </c>
      <c r="D19" s="245" t="s">
        <v>974</v>
      </c>
      <c r="E19" s="245" t="s">
        <v>524</v>
      </c>
      <c r="F19" s="337">
        <v>60000</v>
      </c>
      <c r="G19" s="244">
        <v>14.31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44383</v>
      </c>
      <c r="B20" s="244">
        <v>524818</v>
      </c>
      <c r="C20" s="245" t="s">
        <v>980</v>
      </c>
      <c r="D20" s="245" t="s">
        <v>868</v>
      </c>
      <c r="E20" s="245" t="s">
        <v>524</v>
      </c>
      <c r="F20" s="337">
        <v>33422</v>
      </c>
      <c r="G20" s="244">
        <v>94.93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44383</v>
      </c>
      <c r="B21" s="244">
        <v>540614</v>
      </c>
      <c r="C21" s="245" t="s">
        <v>935</v>
      </c>
      <c r="D21" s="245" t="s">
        <v>850</v>
      </c>
      <c r="E21" s="245" t="s">
        <v>524</v>
      </c>
      <c r="F21" s="337">
        <v>452098</v>
      </c>
      <c r="G21" s="244">
        <v>27.54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44383</v>
      </c>
      <c r="B22" s="244">
        <v>540614</v>
      </c>
      <c r="C22" s="245" t="s">
        <v>935</v>
      </c>
      <c r="D22" s="245" t="s">
        <v>850</v>
      </c>
      <c r="E22" s="432" t="s">
        <v>525</v>
      </c>
      <c r="F22" s="337">
        <v>452098</v>
      </c>
      <c r="G22" s="244">
        <v>27.79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44383</v>
      </c>
      <c r="B23" s="244">
        <v>540614</v>
      </c>
      <c r="C23" s="245" t="s">
        <v>935</v>
      </c>
      <c r="D23" s="245" t="s">
        <v>936</v>
      </c>
      <c r="E23" s="245" t="s">
        <v>525</v>
      </c>
      <c r="F23" s="337">
        <v>700000</v>
      </c>
      <c r="G23" s="244">
        <v>27.53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44383</v>
      </c>
      <c r="B24" s="244">
        <v>526931</v>
      </c>
      <c r="C24" s="245" t="s">
        <v>981</v>
      </c>
      <c r="D24" s="245" t="s">
        <v>982</v>
      </c>
      <c r="E24" s="245" t="s">
        <v>525</v>
      </c>
      <c r="F24" s="337">
        <v>34991</v>
      </c>
      <c r="G24" s="244">
        <v>121.65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44383</v>
      </c>
      <c r="B25" s="244">
        <v>517571</v>
      </c>
      <c r="C25" s="245" t="s">
        <v>983</v>
      </c>
      <c r="D25" s="245" t="s">
        <v>984</v>
      </c>
      <c r="E25" s="432" t="s">
        <v>524</v>
      </c>
      <c r="F25" s="337">
        <v>45501</v>
      </c>
      <c r="G25" s="244">
        <v>17.010000000000002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44383</v>
      </c>
      <c r="B26" s="244">
        <v>517571</v>
      </c>
      <c r="C26" s="245" t="s">
        <v>983</v>
      </c>
      <c r="D26" s="245" t="s">
        <v>984</v>
      </c>
      <c r="E26" s="245" t="s">
        <v>525</v>
      </c>
      <c r="F26" s="337">
        <v>1</v>
      </c>
      <c r="G26" s="244">
        <v>16.850000000000001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44383</v>
      </c>
      <c r="B27" s="244">
        <v>517571</v>
      </c>
      <c r="C27" s="245" t="s">
        <v>983</v>
      </c>
      <c r="D27" s="245" t="s">
        <v>985</v>
      </c>
      <c r="E27" s="432" t="s">
        <v>524</v>
      </c>
      <c r="F27" s="337">
        <v>33639</v>
      </c>
      <c r="G27" s="244">
        <v>16.87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44383</v>
      </c>
      <c r="B28" s="244">
        <v>517571</v>
      </c>
      <c r="C28" s="245" t="s">
        <v>983</v>
      </c>
      <c r="D28" s="245" t="s">
        <v>985</v>
      </c>
      <c r="E28" s="432" t="s">
        <v>525</v>
      </c>
      <c r="F28" s="337">
        <v>52270</v>
      </c>
      <c r="G28" s="244">
        <v>16.940000000000001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44383</v>
      </c>
      <c r="B29" s="244">
        <v>517571</v>
      </c>
      <c r="C29" s="245" t="s">
        <v>983</v>
      </c>
      <c r="D29" s="245" t="s">
        <v>986</v>
      </c>
      <c r="E29" s="245" t="s">
        <v>524</v>
      </c>
      <c r="F29" s="337">
        <v>51773</v>
      </c>
      <c r="G29" s="244">
        <v>17.03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44383</v>
      </c>
      <c r="B30" s="244">
        <v>517571</v>
      </c>
      <c r="C30" s="245" t="s">
        <v>983</v>
      </c>
      <c r="D30" s="245" t="s">
        <v>986</v>
      </c>
      <c r="E30" s="432" t="s">
        <v>525</v>
      </c>
      <c r="F30" s="337">
        <v>1773</v>
      </c>
      <c r="G30" s="244">
        <v>17.03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44383</v>
      </c>
      <c r="B31" s="244">
        <v>519319</v>
      </c>
      <c r="C31" s="245" t="s">
        <v>987</v>
      </c>
      <c r="D31" s="245" t="s">
        <v>988</v>
      </c>
      <c r="E31" s="432" t="s">
        <v>524</v>
      </c>
      <c r="F31" s="337">
        <v>2</v>
      </c>
      <c r="G31" s="244">
        <v>4.45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44383</v>
      </c>
      <c r="B32" s="244">
        <v>519319</v>
      </c>
      <c r="C32" s="245" t="s">
        <v>987</v>
      </c>
      <c r="D32" s="245" t="s">
        <v>988</v>
      </c>
      <c r="E32" s="245" t="s">
        <v>525</v>
      </c>
      <c r="F32" s="337">
        <v>32651</v>
      </c>
      <c r="G32" s="244">
        <v>4.18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44383</v>
      </c>
      <c r="B33" s="244">
        <v>519319</v>
      </c>
      <c r="C33" s="245" t="s">
        <v>987</v>
      </c>
      <c r="D33" s="245" t="s">
        <v>989</v>
      </c>
      <c r="E33" s="432" t="s">
        <v>524</v>
      </c>
      <c r="F33" s="337">
        <v>48251</v>
      </c>
      <c r="G33" s="244">
        <v>4.18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44383</v>
      </c>
      <c r="B34" s="244">
        <v>542323</v>
      </c>
      <c r="C34" s="245" t="s">
        <v>990</v>
      </c>
      <c r="D34" s="245" t="s">
        <v>991</v>
      </c>
      <c r="E34" s="245" t="s">
        <v>524</v>
      </c>
      <c r="F34" s="337">
        <v>179200</v>
      </c>
      <c r="G34" s="244">
        <v>92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44383</v>
      </c>
      <c r="B35" s="244">
        <v>505523</v>
      </c>
      <c r="C35" s="245" t="s">
        <v>992</v>
      </c>
      <c r="D35" s="245" t="s">
        <v>993</v>
      </c>
      <c r="E35" s="432" t="s">
        <v>525</v>
      </c>
      <c r="F35" s="337">
        <v>3428402</v>
      </c>
      <c r="G35" s="244">
        <v>0.42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44383</v>
      </c>
      <c r="B36" s="244">
        <v>505523</v>
      </c>
      <c r="C36" s="245" t="s">
        <v>992</v>
      </c>
      <c r="D36" s="245" t="s">
        <v>994</v>
      </c>
      <c r="E36" s="245" t="s">
        <v>524</v>
      </c>
      <c r="F36" s="337">
        <v>1190000</v>
      </c>
      <c r="G36" s="244">
        <v>0.42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44383</v>
      </c>
      <c r="B37" s="244">
        <v>505523</v>
      </c>
      <c r="C37" s="245" t="s">
        <v>992</v>
      </c>
      <c r="D37" s="245" t="s">
        <v>995</v>
      </c>
      <c r="E37" s="432" t="s">
        <v>524</v>
      </c>
      <c r="F37" s="337">
        <v>1621458</v>
      </c>
      <c r="G37" s="244">
        <v>0.44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44383</v>
      </c>
      <c r="B38" s="244">
        <v>531503</v>
      </c>
      <c r="C38" s="245" t="s">
        <v>938</v>
      </c>
      <c r="D38" s="245" t="s">
        <v>996</v>
      </c>
      <c r="E38" s="245" t="s">
        <v>524</v>
      </c>
      <c r="F38" s="337">
        <v>90000</v>
      </c>
      <c r="G38" s="244">
        <v>46.1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44383</v>
      </c>
      <c r="B39" s="244">
        <v>531503</v>
      </c>
      <c r="C39" s="245" t="s">
        <v>938</v>
      </c>
      <c r="D39" s="245" t="s">
        <v>939</v>
      </c>
      <c r="E39" s="432" t="s">
        <v>525</v>
      </c>
      <c r="F39" s="337">
        <v>150000</v>
      </c>
      <c r="G39" s="244">
        <v>46.1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44383</v>
      </c>
      <c r="B40" s="244">
        <v>539519</v>
      </c>
      <c r="C40" s="245" t="s">
        <v>997</v>
      </c>
      <c r="D40" s="245" t="s">
        <v>904</v>
      </c>
      <c r="E40" s="432" t="s">
        <v>525</v>
      </c>
      <c r="F40" s="337">
        <v>34000</v>
      </c>
      <c r="G40" s="244">
        <v>29.7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44383</v>
      </c>
      <c r="B41" s="244">
        <v>539519</v>
      </c>
      <c r="C41" s="245" t="s">
        <v>997</v>
      </c>
      <c r="D41" s="245" t="s">
        <v>998</v>
      </c>
      <c r="E41" s="245" t="s">
        <v>524</v>
      </c>
      <c r="F41" s="337">
        <v>50000</v>
      </c>
      <c r="G41" s="244">
        <v>30.05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44383</v>
      </c>
      <c r="B42" s="244">
        <v>532408</v>
      </c>
      <c r="C42" s="245" t="s">
        <v>999</v>
      </c>
      <c r="D42" s="245" t="s">
        <v>1000</v>
      </c>
      <c r="E42" s="245" t="s">
        <v>524</v>
      </c>
      <c r="F42" s="337">
        <v>306000</v>
      </c>
      <c r="G42" s="244">
        <v>14.21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44383</v>
      </c>
      <c r="B43" s="244">
        <v>532408</v>
      </c>
      <c r="C43" s="245" t="s">
        <v>999</v>
      </c>
      <c r="D43" s="245" t="s">
        <v>1001</v>
      </c>
      <c r="E43" s="432" t="s">
        <v>525</v>
      </c>
      <c r="F43" s="337">
        <v>306000</v>
      </c>
      <c r="G43" s="244">
        <v>14.21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44383</v>
      </c>
      <c r="B44" s="244">
        <v>504273</v>
      </c>
      <c r="C44" s="245" t="s">
        <v>864</v>
      </c>
      <c r="D44" s="245" t="s">
        <v>1002</v>
      </c>
      <c r="E44" s="432" t="s">
        <v>525</v>
      </c>
      <c r="F44" s="337">
        <v>282648</v>
      </c>
      <c r="G44" s="244">
        <v>22.7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44383</v>
      </c>
      <c r="B45" s="244">
        <v>540809</v>
      </c>
      <c r="C45" s="245" t="s">
        <v>1003</v>
      </c>
      <c r="D45" s="245" t="s">
        <v>1004</v>
      </c>
      <c r="E45" s="245" t="s">
        <v>524</v>
      </c>
      <c r="F45" s="337">
        <v>64000</v>
      </c>
      <c r="G45" s="244">
        <v>6.23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44383</v>
      </c>
      <c r="B46" s="244">
        <v>540809</v>
      </c>
      <c r="C46" s="245" t="s">
        <v>1003</v>
      </c>
      <c r="D46" s="245" t="s">
        <v>1005</v>
      </c>
      <c r="E46" s="432" t="s">
        <v>525</v>
      </c>
      <c r="F46" s="337">
        <v>72000</v>
      </c>
      <c r="G46" s="244">
        <v>6.48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44383</v>
      </c>
      <c r="B47" s="244">
        <v>540243</v>
      </c>
      <c r="C47" s="245" t="s">
        <v>1006</v>
      </c>
      <c r="D47" s="245" t="s">
        <v>1007</v>
      </c>
      <c r="E47" s="245" t="s">
        <v>524</v>
      </c>
      <c r="F47" s="337">
        <v>11000</v>
      </c>
      <c r="G47" s="244">
        <v>25.71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44383</v>
      </c>
      <c r="B48" s="244">
        <v>540243</v>
      </c>
      <c r="C48" s="245" t="s">
        <v>1006</v>
      </c>
      <c r="D48" s="245" t="s">
        <v>1008</v>
      </c>
      <c r="E48" s="432" t="s">
        <v>524</v>
      </c>
      <c r="F48" s="337">
        <v>11000</v>
      </c>
      <c r="G48" s="244">
        <v>25.73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44383</v>
      </c>
      <c r="B49" s="244">
        <v>540243</v>
      </c>
      <c r="C49" s="245" t="s">
        <v>1006</v>
      </c>
      <c r="D49" s="245" t="s">
        <v>1009</v>
      </c>
      <c r="E49" s="432" t="s">
        <v>525</v>
      </c>
      <c r="F49" s="337">
        <v>20315</v>
      </c>
      <c r="G49" s="244">
        <v>24.51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44383</v>
      </c>
      <c r="B50" s="244">
        <v>540243</v>
      </c>
      <c r="C50" s="245" t="s">
        <v>1006</v>
      </c>
      <c r="D50" s="245" t="s">
        <v>1010</v>
      </c>
      <c r="E50" s="245" t="s">
        <v>524</v>
      </c>
      <c r="F50" s="337">
        <v>12111</v>
      </c>
      <c r="G50" s="244">
        <v>24.87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44383</v>
      </c>
      <c r="B51" s="244">
        <v>539291</v>
      </c>
      <c r="C51" s="245" t="s">
        <v>940</v>
      </c>
      <c r="D51" s="245" t="s">
        <v>1011</v>
      </c>
      <c r="E51" s="245" t="s">
        <v>524</v>
      </c>
      <c r="F51" s="337">
        <v>76129</v>
      </c>
      <c r="G51" s="244">
        <v>16.989999999999998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44383</v>
      </c>
      <c r="B52" s="244">
        <v>539291</v>
      </c>
      <c r="C52" s="245" t="s">
        <v>940</v>
      </c>
      <c r="D52" s="245" t="s">
        <v>1011</v>
      </c>
      <c r="E52" s="245" t="s">
        <v>525</v>
      </c>
      <c r="F52" s="337">
        <v>57621</v>
      </c>
      <c r="G52" s="244">
        <v>15.88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44383</v>
      </c>
      <c r="B53" s="244">
        <v>539291</v>
      </c>
      <c r="C53" s="245" t="s">
        <v>940</v>
      </c>
      <c r="D53" s="245" t="s">
        <v>1012</v>
      </c>
      <c r="E53" s="432" t="s">
        <v>524</v>
      </c>
      <c r="F53" s="337">
        <v>26618</v>
      </c>
      <c r="G53" s="244">
        <v>15.98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44383</v>
      </c>
      <c r="B54" s="244">
        <v>539291</v>
      </c>
      <c r="C54" s="245" t="s">
        <v>940</v>
      </c>
      <c r="D54" s="245" t="s">
        <v>1012</v>
      </c>
      <c r="E54" s="432" t="s">
        <v>525</v>
      </c>
      <c r="F54" s="337">
        <v>28851</v>
      </c>
      <c r="G54" s="244">
        <v>17.010000000000002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44383</v>
      </c>
      <c r="B55" s="244">
        <v>539291</v>
      </c>
      <c r="C55" s="245" t="s">
        <v>940</v>
      </c>
      <c r="D55" s="245" t="s">
        <v>1013</v>
      </c>
      <c r="E55" s="245" t="s">
        <v>525</v>
      </c>
      <c r="F55" s="337">
        <v>20000</v>
      </c>
      <c r="G55" s="244">
        <v>17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44383</v>
      </c>
      <c r="B56" s="244">
        <v>512217</v>
      </c>
      <c r="C56" s="245" t="s">
        <v>941</v>
      </c>
      <c r="D56" s="245" t="s">
        <v>850</v>
      </c>
      <c r="E56" s="245" t="s">
        <v>525</v>
      </c>
      <c r="F56" s="337">
        <v>33061</v>
      </c>
      <c r="G56" s="244">
        <v>7.44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44383</v>
      </c>
      <c r="B57" s="244">
        <v>539673</v>
      </c>
      <c r="C57" s="245" t="s">
        <v>1014</v>
      </c>
      <c r="D57" s="245" t="s">
        <v>1015</v>
      </c>
      <c r="E57" s="432" t="s">
        <v>525</v>
      </c>
      <c r="F57" s="337">
        <v>13081</v>
      </c>
      <c r="G57" s="244">
        <v>7.7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44383</v>
      </c>
      <c r="B58" s="244">
        <v>531952</v>
      </c>
      <c r="C58" s="245" t="s">
        <v>1016</v>
      </c>
      <c r="D58" s="245" t="s">
        <v>1017</v>
      </c>
      <c r="E58" s="245" t="s">
        <v>524</v>
      </c>
      <c r="F58" s="337">
        <v>50500</v>
      </c>
      <c r="G58" s="244">
        <v>54.95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44383</v>
      </c>
      <c r="B59" s="244">
        <v>531952</v>
      </c>
      <c r="C59" s="245" t="s">
        <v>1016</v>
      </c>
      <c r="D59" s="245" t="s">
        <v>1018</v>
      </c>
      <c r="E59" s="245" t="s">
        <v>525</v>
      </c>
      <c r="F59" s="337">
        <v>50500</v>
      </c>
      <c r="G59" s="244">
        <v>55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44383</v>
      </c>
      <c r="B60" s="244">
        <v>531952</v>
      </c>
      <c r="C60" s="245" t="s">
        <v>1016</v>
      </c>
      <c r="D60" s="245" t="s">
        <v>1019</v>
      </c>
      <c r="E60" s="245" t="s">
        <v>524</v>
      </c>
      <c r="F60" s="337">
        <v>32322</v>
      </c>
      <c r="G60" s="244">
        <v>55.04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44383</v>
      </c>
      <c r="B61" s="244">
        <v>531952</v>
      </c>
      <c r="C61" s="245" t="s">
        <v>1016</v>
      </c>
      <c r="D61" s="245" t="s">
        <v>1019</v>
      </c>
      <c r="E61" s="245" t="s">
        <v>525</v>
      </c>
      <c r="F61" s="337">
        <v>50000</v>
      </c>
      <c r="G61" s="244">
        <v>55.17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44383</v>
      </c>
      <c r="B62" s="244">
        <v>530433</v>
      </c>
      <c r="C62" s="222" t="s">
        <v>1020</v>
      </c>
      <c r="D62" s="222" t="s">
        <v>1021</v>
      </c>
      <c r="E62" s="245" t="s">
        <v>524</v>
      </c>
      <c r="F62" s="337">
        <v>85500</v>
      </c>
      <c r="G62" s="244">
        <v>69.34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44383</v>
      </c>
      <c r="B63" s="244">
        <v>538975</v>
      </c>
      <c r="C63" s="245" t="s">
        <v>1022</v>
      </c>
      <c r="D63" s="245" t="s">
        <v>1023</v>
      </c>
      <c r="E63" s="245" t="s">
        <v>525</v>
      </c>
      <c r="F63" s="337">
        <v>1200000</v>
      </c>
      <c r="G63" s="244">
        <v>14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44383</v>
      </c>
      <c r="B64" s="244">
        <v>538975</v>
      </c>
      <c r="C64" s="245" t="s">
        <v>1022</v>
      </c>
      <c r="D64" s="245" t="s">
        <v>1024</v>
      </c>
      <c r="E64" s="245" t="s">
        <v>525</v>
      </c>
      <c r="F64" s="337">
        <v>399870</v>
      </c>
      <c r="G64" s="244">
        <v>14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44383</v>
      </c>
      <c r="B65" s="244">
        <v>532217</v>
      </c>
      <c r="C65" s="245" t="s">
        <v>1025</v>
      </c>
      <c r="D65" s="245" t="s">
        <v>851</v>
      </c>
      <c r="E65" s="245" t="s">
        <v>524</v>
      </c>
      <c r="F65" s="337">
        <v>10</v>
      </c>
      <c r="G65" s="244">
        <v>10.71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44383</v>
      </c>
      <c r="B66" s="244">
        <v>532217</v>
      </c>
      <c r="C66" s="245" t="s">
        <v>1025</v>
      </c>
      <c r="D66" s="245" t="s">
        <v>851</v>
      </c>
      <c r="E66" s="245" t="s">
        <v>525</v>
      </c>
      <c r="F66" s="337">
        <v>71302</v>
      </c>
      <c r="G66" s="244">
        <v>10.45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44383</v>
      </c>
      <c r="B67" s="244">
        <v>540253</v>
      </c>
      <c r="C67" s="245" t="s">
        <v>1026</v>
      </c>
      <c r="D67" s="245" t="s">
        <v>1027</v>
      </c>
      <c r="E67" s="245" t="s">
        <v>525</v>
      </c>
      <c r="F67" s="337">
        <v>45000</v>
      </c>
      <c r="G67" s="244">
        <v>1.53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44383</v>
      </c>
      <c r="B68" s="244">
        <v>540168</v>
      </c>
      <c r="C68" s="245" t="s">
        <v>1028</v>
      </c>
      <c r="D68" s="245" t="s">
        <v>942</v>
      </c>
      <c r="E68" s="245" t="s">
        <v>524</v>
      </c>
      <c r="F68" s="337">
        <v>30000</v>
      </c>
      <c r="G68" s="244">
        <v>20.23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44383</v>
      </c>
      <c r="B69" s="244">
        <v>540108</v>
      </c>
      <c r="C69" s="245" t="s">
        <v>1029</v>
      </c>
      <c r="D69" s="245" t="s">
        <v>1030</v>
      </c>
      <c r="E69" s="245" t="s">
        <v>524</v>
      </c>
      <c r="F69" s="337">
        <v>101529</v>
      </c>
      <c r="G69" s="244">
        <v>52.5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44383</v>
      </c>
      <c r="B70" s="244">
        <v>531762</v>
      </c>
      <c r="C70" s="245" t="s">
        <v>1031</v>
      </c>
      <c r="D70" s="245" t="s">
        <v>1032</v>
      </c>
      <c r="E70" s="245" t="s">
        <v>524</v>
      </c>
      <c r="F70" s="337">
        <v>39492</v>
      </c>
      <c r="G70" s="244">
        <v>11.49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44383</v>
      </c>
      <c r="B71" s="244">
        <v>531762</v>
      </c>
      <c r="C71" s="245" t="s">
        <v>1031</v>
      </c>
      <c r="D71" s="245" t="s">
        <v>1032</v>
      </c>
      <c r="E71" s="245" t="s">
        <v>525</v>
      </c>
      <c r="F71" s="337">
        <v>1772</v>
      </c>
      <c r="G71" s="244">
        <v>11.87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44383</v>
      </c>
      <c r="B72" s="244">
        <v>531762</v>
      </c>
      <c r="C72" s="245" t="s">
        <v>1031</v>
      </c>
      <c r="D72" s="245" t="s">
        <v>1033</v>
      </c>
      <c r="E72" s="245" t="s">
        <v>525</v>
      </c>
      <c r="F72" s="337">
        <v>37612</v>
      </c>
      <c r="G72" s="244">
        <v>11.5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44383</v>
      </c>
      <c r="B73" s="244">
        <v>513216</v>
      </c>
      <c r="C73" s="245" t="s">
        <v>943</v>
      </c>
      <c r="D73" s="245" t="s">
        <v>1034</v>
      </c>
      <c r="E73" s="245" t="s">
        <v>524</v>
      </c>
      <c r="F73" s="337">
        <v>1</v>
      </c>
      <c r="G73" s="244">
        <v>4.13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44383</v>
      </c>
      <c r="B74" s="244">
        <v>513216</v>
      </c>
      <c r="C74" s="245" t="s">
        <v>943</v>
      </c>
      <c r="D74" s="245" t="s">
        <v>1034</v>
      </c>
      <c r="E74" s="245" t="s">
        <v>525</v>
      </c>
      <c r="F74" s="337">
        <v>1935964</v>
      </c>
      <c r="G74" s="244">
        <v>4.13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44383</v>
      </c>
      <c r="B75" s="244">
        <v>513216</v>
      </c>
      <c r="C75" s="245" t="s">
        <v>943</v>
      </c>
      <c r="D75" s="245" t="s">
        <v>851</v>
      </c>
      <c r="E75" s="245" t="s">
        <v>524</v>
      </c>
      <c r="F75" s="337">
        <v>1000000</v>
      </c>
      <c r="G75" s="244">
        <v>4.13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44383</v>
      </c>
      <c r="B76" s="244">
        <v>531025</v>
      </c>
      <c r="C76" s="245" t="s">
        <v>1035</v>
      </c>
      <c r="D76" s="245" t="s">
        <v>993</v>
      </c>
      <c r="E76" s="245" t="s">
        <v>525</v>
      </c>
      <c r="F76" s="337">
        <v>200000</v>
      </c>
      <c r="G76" s="244">
        <v>1.39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44383</v>
      </c>
      <c r="B77" s="244">
        <v>503624</v>
      </c>
      <c r="C77" s="245" t="s">
        <v>918</v>
      </c>
      <c r="D77" s="245" t="s">
        <v>1036</v>
      </c>
      <c r="E77" s="245" t="s">
        <v>525</v>
      </c>
      <c r="F77" s="337">
        <v>302345</v>
      </c>
      <c r="G77" s="244">
        <v>4.37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44383</v>
      </c>
      <c r="B78" s="244" t="s">
        <v>905</v>
      </c>
      <c r="C78" s="245" t="s">
        <v>906</v>
      </c>
      <c r="D78" s="245" t="s">
        <v>833</v>
      </c>
      <c r="E78" s="245" t="s">
        <v>524</v>
      </c>
      <c r="F78" s="337">
        <v>181066</v>
      </c>
      <c r="G78" s="244">
        <v>414.84</v>
      </c>
      <c r="H78" s="315" t="s">
        <v>814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44383</v>
      </c>
      <c r="B79" s="244" t="s">
        <v>976</v>
      </c>
      <c r="C79" s="245" t="s">
        <v>1037</v>
      </c>
      <c r="D79" s="245" t="s">
        <v>920</v>
      </c>
      <c r="E79" s="245" t="s">
        <v>524</v>
      </c>
      <c r="F79" s="337">
        <v>1639000</v>
      </c>
      <c r="G79" s="244">
        <v>1.81</v>
      </c>
      <c r="H79" s="315" t="s">
        <v>814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44383</v>
      </c>
      <c r="B80" s="244" t="s">
        <v>1038</v>
      </c>
      <c r="C80" s="245" t="s">
        <v>1039</v>
      </c>
      <c r="D80" s="245" t="s">
        <v>1040</v>
      </c>
      <c r="E80" s="245" t="s">
        <v>524</v>
      </c>
      <c r="F80" s="337">
        <v>36746</v>
      </c>
      <c r="G80" s="244">
        <v>407.18</v>
      </c>
      <c r="H80" s="315" t="s">
        <v>814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44383</v>
      </c>
      <c r="B81" s="244" t="s">
        <v>806</v>
      </c>
      <c r="C81" s="245" t="s">
        <v>1041</v>
      </c>
      <c r="D81" s="245" t="s">
        <v>1042</v>
      </c>
      <c r="E81" s="245" t="s">
        <v>524</v>
      </c>
      <c r="F81" s="337">
        <v>2800000</v>
      </c>
      <c r="G81" s="244">
        <v>174</v>
      </c>
      <c r="H81" s="315" t="s">
        <v>814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44383</v>
      </c>
      <c r="B82" s="244" t="s">
        <v>1043</v>
      </c>
      <c r="C82" s="245" t="s">
        <v>1044</v>
      </c>
      <c r="D82" s="245" t="s">
        <v>1045</v>
      </c>
      <c r="E82" s="245" t="s">
        <v>524</v>
      </c>
      <c r="F82" s="337">
        <v>215239</v>
      </c>
      <c r="G82" s="244">
        <v>142.71</v>
      </c>
      <c r="H82" s="315" t="s">
        <v>814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44383</v>
      </c>
      <c r="B83" s="244" t="s">
        <v>1046</v>
      </c>
      <c r="C83" s="245" t="s">
        <v>1047</v>
      </c>
      <c r="D83" s="245" t="s">
        <v>919</v>
      </c>
      <c r="E83" s="245" t="s">
        <v>524</v>
      </c>
      <c r="F83" s="337">
        <v>80280</v>
      </c>
      <c r="G83" s="244">
        <v>1399.47</v>
      </c>
      <c r="H83" s="315" t="s">
        <v>814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44383</v>
      </c>
      <c r="B84" s="244" t="s">
        <v>1046</v>
      </c>
      <c r="C84" s="245" t="s">
        <v>1047</v>
      </c>
      <c r="D84" s="245" t="s">
        <v>1048</v>
      </c>
      <c r="E84" s="245" t="s">
        <v>524</v>
      </c>
      <c r="F84" s="337">
        <v>134305</v>
      </c>
      <c r="G84" s="244">
        <v>1384.52</v>
      </c>
      <c r="H84" s="315" t="s">
        <v>814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44383</v>
      </c>
      <c r="B85" s="244" t="s">
        <v>1046</v>
      </c>
      <c r="C85" s="245" t="s">
        <v>1047</v>
      </c>
      <c r="D85" s="245" t="s">
        <v>828</v>
      </c>
      <c r="E85" s="245" t="s">
        <v>524</v>
      </c>
      <c r="F85" s="337">
        <v>123983</v>
      </c>
      <c r="G85" s="244">
        <v>1377.54</v>
      </c>
      <c r="H85" s="315" t="s">
        <v>814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44383</v>
      </c>
      <c r="B86" s="244" t="s">
        <v>1046</v>
      </c>
      <c r="C86" s="245" t="s">
        <v>1047</v>
      </c>
      <c r="D86" s="245" t="s">
        <v>819</v>
      </c>
      <c r="E86" s="245" t="s">
        <v>524</v>
      </c>
      <c r="F86" s="337">
        <v>126903</v>
      </c>
      <c r="G86" s="244">
        <v>1366.33</v>
      </c>
      <c r="H86" s="315" t="s">
        <v>814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44383</v>
      </c>
      <c r="B87" s="244" t="s">
        <v>1046</v>
      </c>
      <c r="C87" s="245" t="s">
        <v>1047</v>
      </c>
      <c r="D87" s="245" t="s">
        <v>833</v>
      </c>
      <c r="E87" s="245" t="s">
        <v>524</v>
      </c>
      <c r="F87" s="337">
        <v>86190</v>
      </c>
      <c r="G87" s="244">
        <v>1386.15</v>
      </c>
      <c r="H87" s="315" t="s">
        <v>814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44383</v>
      </c>
      <c r="B88" s="244" t="s">
        <v>1046</v>
      </c>
      <c r="C88" s="245" t="s">
        <v>1047</v>
      </c>
      <c r="D88" s="245" t="s">
        <v>1049</v>
      </c>
      <c r="E88" s="245" t="s">
        <v>524</v>
      </c>
      <c r="F88" s="337">
        <v>72559</v>
      </c>
      <c r="G88" s="244">
        <v>1389.61</v>
      </c>
      <c r="H88" s="315" t="s">
        <v>814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44383</v>
      </c>
      <c r="B89" s="244" t="s">
        <v>937</v>
      </c>
      <c r="C89" s="245" t="s">
        <v>946</v>
      </c>
      <c r="D89" s="245" t="s">
        <v>851</v>
      </c>
      <c r="E89" s="245" t="s">
        <v>524</v>
      </c>
      <c r="F89" s="337">
        <v>7</v>
      </c>
      <c r="G89" s="244">
        <v>2.81</v>
      </c>
      <c r="H89" s="315" t="s">
        <v>814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44383</v>
      </c>
      <c r="B90" s="244" t="s">
        <v>983</v>
      </c>
      <c r="C90" s="245" t="s">
        <v>1050</v>
      </c>
      <c r="D90" s="245" t="s">
        <v>1051</v>
      </c>
      <c r="E90" s="245" t="s">
        <v>524</v>
      </c>
      <c r="F90" s="337">
        <v>1</v>
      </c>
      <c r="G90" s="244">
        <v>16.899999999999999</v>
      </c>
      <c r="H90" s="315" t="s">
        <v>814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44383</v>
      </c>
      <c r="B91" s="244" t="s">
        <v>983</v>
      </c>
      <c r="C91" s="245" t="s">
        <v>1050</v>
      </c>
      <c r="D91" s="245" t="s">
        <v>984</v>
      </c>
      <c r="E91" s="245" t="s">
        <v>524</v>
      </c>
      <c r="F91" s="337">
        <v>15346</v>
      </c>
      <c r="G91" s="244">
        <v>16.600000000000001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44383</v>
      </c>
      <c r="B92" s="244" t="s">
        <v>983</v>
      </c>
      <c r="C92" s="245" t="s">
        <v>1050</v>
      </c>
      <c r="D92" s="245" t="s">
        <v>1052</v>
      </c>
      <c r="E92" s="245" t="s">
        <v>524</v>
      </c>
      <c r="F92" s="337">
        <v>50000</v>
      </c>
      <c r="G92" s="244">
        <v>16.86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44383</v>
      </c>
      <c r="B93" s="244" t="s">
        <v>947</v>
      </c>
      <c r="C93" s="245" t="s">
        <v>948</v>
      </c>
      <c r="D93" s="245" t="s">
        <v>1053</v>
      </c>
      <c r="E93" s="245" t="s">
        <v>524</v>
      </c>
      <c r="F93" s="337">
        <v>91696</v>
      </c>
      <c r="G93" s="244">
        <v>168.22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44383</v>
      </c>
      <c r="B94" s="244" t="s">
        <v>947</v>
      </c>
      <c r="C94" s="245" t="s">
        <v>948</v>
      </c>
      <c r="D94" s="245" t="s">
        <v>819</v>
      </c>
      <c r="E94" s="245" t="s">
        <v>524</v>
      </c>
      <c r="F94" s="337">
        <v>102316</v>
      </c>
      <c r="G94" s="244">
        <v>167.69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44383</v>
      </c>
      <c r="B95" s="244" t="s">
        <v>999</v>
      </c>
      <c r="C95" s="245" t="s">
        <v>1054</v>
      </c>
      <c r="D95" s="245" t="s">
        <v>1000</v>
      </c>
      <c r="E95" s="245" t="s">
        <v>524</v>
      </c>
      <c r="F95" s="337">
        <v>3886375</v>
      </c>
      <c r="G95" s="244">
        <v>14.33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44383</v>
      </c>
      <c r="B96" s="244" t="s">
        <v>1055</v>
      </c>
      <c r="C96" s="245" t="s">
        <v>1056</v>
      </c>
      <c r="D96" s="245" t="s">
        <v>868</v>
      </c>
      <c r="E96" s="245" t="s">
        <v>524</v>
      </c>
      <c r="F96" s="337">
        <v>68500</v>
      </c>
      <c r="G96" s="244">
        <v>104.76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44383</v>
      </c>
      <c r="B97" s="244" t="s">
        <v>1057</v>
      </c>
      <c r="C97" s="245" t="s">
        <v>1058</v>
      </c>
      <c r="D97" s="245" t="s">
        <v>819</v>
      </c>
      <c r="E97" s="245" t="s">
        <v>524</v>
      </c>
      <c r="F97" s="337">
        <v>3450969</v>
      </c>
      <c r="G97" s="244">
        <v>71.28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44383</v>
      </c>
      <c r="B98" s="244" t="s">
        <v>1059</v>
      </c>
      <c r="C98" s="245" t="s">
        <v>1060</v>
      </c>
      <c r="D98" s="245" t="s">
        <v>1061</v>
      </c>
      <c r="E98" s="245" t="s">
        <v>524</v>
      </c>
      <c r="F98" s="337">
        <v>1514032</v>
      </c>
      <c r="G98" s="244">
        <v>35.270000000000003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44383</v>
      </c>
      <c r="B99" s="244" t="s">
        <v>1062</v>
      </c>
      <c r="C99" s="245" t="s">
        <v>1063</v>
      </c>
      <c r="D99" s="245" t="s">
        <v>1064</v>
      </c>
      <c r="E99" s="245" t="s">
        <v>524</v>
      </c>
      <c r="F99" s="337">
        <v>263200</v>
      </c>
      <c r="G99" s="244">
        <v>10.029999999999999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44383</v>
      </c>
      <c r="B100" s="244" t="s">
        <v>1065</v>
      </c>
      <c r="C100" s="245" t="s">
        <v>1066</v>
      </c>
      <c r="D100" s="245" t="s">
        <v>1067</v>
      </c>
      <c r="E100" s="245" t="s">
        <v>524</v>
      </c>
      <c r="F100" s="337">
        <v>354342</v>
      </c>
      <c r="G100" s="244">
        <v>16.13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44383</v>
      </c>
      <c r="B101" s="244" t="s">
        <v>1068</v>
      </c>
      <c r="C101" s="245" t="s">
        <v>1069</v>
      </c>
      <c r="D101" s="245" t="s">
        <v>819</v>
      </c>
      <c r="E101" s="245" t="s">
        <v>524</v>
      </c>
      <c r="F101" s="337">
        <v>86233</v>
      </c>
      <c r="G101" s="244">
        <v>505.09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44383</v>
      </c>
      <c r="B102" s="244" t="s">
        <v>951</v>
      </c>
      <c r="C102" s="245" t="s">
        <v>952</v>
      </c>
      <c r="D102" s="245" t="s">
        <v>819</v>
      </c>
      <c r="E102" s="245" t="s">
        <v>524</v>
      </c>
      <c r="F102" s="337">
        <v>3833428</v>
      </c>
      <c r="G102" s="244">
        <v>69.459999999999994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44383</v>
      </c>
      <c r="B103" s="244" t="s">
        <v>1070</v>
      </c>
      <c r="C103" s="245" t="s">
        <v>1071</v>
      </c>
      <c r="D103" s="245" t="s">
        <v>1072</v>
      </c>
      <c r="E103" s="245" t="s">
        <v>524</v>
      </c>
      <c r="F103" s="337">
        <v>897590</v>
      </c>
      <c r="G103" s="244">
        <v>42.37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44383</v>
      </c>
      <c r="B104" s="244" t="s">
        <v>869</v>
      </c>
      <c r="C104" s="245" t="s">
        <v>870</v>
      </c>
      <c r="D104" s="245" t="s">
        <v>868</v>
      </c>
      <c r="E104" s="245" t="s">
        <v>524</v>
      </c>
      <c r="F104" s="337">
        <v>72905</v>
      </c>
      <c r="G104" s="244">
        <v>166.56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44383</v>
      </c>
      <c r="B105" s="244" t="s">
        <v>869</v>
      </c>
      <c r="C105" s="245" t="s">
        <v>870</v>
      </c>
      <c r="D105" s="245" t="s">
        <v>867</v>
      </c>
      <c r="E105" s="245" t="s">
        <v>524</v>
      </c>
      <c r="F105" s="337">
        <v>166322</v>
      </c>
      <c r="G105" s="244">
        <v>167.31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44383</v>
      </c>
      <c r="B106" s="244" t="s">
        <v>1073</v>
      </c>
      <c r="C106" s="245" t="s">
        <v>1074</v>
      </c>
      <c r="D106" s="245" t="s">
        <v>819</v>
      </c>
      <c r="E106" s="245" t="s">
        <v>524</v>
      </c>
      <c r="F106" s="337">
        <v>301453</v>
      </c>
      <c r="G106" s="244">
        <v>253.79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44383</v>
      </c>
      <c r="B107" s="244" t="s">
        <v>1075</v>
      </c>
      <c r="C107" s="245" t="s">
        <v>1076</v>
      </c>
      <c r="D107" s="245" t="s">
        <v>1077</v>
      </c>
      <c r="E107" s="245" t="s">
        <v>525</v>
      </c>
      <c r="F107" s="337">
        <v>46500</v>
      </c>
      <c r="G107" s="244">
        <v>369.44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44383</v>
      </c>
      <c r="B108" s="244" t="s">
        <v>944</v>
      </c>
      <c r="C108" s="245" t="s">
        <v>945</v>
      </c>
      <c r="D108" s="245" t="s">
        <v>857</v>
      </c>
      <c r="E108" s="245" t="s">
        <v>525</v>
      </c>
      <c r="F108" s="337">
        <v>550724</v>
      </c>
      <c r="G108" s="244">
        <v>8.27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44383</v>
      </c>
      <c r="B109" s="244" t="s">
        <v>905</v>
      </c>
      <c r="C109" s="245" t="s">
        <v>906</v>
      </c>
      <c r="D109" s="245" t="s">
        <v>833</v>
      </c>
      <c r="E109" s="245" t="s">
        <v>525</v>
      </c>
      <c r="F109" s="337">
        <v>176847</v>
      </c>
      <c r="G109" s="244">
        <v>416.44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44383</v>
      </c>
      <c r="B110" s="244" t="s">
        <v>1078</v>
      </c>
      <c r="C110" s="245" t="s">
        <v>1079</v>
      </c>
      <c r="D110" s="245" t="s">
        <v>1080</v>
      </c>
      <c r="E110" s="245" t="s">
        <v>525</v>
      </c>
      <c r="F110" s="337">
        <v>124235</v>
      </c>
      <c r="G110" s="244">
        <v>67.22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44383</v>
      </c>
      <c r="B111" s="244" t="s">
        <v>865</v>
      </c>
      <c r="C111" s="245" t="s">
        <v>866</v>
      </c>
      <c r="D111" s="245" t="s">
        <v>1081</v>
      </c>
      <c r="E111" s="245" t="s">
        <v>525</v>
      </c>
      <c r="F111" s="337">
        <v>258000</v>
      </c>
      <c r="G111" s="244">
        <v>6.5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44383</v>
      </c>
      <c r="B112" s="244" t="s">
        <v>1038</v>
      </c>
      <c r="C112" s="245" t="s">
        <v>1039</v>
      </c>
      <c r="D112" s="245" t="s">
        <v>1040</v>
      </c>
      <c r="E112" s="245" t="s">
        <v>525</v>
      </c>
      <c r="F112" s="337">
        <v>32774</v>
      </c>
      <c r="G112" s="244">
        <v>410.52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44383</v>
      </c>
      <c r="B113" s="244" t="s">
        <v>806</v>
      </c>
      <c r="C113" s="245" t="s">
        <v>1041</v>
      </c>
      <c r="D113" s="245" t="s">
        <v>1082</v>
      </c>
      <c r="E113" s="245" t="s">
        <v>525</v>
      </c>
      <c r="F113" s="337">
        <v>6985000</v>
      </c>
      <c r="G113" s="244">
        <v>174.11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44383</v>
      </c>
      <c r="B114" s="244" t="s">
        <v>1043</v>
      </c>
      <c r="C114" s="245" t="s">
        <v>1044</v>
      </c>
      <c r="D114" s="245" t="s">
        <v>1045</v>
      </c>
      <c r="E114" s="245" t="s">
        <v>525</v>
      </c>
      <c r="F114" s="337">
        <v>206939</v>
      </c>
      <c r="G114" s="244">
        <v>143.59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44383</v>
      </c>
      <c r="B115" s="244" t="s">
        <v>1046</v>
      </c>
      <c r="C115" s="245" t="s">
        <v>1047</v>
      </c>
      <c r="D115" s="245" t="s">
        <v>828</v>
      </c>
      <c r="E115" s="245" t="s">
        <v>525</v>
      </c>
      <c r="F115" s="337">
        <v>123983</v>
      </c>
      <c r="G115" s="244">
        <v>1378.26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44383</v>
      </c>
      <c r="B116" s="244" t="s">
        <v>1046</v>
      </c>
      <c r="C116" s="245" t="s">
        <v>1047</v>
      </c>
      <c r="D116" s="245" t="s">
        <v>819</v>
      </c>
      <c r="E116" s="245" t="s">
        <v>525</v>
      </c>
      <c r="F116" s="337">
        <v>126903</v>
      </c>
      <c r="G116" s="244">
        <v>1367.86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44383</v>
      </c>
      <c r="B117" s="244" t="s">
        <v>1046</v>
      </c>
      <c r="C117" s="245" t="s">
        <v>1047</v>
      </c>
      <c r="D117" s="245" t="s">
        <v>919</v>
      </c>
      <c r="E117" s="245" t="s">
        <v>525</v>
      </c>
      <c r="F117" s="337">
        <v>80280</v>
      </c>
      <c r="G117" s="244">
        <v>1400.2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44383</v>
      </c>
      <c r="B118" s="244" t="s">
        <v>1046</v>
      </c>
      <c r="C118" s="245" t="s">
        <v>1047</v>
      </c>
      <c r="D118" s="245" t="s">
        <v>1049</v>
      </c>
      <c r="E118" s="245" t="s">
        <v>525</v>
      </c>
      <c r="F118" s="337">
        <v>69359</v>
      </c>
      <c r="G118" s="244">
        <v>1393.36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44383</v>
      </c>
      <c r="B119" s="244" t="s">
        <v>1046</v>
      </c>
      <c r="C119" s="245" t="s">
        <v>1047</v>
      </c>
      <c r="D119" s="245" t="s">
        <v>1048</v>
      </c>
      <c r="E119" s="245" t="s">
        <v>525</v>
      </c>
      <c r="F119" s="337">
        <v>134318</v>
      </c>
      <c r="G119" s="244">
        <v>1383.64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44383</v>
      </c>
      <c r="B120" s="244" t="s">
        <v>1046</v>
      </c>
      <c r="C120" s="245" t="s">
        <v>1047</v>
      </c>
      <c r="D120" s="245" t="s">
        <v>833</v>
      </c>
      <c r="E120" s="245" t="s">
        <v>525</v>
      </c>
      <c r="F120" s="337">
        <v>86190</v>
      </c>
      <c r="G120" s="244">
        <v>1388.94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44383</v>
      </c>
      <c r="B121" s="244" t="s">
        <v>1083</v>
      </c>
      <c r="C121" s="245" t="s">
        <v>1084</v>
      </c>
      <c r="D121" s="245" t="s">
        <v>1085</v>
      </c>
      <c r="E121" s="245" t="s">
        <v>525</v>
      </c>
      <c r="F121" s="337">
        <v>850000</v>
      </c>
      <c r="G121" s="244">
        <v>2.61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44383</v>
      </c>
      <c r="B122" s="244" t="s">
        <v>937</v>
      </c>
      <c r="C122" s="245" t="s">
        <v>946</v>
      </c>
      <c r="D122" s="245" t="s">
        <v>851</v>
      </c>
      <c r="E122" s="245" t="s">
        <v>525</v>
      </c>
      <c r="F122" s="337">
        <v>4003892</v>
      </c>
      <c r="G122" s="244">
        <v>2.75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44383</v>
      </c>
      <c r="B123" s="244" t="s">
        <v>983</v>
      </c>
      <c r="C123" s="245" t="s">
        <v>1050</v>
      </c>
      <c r="D123" s="245" t="s">
        <v>1051</v>
      </c>
      <c r="E123" s="245" t="s">
        <v>525</v>
      </c>
      <c r="F123" s="337">
        <v>45001</v>
      </c>
      <c r="G123" s="244">
        <v>16.899999999999999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44383</v>
      </c>
      <c r="B124" s="244" t="s">
        <v>983</v>
      </c>
      <c r="C124" s="245" t="s">
        <v>1050</v>
      </c>
      <c r="D124" s="245" t="s">
        <v>984</v>
      </c>
      <c r="E124" s="245" t="s">
        <v>525</v>
      </c>
      <c r="F124" s="337">
        <v>75346</v>
      </c>
      <c r="G124" s="244">
        <v>16.88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44383</v>
      </c>
      <c r="B125" s="244" t="s">
        <v>947</v>
      </c>
      <c r="C125" s="245" t="s">
        <v>948</v>
      </c>
      <c r="D125" s="245" t="s">
        <v>819</v>
      </c>
      <c r="E125" s="245" t="s">
        <v>525</v>
      </c>
      <c r="F125" s="337">
        <v>102316</v>
      </c>
      <c r="G125" s="244">
        <v>167.9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44383</v>
      </c>
      <c r="B126" s="244" t="s">
        <v>999</v>
      </c>
      <c r="C126" s="245" t="s">
        <v>1054</v>
      </c>
      <c r="D126" s="245" t="s">
        <v>1086</v>
      </c>
      <c r="E126" s="245" t="s">
        <v>525</v>
      </c>
      <c r="F126" s="337">
        <v>3456375</v>
      </c>
      <c r="G126" s="244">
        <v>14.33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44383</v>
      </c>
      <c r="B127" s="244" t="s">
        <v>999</v>
      </c>
      <c r="C127" s="245" t="s">
        <v>1054</v>
      </c>
      <c r="D127" s="245" t="s">
        <v>1087</v>
      </c>
      <c r="E127" s="245" t="s">
        <v>525</v>
      </c>
      <c r="F127" s="337">
        <v>430000</v>
      </c>
      <c r="G127" s="244">
        <v>14.3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44383</v>
      </c>
      <c r="B128" s="244" t="s">
        <v>1055</v>
      </c>
      <c r="C128" s="245" t="s">
        <v>1056</v>
      </c>
      <c r="D128" s="245" t="s">
        <v>868</v>
      </c>
      <c r="E128" s="245" t="s">
        <v>525</v>
      </c>
      <c r="F128" s="337">
        <v>11500</v>
      </c>
      <c r="G128" s="244">
        <v>111.69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44383</v>
      </c>
      <c r="B129" s="244" t="s">
        <v>1057</v>
      </c>
      <c r="C129" s="245" t="s">
        <v>1058</v>
      </c>
      <c r="D129" s="245" t="s">
        <v>819</v>
      </c>
      <c r="E129" s="245" t="s">
        <v>525</v>
      </c>
      <c r="F129" s="337">
        <v>3450969</v>
      </c>
      <c r="G129" s="244">
        <v>71.400000000000006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44383</v>
      </c>
      <c r="B130" s="244" t="s">
        <v>1059</v>
      </c>
      <c r="C130" s="245" t="s">
        <v>1060</v>
      </c>
      <c r="D130" s="245" t="s">
        <v>1061</v>
      </c>
      <c r="E130" s="245" t="s">
        <v>525</v>
      </c>
      <c r="F130" s="337">
        <v>1514032</v>
      </c>
      <c r="G130" s="244">
        <v>36.43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44383</v>
      </c>
      <c r="B131" s="244" t="s">
        <v>1062</v>
      </c>
      <c r="C131" s="245" t="s">
        <v>1063</v>
      </c>
      <c r="D131" s="245" t="s">
        <v>1064</v>
      </c>
      <c r="E131" s="245" t="s">
        <v>525</v>
      </c>
      <c r="F131" s="337">
        <v>967315</v>
      </c>
      <c r="G131" s="244">
        <v>10.029999999999999</v>
      </c>
      <c r="H131" s="315" t="s">
        <v>814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44383</v>
      </c>
      <c r="B132" s="244" t="s">
        <v>1065</v>
      </c>
      <c r="C132" s="245" t="s">
        <v>1066</v>
      </c>
      <c r="D132" s="245" t="s">
        <v>1067</v>
      </c>
      <c r="E132" s="245" t="s">
        <v>525</v>
      </c>
      <c r="F132" s="337">
        <v>189428</v>
      </c>
      <c r="G132" s="244">
        <v>15.57</v>
      </c>
      <c r="H132" s="315" t="s">
        <v>814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44383</v>
      </c>
      <c r="B133" s="244" t="s">
        <v>1068</v>
      </c>
      <c r="C133" s="245" t="s">
        <v>1069</v>
      </c>
      <c r="D133" s="245" t="s">
        <v>819</v>
      </c>
      <c r="E133" s="245" t="s">
        <v>525</v>
      </c>
      <c r="F133" s="337">
        <v>86233</v>
      </c>
      <c r="G133" s="244">
        <v>505.1</v>
      </c>
      <c r="H133" s="315" t="s">
        <v>814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44383</v>
      </c>
      <c r="B134" s="244" t="s">
        <v>949</v>
      </c>
      <c r="C134" s="245" t="s">
        <v>950</v>
      </c>
      <c r="D134" s="245" t="s">
        <v>1088</v>
      </c>
      <c r="E134" s="245" t="s">
        <v>525</v>
      </c>
      <c r="F134" s="337">
        <v>104080</v>
      </c>
      <c r="G134" s="244">
        <v>157.88</v>
      </c>
      <c r="H134" s="315" t="s">
        <v>814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44383</v>
      </c>
      <c r="B135" s="244" t="s">
        <v>951</v>
      </c>
      <c r="C135" s="245" t="s">
        <v>952</v>
      </c>
      <c r="D135" s="245" t="s">
        <v>819</v>
      </c>
      <c r="E135" s="245" t="s">
        <v>525</v>
      </c>
      <c r="F135" s="337">
        <v>3833428</v>
      </c>
      <c r="G135" s="244">
        <v>69.48</v>
      </c>
      <c r="H135" s="315" t="s">
        <v>814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44383</v>
      </c>
      <c r="B136" s="244" t="s">
        <v>1070</v>
      </c>
      <c r="C136" s="245" t="s">
        <v>1071</v>
      </c>
      <c r="D136" s="245" t="s">
        <v>1072</v>
      </c>
      <c r="E136" s="245" t="s">
        <v>525</v>
      </c>
      <c r="F136" s="337">
        <v>802019</v>
      </c>
      <c r="G136" s="244">
        <v>42.67</v>
      </c>
      <c r="H136" s="315" t="s">
        <v>814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44383</v>
      </c>
      <c r="B137" s="244" t="s">
        <v>943</v>
      </c>
      <c r="C137" s="245" t="s">
        <v>1089</v>
      </c>
      <c r="D137" s="245" t="s">
        <v>851</v>
      </c>
      <c r="E137" s="245" t="s">
        <v>525</v>
      </c>
      <c r="F137" s="337">
        <v>1000000</v>
      </c>
      <c r="G137" s="244">
        <v>4.25</v>
      </c>
      <c r="H137" s="315" t="s">
        <v>814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44383</v>
      </c>
      <c r="B138" s="244" t="s">
        <v>869</v>
      </c>
      <c r="C138" s="245" t="s">
        <v>870</v>
      </c>
      <c r="D138" s="245" t="s">
        <v>867</v>
      </c>
      <c r="E138" s="245" t="s">
        <v>525</v>
      </c>
      <c r="F138" s="337">
        <v>166322</v>
      </c>
      <c r="G138" s="244">
        <v>167.07</v>
      </c>
      <c r="H138" s="315" t="s">
        <v>814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44383</v>
      </c>
      <c r="B139" s="244" t="s">
        <v>869</v>
      </c>
      <c r="C139" s="245" t="s">
        <v>870</v>
      </c>
      <c r="D139" s="245" t="s">
        <v>868</v>
      </c>
      <c r="E139" s="245" t="s">
        <v>525</v>
      </c>
      <c r="F139" s="337">
        <v>87246</v>
      </c>
      <c r="G139" s="244">
        <v>166.18</v>
      </c>
      <c r="H139" s="315" t="s">
        <v>814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44383</v>
      </c>
      <c r="B140" s="244" t="s">
        <v>1073</v>
      </c>
      <c r="C140" s="245" t="s">
        <v>1074</v>
      </c>
      <c r="D140" s="245" t="s">
        <v>819</v>
      </c>
      <c r="E140" s="245" t="s">
        <v>525</v>
      </c>
      <c r="F140" s="337">
        <v>301453</v>
      </c>
      <c r="G140" s="244">
        <v>253.97</v>
      </c>
      <c r="H140" s="315" t="s">
        <v>814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3" zoomScaleNormal="85" workbookViewId="0">
      <selection activeCell="L14" sqref="L1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44384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3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2" customFormat="1" ht="14.25">
      <c r="A10" s="506">
        <v>1</v>
      </c>
      <c r="B10" s="507">
        <v>44291</v>
      </c>
      <c r="C10" s="508"/>
      <c r="D10" s="436" t="s">
        <v>109</v>
      </c>
      <c r="E10" s="509" t="s">
        <v>830</v>
      </c>
      <c r="F10" s="510">
        <v>1463.5</v>
      </c>
      <c r="G10" s="510">
        <v>1370</v>
      </c>
      <c r="H10" s="510">
        <v>1529</v>
      </c>
      <c r="I10" s="511" t="s">
        <v>816</v>
      </c>
      <c r="J10" s="512" t="s">
        <v>953</v>
      </c>
      <c r="K10" s="512">
        <f t="shared" ref="K10:K11" si="0">H10-F10</f>
        <v>65.5</v>
      </c>
      <c r="L10" s="513">
        <f>(F10*-0.8)/100</f>
        <v>-11.708</v>
      </c>
      <c r="M10" s="514">
        <f t="shared" ref="M10:M11" si="1">(K10+L10)/F10</f>
        <v>3.6755722582849336E-2</v>
      </c>
      <c r="N10" s="512" t="s">
        <v>538</v>
      </c>
      <c r="O10" s="515">
        <v>44383</v>
      </c>
      <c r="P10" s="409"/>
      <c r="Q10" s="4"/>
      <c r="R10" s="410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2" customFormat="1" ht="14.25">
      <c r="A11" s="531">
        <v>2</v>
      </c>
      <c r="B11" s="453">
        <v>44342</v>
      </c>
      <c r="C11" s="532"/>
      <c r="D11" s="408" t="s">
        <v>394</v>
      </c>
      <c r="E11" s="533" t="s">
        <v>539</v>
      </c>
      <c r="F11" s="425">
        <v>2840</v>
      </c>
      <c r="G11" s="425">
        <v>2650</v>
      </c>
      <c r="H11" s="533">
        <v>2970</v>
      </c>
      <c r="I11" s="534" t="s">
        <v>823</v>
      </c>
      <c r="J11" s="450" t="s">
        <v>954</v>
      </c>
      <c r="K11" s="450">
        <f t="shared" si="0"/>
        <v>130</v>
      </c>
      <c r="L11" s="452">
        <f>(F11*-0.8)/100</f>
        <v>-22.72</v>
      </c>
      <c r="M11" s="462">
        <f t="shared" si="1"/>
        <v>3.7774647887323945E-2</v>
      </c>
      <c r="N11" s="450" t="s">
        <v>538</v>
      </c>
      <c r="O11" s="457">
        <v>44383</v>
      </c>
      <c r="P11" s="409"/>
      <c r="Q11" s="4"/>
      <c r="R11" s="410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2" customFormat="1" ht="14.25">
      <c r="A12" s="506">
        <v>3</v>
      </c>
      <c r="B12" s="507">
        <v>44343</v>
      </c>
      <c r="C12" s="508"/>
      <c r="D12" s="436" t="s">
        <v>68</v>
      </c>
      <c r="E12" s="509" t="s">
        <v>539</v>
      </c>
      <c r="F12" s="510">
        <v>522.5</v>
      </c>
      <c r="G12" s="510">
        <v>488</v>
      </c>
      <c r="H12" s="510">
        <v>544</v>
      </c>
      <c r="I12" s="511" t="s">
        <v>824</v>
      </c>
      <c r="J12" s="512" t="s">
        <v>841</v>
      </c>
      <c r="K12" s="512">
        <f t="shared" ref="K12" si="2">H12-F12</f>
        <v>21.5</v>
      </c>
      <c r="L12" s="513">
        <f>(F12*-0.8)/100</f>
        <v>-4.18</v>
      </c>
      <c r="M12" s="514">
        <f t="shared" ref="M12" si="3">(K12+L12)/F12</f>
        <v>3.3148325358851677E-2</v>
      </c>
      <c r="N12" s="512" t="s">
        <v>538</v>
      </c>
      <c r="O12" s="515">
        <v>44355</v>
      </c>
      <c r="P12" s="409"/>
      <c r="Q12" s="4"/>
      <c r="R12" s="410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9">
        <v>4</v>
      </c>
      <c r="B13" s="460">
        <v>44348</v>
      </c>
      <c r="C13" s="505"/>
      <c r="D13" s="381" t="s">
        <v>110</v>
      </c>
      <c r="E13" s="464" t="s">
        <v>539</v>
      </c>
      <c r="F13" s="382" t="s">
        <v>825</v>
      </c>
      <c r="G13" s="382">
        <v>2790</v>
      </c>
      <c r="H13" s="464"/>
      <c r="I13" s="465" t="s">
        <v>826</v>
      </c>
      <c r="J13" s="441" t="s">
        <v>540</v>
      </c>
      <c r="K13" s="441"/>
      <c r="L13" s="443"/>
      <c r="M13" s="466"/>
      <c r="N13" s="441"/>
      <c r="O13" s="501"/>
      <c r="P13" s="409"/>
      <c r="Q13" s="4"/>
      <c r="R13" s="410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06">
        <v>5</v>
      </c>
      <c r="B14" s="507">
        <v>44350</v>
      </c>
      <c r="C14" s="508"/>
      <c r="D14" s="436" t="s">
        <v>808</v>
      </c>
      <c r="E14" s="509" t="s">
        <v>830</v>
      </c>
      <c r="F14" s="510">
        <v>292</v>
      </c>
      <c r="G14" s="510">
        <v>275</v>
      </c>
      <c r="H14" s="510">
        <v>306.5</v>
      </c>
      <c r="I14" s="511" t="s">
        <v>829</v>
      </c>
      <c r="J14" s="512" t="s">
        <v>842</v>
      </c>
      <c r="K14" s="512">
        <f t="shared" ref="K14" si="4">H14-F14</f>
        <v>14.5</v>
      </c>
      <c r="L14" s="513">
        <f>(F14*-0.8)/100</f>
        <v>-2.3360000000000003</v>
      </c>
      <c r="M14" s="514">
        <f t="shared" ref="M14" si="5">(K14+L14)/F14</f>
        <v>4.165753424657534E-2</v>
      </c>
      <c r="N14" s="512" t="s">
        <v>538</v>
      </c>
      <c r="O14" s="515">
        <v>44351</v>
      </c>
      <c r="P14" s="409"/>
      <c r="Q14" s="4"/>
      <c r="R14" s="410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9">
        <v>6</v>
      </c>
      <c r="B15" s="460">
        <v>44357</v>
      </c>
      <c r="C15" s="505"/>
      <c r="D15" s="381" t="s">
        <v>74</v>
      </c>
      <c r="E15" s="464" t="s">
        <v>539</v>
      </c>
      <c r="F15" s="382" t="s">
        <v>831</v>
      </c>
      <c r="G15" s="382">
        <v>3345</v>
      </c>
      <c r="H15" s="464"/>
      <c r="I15" s="465" t="s">
        <v>832</v>
      </c>
      <c r="J15" s="441" t="s">
        <v>540</v>
      </c>
      <c r="K15" s="441"/>
      <c r="L15" s="443"/>
      <c r="M15" s="466"/>
      <c r="N15" s="441"/>
      <c r="O15" s="501"/>
      <c r="P15" s="409"/>
      <c r="Q15" s="4"/>
      <c r="R15" s="410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531">
        <v>7</v>
      </c>
      <c r="B16" s="453">
        <v>44362</v>
      </c>
      <c r="C16" s="532"/>
      <c r="D16" s="408" t="s">
        <v>447</v>
      </c>
      <c r="E16" s="533" t="s">
        <v>539</v>
      </c>
      <c r="F16" s="425">
        <v>131</v>
      </c>
      <c r="G16" s="425">
        <v>123</v>
      </c>
      <c r="H16" s="425">
        <v>141</v>
      </c>
      <c r="I16" s="534">
        <v>150</v>
      </c>
      <c r="J16" s="450" t="s">
        <v>915</v>
      </c>
      <c r="K16" s="450">
        <f t="shared" ref="K16" si="6">H16-F16</f>
        <v>10</v>
      </c>
      <c r="L16" s="452">
        <f>(F16*-0.8)/100</f>
        <v>-1.048</v>
      </c>
      <c r="M16" s="462">
        <f t="shared" ref="M16" si="7">(K16+L16)/F16</f>
        <v>6.8335877862595415E-2</v>
      </c>
      <c r="N16" s="450" t="s">
        <v>538</v>
      </c>
      <c r="O16" s="457">
        <v>44383</v>
      </c>
      <c r="P16" s="409"/>
      <c r="Q16" s="4"/>
      <c r="R16" s="410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9">
        <v>8</v>
      </c>
      <c r="B17" s="460">
        <v>44363</v>
      </c>
      <c r="C17" s="505"/>
      <c r="D17" s="381" t="s">
        <v>96</v>
      </c>
      <c r="E17" s="464" t="s">
        <v>539</v>
      </c>
      <c r="F17" s="382" t="s">
        <v>837</v>
      </c>
      <c r="G17" s="382">
        <v>1119</v>
      </c>
      <c r="H17" s="464"/>
      <c r="I17" s="465" t="s">
        <v>838</v>
      </c>
      <c r="J17" s="441" t="s">
        <v>540</v>
      </c>
      <c r="K17" s="441"/>
      <c r="L17" s="443"/>
      <c r="M17" s="466"/>
      <c r="N17" s="441"/>
      <c r="O17" s="501"/>
      <c r="P17" s="409"/>
      <c r="Q17" s="4"/>
      <c r="R17" s="410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5">
      <c r="A18" s="339">
        <v>9</v>
      </c>
      <c r="B18" s="460">
        <v>44382</v>
      </c>
      <c r="C18" s="349"/>
      <c r="D18" s="381" t="s">
        <v>335</v>
      </c>
      <c r="E18" s="464" t="s">
        <v>539</v>
      </c>
      <c r="F18" s="382" t="s">
        <v>930</v>
      </c>
      <c r="G18" s="382">
        <v>795</v>
      </c>
      <c r="H18" s="464"/>
      <c r="I18" s="465" t="s">
        <v>931</v>
      </c>
      <c r="J18" s="441" t="s">
        <v>540</v>
      </c>
      <c r="K18" s="441"/>
      <c r="L18" s="443"/>
      <c r="M18" s="466"/>
      <c r="N18" s="441"/>
      <c r="O18" s="501"/>
      <c r="P18" s="409"/>
      <c r="Q18" s="4"/>
      <c r="R18" s="410" t="s">
        <v>770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39"/>
      <c r="B19" s="348"/>
      <c r="C19" s="349"/>
      <c r="D19" s="360"/>
      <c r="E19" s="353"/>
      <c r="F19" s="353"/>
      <c r="G19" s="358"/>
      <c r="H19" s="353"/>
      <c r="I19" s="350"/>
      <c r="J19" s="355"/>
      <c r="K19" s="355"/>
      <c r="L19" s="362"/>
      <c r="M19" s="332"/>
      <c r="N19" s="341"/>
      <c r="O19" s="338"/>
      <c r="P19" s="409"/>
      <c r="Q19" s="4"/>
      <c r="R19" s="410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399"/>
      <c r="B20" s="400"/>
      <c r="C20" s="401"/>
      <c r="D20" s="402"/>
      <c r="E20" s="403"/>
      <c r="F20" s="403"/>
      <c r="G20" s="370"/>
      <c r="H20" s="403"/>
      <c r="I20" s="404"/>
      <c r="J20" s="371"/>
      <c r="K20" s="371"/>
      <c r="L20" s="405"/>
      <c r="M20" s="76"/>
      <c r="N20" s="406"/>
      <c r="O20" s="407"/>
      <c r="P20" s="356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399"/>
      <c r="B21" s="400"/>
      <c r="C21" s="401"/>
      <c r="D21" s="402"/>
      <c r="E21" s="403"/>
      <c r="F21" s="403"/>
      <c r="G21" s="370"/>
      <c r="H21" s="403"/>
      <c r="I21" s="404"/>
      <c r="J21" s="371"/>
      <c r="K21" s="371"/>
      <c r="L21" s="405"/>
      <c r="M21" s="76"/>
      <c r="N21" s="406"/>
      <c r="O21" s="407"/>
      <c r="P21" s="356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542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3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543</v>
      </c>
      <c r="B23" s="20"/>
      <c r="C23" s="20"/>
      <c r="D23" s="20"/>
      <c r="F23" s="27" t="s">
        <v>544</v>
      </c>
      <c r="G23" s="14"/>
      <c r="H23" s="28"/>
      <c r="I23" s="33"/>
      <c r="J23" s="64"/>
      <c r="K23" s="65"/>
      <c r="L23" s="364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545</v>
      </c>
      <c r="B24" s="20"/>
      <c r="C24" s="20"/>
      <c r="D24" s="20"/>
      <c r="E24" s="29"/>
      <c r="F24" s="27" t="s">
        <v>546</v>
      </c>
      <c r="G24" s="14"/>
      <c r="H24" s="28"/>
      <c r="I24" s="33"/>
      <c r="J24" s="64"/>
      <c r="K24" s="65"/>
      <c r="L24" s="364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64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547</v>
      </c>
      <c r="C26" s="30"/>
      <c r="D26" s="30"/>
      <c r="E26" s="30"/>
      <c r="F26" s="31"/>
      <c r="G26" s="29"/>
      <c r="H26" s="29"/>
      <c r="I26" s="70"/>
      <c r="J26" s="71"/>
      <c r="K26" s="72"/>
      <c r="L26" s="365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516</v>
      </c>
      <c r="C27" s="18"/>
      <c r="D27" s="19" t="s">
        <v>527</v>
      </c>
      <c r="E27" s="18" t="s">
        <v>528</v>
      </c>
      <c r="F27" s="18" t="s">
        <v>529</v>
      </c>
      <c r="G27" s="18" t="s">
        <v>548</v>
      </c>
      <c r="H27" s="18" t="s">
        <v>531</v>
      </c>
      <c r="I27" s="18" t="s">
        <v>532</v>
      </c>
      <c r="J27" s="18" t="s">
        <v>533</v>
      </c>
      <c r="K27" s="59" t="s">
        <v>549</v>
      </c>
      <c r="L27" s="366" t="s">
        <v>796</v>
      </c>
      <c r="M27" s="60" t="s">
        <v>795</v>
      </c>
      <c r="N27" s="18" t="s">
        <v>536</v>
      </c>
      <c r="O27" s="75" t="s">
        <v>537</v>
      </c>
      <c r="P27" s="4"/>
      <c r="Q27" s="37"/>
      <c r="R27" s="35"/>
      <c r="S27" s="35"/>
      <c r="T27" s="35"/>
    </row>
    <row r="28" spans="1:38" s="344" customFormat="1" ht="15" customHeight="1">
      <c r="A28" s="479">
        <v>1</v>
      </c>
      <c r="B28" s="492">
        <v>44371</v>
      </c>
      <c r="C28" s="461"/>
      <c r="D28" s="434" t="s">
        <v>44</v>
      </c>
      <c r="E28" s="382" t="s">
        <v>539</v>
      </c>
      <c r="F28" s="382" t="s">
        <v>845</v>
      </c>
      <c r="G28" s="382">
        <v>718</v>
      </c>
      <c r="H28" s="382"/>
      <c r="I28" s="382" t="s">
        <v>827</v>
      </c>
      <c r="J28" s="441" t="s">
        <v>540</v>
      </c>
      <c r="K28" s="441"/>
      <c r="L28" s="443"/>
      <c r="M28" s="466"/>
      <c r="N28" s="441"/>
      <c r="O28" s="446"/>
      <c r="P28" s="4"/>
      <c r="Q28" s="4"/>
      <c r="R28" s="314" t="s">
        <v>541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44" customFormat="1" ht="15" customHeight="1">
      <c r="A29" s="479">
        <v>2</v>
      </c>
      <c r="B29" s="460">
        <v>44372</v>
      </c>
      <c r="C29" s="461"/>
      <c r="D29" s="434" t="s">
        <v>131</v>
      </c>
      <c r="E29" s="382" t="s">
        <v>539</v>
      </c>
      <c r="F29" s="382" t="s">
        <v>846</v>
      </c>
      <c r="G29" s="382">
        <v>1665</v>
      </c>
      <c r="H29" s="382"/>
      <c r="I29" s="382" t="s">
        <v>847</v>
      </c>
      <c r="J29" s="441" t="s">
        <v>540</v>
      </c>
      <c r="K29" s="441"/>
      <c r="L29" s="443"/>
      <c r="M29" s="466"/>
      <c r="N29" s="441"/>
      <c r="O29" s="446"/>
      <c r="P29" s="4"/>
      <c r="Q29" s="4"/>
      <c r="R29" s="314" t="s">
        <v>541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44" customFormat="1" ht="15" customHeight="1">
      <c r="A30" s="478">
        <v>3</v>
      </c>
      <c r="B30" s="453">
        <v>44375</v>
      </c>
      <c r="C30" s="454"/>
      <c r="D30" s="435" t="s">
        <v>428</v>
      </c>
      <c r="E30" s="425" t="s">
        <v>539</v>
      </c>
      <c r="F30" s="425">
        <v>2825</v>
      </c>
      <c r="G30" s="425">
        <v>2735</v>
      </c>
      <c r="H30" s="425">
        <v>2902.5</v>
      </c>
      <c r="I30" s="425">
        <v>3000</v>
      </c>
      <c r="J30" s="450" t="s">
        <v>929</v>
      </c>
      <c r="K30" s="450">
        <f t="shared" ref="K30" si="8">H30-F30</f>
        <v>77.5</v>
      </c>
      <c r="L30" s="452">
        <f>(F30*-0.7)/100</f>
        <v>-19.774999999999999</v>
      </c>
      <c r="M30" s="462">
        <f t="shared" ref="M30" si="9">(K30+L30)/F30</f>
        <v>2.0433628318584071E-2</v>
      </c>
      <c r="N30" s="450" t="s">
        <v>538</v>
      </c>
      <c r="O30" s="457">
        <v>44382</v>
      </c>
      <c r="P30" s="4"/>
      <c r="Q30" s="4"/>
      <c r="R30" s="314" t="s">
        <v>770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44" customFormat="1" ht="15" customHeight="1">
      <c r="A31" s="479">
        <v>4</v>
      </c>
      <c r="B31" s="460">
        <v>44377</v>
      </c>
      <c r="C31" s="461"/>
      <c r="D31" s="434" t="s">
        <v>735</v>
      </c>
      <c r="E31" s="382" t="s">
        <v>539</v>
      </c>
      <c r="F31" s="382" t="s">
        <v>858</v>
      </c>
      <c r="G31" s="382">
        <v>199</v>
      </c>
      <c r="H31" s="382"/>
      <c r="I31" s="382">
        <v>215</v>
      </c>
      <c r="J31" s="441" t="s">
        <v>540</v>
      </c>
      <c r="K31" s="441"/>
      <c r="L31" s="443"/>
      <c r="M31" s="466"/>
      <c r="N31" s="441"/>
      <c r="O31" s="446"/>
      <c r="P31" s="4"/>
      <c r="Q31" s="4"/>
      <c r="R31" s="314" t="s">
        <v>541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44" customFormat="1" ht="15" customHeight="1">
      <c r="A32" s="479">
        <v>5</v>
      </c>
      <c r="B32" s="460">
        <v>44377</v>
      </c>
      <c r="C32" s="461"/>
      <c r="D32" s="434" t="s">
        <v>62</v>
      </c>
      <c r="E32" s="382" t="s">
        <v>539</v>
      </c>
      <c r="F32" s="382" t="s">
        <v>860</v>
      </c>
      <c r="G32" s="382">
        <v>1545</v>
      </c>
      <c r="H32" s="382"/>
      <c r="I32" s="382">
        <v>1700</v>
      </c>
      <c r="J32" s="441" t="s">
        <v>540</v>
      </c>
      <c r="K32" s="441"/>
      <c r="L32" s="443"/>
      <c r="M32" s="466"/>
      <c r="N32" s="445"/>
      <c r="O32" s="501"/>
      <c r="P32" s="4"/>
      <c r="Q32" s="4"/>
      <c r="R32" s="314" t="s">
        <v>770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44" customFormat="1" ht="15" customHeight="1">
      <c r="A33" s="478">
        <v>6</v>
      </c>
      <c r="B33" s="453">
        <v>44377</v>
      </c>
      <c r="C33" s="454"/>
      <c r="D33" s="435" t="s">
        <v>349</v>
      </c>
      <c r="E33" s="425" t="s">
        <v>539</v>
      </c>
      <c r="F33" s="425">
        <v>712.5</v>
      </c>
      <c r="G33" s="425">
        <v>695</v>
      </c>
      <c r="H33" s="425">
        <v>733.5</v>
      </c>
      <c r="I33" s="425">
        <v>760</v>
      </c>
      <c r="J33" s="450" t="s">
        <v>588</v>
      </c>
      <c r="K33" s="450">
        <f t="shared" ref="K33" si="10">H33-F33</f>
        <v>21</v>
      </c>
      <c r="L33" s="452">
        <f>(F33*-0.7)/100</f>
        <v>-4.9874999999999998</v>
      </c>
      <c r="M33" s="462">
        <f t="shared" ref="M33" si="11">(K33+L33)/F33</f>
        <v>2.2473684210526316E-2</v>
      </c>
      <c r="N33" s="450" t="s">
        <v>538</v>
      </c>
      <c r="O33" s="457">
        <v>44378</v>
      </c>
      <c r="P33" s="4"/>
      <c r="Q33" s="4"/>
      <c r="R33" s="314" t="s">
        <v>770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44" customFormat="1" ht="15" customHeight="1">
      <c r="A34" s="478">
        <v>7</v>
      </c>
      <c r="B34" s="453">
        <v>44378</v>
      </c>
      <c r="C34" s="454"/>
      <c r="D34" s="435" t="s">
        <v>376</v>
      </c>
      <c r="E34" s="425" t="s">
        <v>539</v>
      </c>
      <c r="F34" s="425">
        <v>54.75</v>
      </c>
      <c r="G34" s="425">
        <v>53</v>
      </c>
      <c r="H34" s="425">
        <v>56.4</v>
      </c>
      <c r="I34" s="425" t="s">
        <v>871</v>
      </c>
      <c r="J34" s="450" t="s">
        <v>907</v>
      </c>
      <c r="K34" s="450">
        <f t="shared" ref="K34" si="12">H34-F34</f>
        <v>1.6499999999999986</v>
      </c>
      <c r="L34" s="452">
        <f>(F34*-0.7)/100</f>
        <v>-0.38324999999999998</v>
      </c>
      <c r="M34" s="462">
        <f t="shared" ref="M34" si="13">(K34+L34)/F34</f>
        <v>2.3136986301369841E-2</v>
      </c>
      <c r="N34" s="450" t="s">
        <v>538</v>
      </c>
      <c r="O34" s="457">
        <v>44379</v>
      </c>
      <c r="P34" s="4"/>
      <c r="Q34" s="4"/>
      <c r="R34" s="314" t="s">
        <v>541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44" customFormat="1" ht="15" customHeight="1">
      <c r="A35" s="478">
        <v>8</v>
      </c>
      <c r="B35" s="453">
        <v>44378</v>
      </c>
      <c r="C35" s="454"/>
      <c r="D35" s="435" t="s">
        <v>340</v>
      </c>
      <c r="E35" s="425" t="s">
        <v>539</v>
      </c>
      <c r="F35" s="425">
        <v>182.5</v>
      </c>
      <c r="G35" s="425">
        <v>177</v>
      </c>
      <c r="H35" s="425">
        <v>188</v>
      </c>
      <c r="I35" s="425">
        <v>193</v>
      </c>
      <c r="J35" s="450" t="s">
        <v>908</v>
      </c>
      <c r="K35" s="450">
        <f t="shared" ref="K35" si="14">H35-F35</f>
        <v>5.5</v>
      </c>
      <c r="L35" s="452">
        <f>(F35*-0.7)/100</f>
        <v>-1.2774999999999999</v>
      </c>
      <c r="M35" s="462">
        <f t="shared" ref="M35" si="15">(K35+L35)/F35</f>
        <v>2.3136986301369865E-2</v>
      </c>
      <c r="N35" s="450" t="s">
        <v>538</v>
      </c>
      <c r="O35" s="457">
        <v>44379</v>
      </c>
      <c r="P35" s="4"/>
      <c r="Q35" s="4"/>
      <c r="R35" s="314" t="s">
        <v>770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44" customFormat="1" ht="15" customHeight="1">
      <c r="A36" s="478">
        <v>9</v>
      </c>
      <c r="B36" s="522">
        <v>44379</v>
      </c>
      <c r="C36" s="454"/>
      <c r="D36" s="435" t="s">
        <v>365</v>
      </c>
      <c r="E36" s="425" t="s">
        <v>539</v>
      </c>
      <c r="F36" s="425">
        <v>159.5</v>
      </c>
      <c r="G36" s="425">
        <v>154</v>
      </c>
      <c r="H36" s="425">
        <v>164.25</v>
      </c>
      <c r="I36" s="425" t="s">
        <v>909</v>
      </c>
      <c r="J36" s="450" t="s">
        <v>917</v>
      </c>
      <c r="K36" s="450">
        <f t="shared" ref="K36:K37" si="16">H36-F36</f>
        <v>4.75</v>
      </c>
      <c r="L36" s="452">
        <f>(F36*-0.07)/100</f>
        <v>-0.11165000000000001</v>
      </c>
      <c r="M36" s="462">
        <f t="shared" ref="M36:M37" si="17">(K36+L36)/F36</f>
        <v>2.9080564263322884E-2</v>
      </c>
      <c r="N36" s="450" t="s">
        <v>538</v>
      </c>
      <c r="O36" s="521">
        <v>44379</v>
      </c>
      <c r="P36" s="4"/>
      <c r="Q36" s="4"/>
      <c r="R36" s="314" t="s">
        <v>541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44" customFormat="1" ht="15" customHeight="1">
      <c r="A37" s="478">
        <v>10</v>
      </c>
      <c r="B37" s="522">
        <v>44379</v>
      </c>
      <c r="C37" s="454"/>
      <c r="D37" s="435" t="s">
        <v>916</v>
      </c>
      <c r="E37" s="425" t="s">
        <v>539</v>
      </c>
      <c r="F37" s="425">
        <v>1003</v>
      </c>
      <c r="G37" s="425">
        <v>970</v>
      </c>
      <c r="H37" s="425">
        <v>1032.5</v>
      </c>
      <c r="I37" s="425">
        <v>1060</v>
      </c>
      <c r="J37" s="450" t="s">
        <v>928</v>
      </c>
      <c r="K37" s="450">
        <f t="shared" si="16"/>
        <v>29.5</v>
      </c>
      <c r="L37" s="452">
        <f>(F37*-0.7)/100</f>
        <v>-7.020999999999999</v>
      </c>
      <c r="M37" s="462">
        <f t="shared" si="17"/>
        <v>2.2411764705882353E-2</v>
      </c>
      <c r="N37" s="450" t="s">
        <v>538</v>
      </c>
      <c r="O37" s="457">
        <v>44382</v>
      </c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44" customFormat="1" ht="15" customHeight="1">
      <c r="A38" s="478">
        <v>11</v>
      </c>
      <c r="B38" s="453">
        <v>44382</v>
      </c>
      <c r="C38" s="454"/>
      <c r="D38" s="435" t="s">
        <v>745</v>
      </c>
      <c r="E38" s="425" t="s">
        <v>539</v>
      </c>
      <c r="F38" s="425">
        <v>280.5</v>
      </c>
      <c r="G38" s="425">
        <v>273</v>
      </c>
      <c r="H38" s="425">
        <v>287.5</v>
      </c>
      <c r="I38" s="425" t="s">
        <v>927</v>
      </c>
      <c r="J38" s="450" t="s">
        <v>923</v>
      </c>
      <c r="K38" s="450">
        <f t="shared" ref="K38" si="18">H38-F38</f>
        <v>7</v>
      </c>
      <c r="L38" s="452">
        <f>(F38*-0.07)/100</f>
        <v>-0.19635000000000002</v>
      </c>
      <c r="M38" s="462">
        <f t="shared" ref="M38" si="19">(K38+L38)/F38</f>
        <v>2.4255436720142604E-2</v>
      </c>
      <c r="N38" s="450" t="s">
        <v>538</v>
      </c>
      <c r="O38" s="521">
        <v>44382</v>
      </c>
      <c r="P38" s="4"/>
      <c r="Q38" s="4"/>
      <c r="R38" s="314" t="s">
        <v>541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44" customFormat="1" ht="15" customHeight="1">
      <c r="A39" s="535">
        <v>12</v>
      </c>
      <c r="B39" s="458">
        <v>44383</v>
      </c>
      <c r="C39" s="536"/>
      <c r="D39" s="537" t="s">
        <v>674</v>
      </c>
      <c r="E39" s="439" t="s">
        <v>539</v>
      </c>
      <c r="F39" s="439">
        <v>473.5</v>
      </c>
      <c r="G39" s="439">
        <v>458</v>
      </c>
      <c r="H39" s="439">
        <v>458</v>
      </c>
      <c r="I39" s="439">
        <v>500</v>
      </c>
      <c r="J39" s="437" t="s">
        <v>955</v>
      </c>
      <c r="K39" s="437">
        <f t="shared" ref="K39" si="20">H39-F39</f>
        <v>-15.5</v>
      </c>
      <c r="L39" s="538">
        <f>(F39*-0.07)/100</f>
        <v>-0.33145000000000002</v>
      </c>
      <c r="M39" s="539">
        <f t="shared" ref="M39" si="21">(K39+L39)/F39</f>
        <v>-3.3434952481520591E-2</v>
      </c>
      <c r="N39" s="437" t="s">
        <v>602</v>
      </c>
      <c r="O39" s="540">
        <v>44383</v>
      </c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44" customFormat="1" ht="15" customHeight="1">
      <c r="A40" s="535">
        <v>13</v>
      </c>
      <c r="B40" s="458">
        <v>44383</v>
      </c>
      <c r="C40" s="536"/>
      <c r="D40" s="537" t="s">
        <v>745</v>
      </c>
      <c r="E40" s="439" t="s">
        <v>539</v>
      </c>
      <c r="F40" s="439">
        <v>281</v>
      </c>
      <c r="G40" s="439">
        <v>273</v>
      </c>
      <c r="H40" s="439">
        <v>273</v>
      </c>
      <c r="I40" s="439" t="s">
        <v>927</v>
      </c>
      <c r="J40" s="437" t="s">
        <v>969</v>
      </c>
      <c r="K40" s="437">
        <f t="shared" ref="K40:K41" si="22">H40-F40</f>
        <v>-8</v>
      </c>
      <c r="L40" s="538">
        <f>(F40*-0.07)/100</f>
        <v>-0.19670000000000001</v>
      </c>
      <c r="M40" s="539">
        <f t="shared" ref="M40:M41" si="23">(K40+L40)/F40</f>
        <v>-2.9169750889679717E-2</v>
      </c>
      <c r="N40" s="437" t="s">
        <v>602</v>
      </c>
      <c r="O40" s="540">
        <v>44383</v>
      </c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44" customFormat="1" ht="15" customHeight="1">
      <c r="A41" s="478">
        <v>14</v>
      </c>
      <c r="B41" s="453">
        <v>44383</v>
      </c>
      <c r="C41" s="454"/>
      <c r="D41" s="435" t="s">
        <v>147</v>
      </c>
      <c r="E41" s="425" t="s">
        <v>539</v>
      </c>
      <c r="F41" s="425">
        <v>1545</v>
      </c>
      <c r="G41" s="425">
        <v>1514</v>
      </c>
      <c r="H41" s="425">
        <v>1576</v>
      </c>
      <c r="I41" s="425" t="s">
        <v>956</v>
      </c>
      <c r="J41" s="450" t="s">
        <v>957</v>
      </c>
      <c r="K41" s="450">
        <f t="shared" si="22"/>
        <v>31</v>
      </c>
      <c r="L41" s="452">
        <f>(F41*-0.07)/100</f>
        <v>-1.0815000000000001</v>
      </c>
      <c r="M41" s="462">
        <f t="shared" si="23"/>
        <v>1.9364724919093853E-2</v>
      </c>
      <c r="N41" s="450" t="s">
        <v>602</v>
      </c>
      <c r="O41" s="521">
        <v>44383</v>
      </c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44" customFormat="1" ht="15" customHeight="1">
      <c r="A42" s="479"/>
      <c r="B42" s="460"/>
      <c r="C42" s="461"/>
      <c r="D42" s="434"/>
      <c r="E42" s="382"/>
      <c r="F42" s="382"/>
      <c r="G42" s="382"/>
      <c r="H42" s="382"/>
      <c r="I42" s="382"/>
      <c r="J42" s="441"/>
      <c r="K42" s="441"/>
      <c r="L42" s="443"/>
      <c r="M42" s="466"/>
      <c r="N42" s="441"/>
      <c r="O42" s="501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44" customFormat="1" ht="15" customHeight="1"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44" customFormat="1" ht="15" customHeight="1">
      <c r="A44" s="426"/>
      <c r="B44" s="390"/>
      <c r="C44" s="427"/>
      <c r="D44" s="428"/>
      <c r="E44" s="369"/>
      <c r="F44" s="369"/>
      <c r="G44" s="429"/>
      <c r="H44" s="429"/>
      <c r="I44" s="369"/>
      <c r="J44" s="368"/>
      <c r="K44" s="368"/>
      <c r="L44" s="430"/>
      <c r="M44" s="380"/>
      <c r="N44" s="371"/>
      <c r="O44" s="431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542</v>
      </c>
      <c r="B45" s="36"/>
      <c r="C45" s="36"/>
      <c r="D45" s="37"/>
      <c r="E45" s="33"/>
      <c r="F45" s="33"/>
      <c r="G45" s="32"/>
      <c r="H45" s="32" t="s">
        <v>797</v>
      </c>
      <c r="I45" s="33"/>
      <c r="J45" s="14"/>
      <c r="K45" s="76"/>
      <c r="L45" s="77"/>
      <c r="M45" s="76"/>
      <c r="N45" s="78"/>
      <c r="O45" s="76"/>
      <c r="P45" s="4"/>
      <c r="Q45" s="379"/>
      <c r="R45" s="389"/>
      <c r="S45" s="379"/>
      <c r="T45" s="379"/>
      <c r="U45" s="379"/>
      <c r="V45" s="379"/>
      <c r="W45" s="379"/>
      <c r="X45" s="379"/>
      <c r="Y45" s="379"/>
      <c r="Z45" s="37"/>
      <c r="AA45" s="37"/>
      <c r="AB45" s="37"/>
    </row>
    <row r="46" spans="1:34" s="3" customFormat="1">
      <c r="A46" s="26" t="s">
        <v>543</v>
      </c>
      <c r="B46" s="20"/>
      <c r="C46" s="20"/>
      <c r="D46" s="20"/>
      <c r="E46" s="2"/>
      <c r="F46" s="27" t="s">
        <v>544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546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26" s="6" customFormat="1" ht="15">
      <c r="A49" s="40" t="s">
        <v>553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26" s="6" customFormat="1" ht="38.25">
      <c r="A50" s="18" t="s">
        <v>16</v>
      </c>
      <c r="B50" s="18" t="s">
        <v>516</v>
      </c>
      <c r="C50" s="18"/>
      <c r="D50" s="19" t="s">
        <v>527</v>
      </c>
      <c r="E50" s="18" t="s">
        <v>528</v>
      </c>
      <c r="F50" s="18" t="s">
        <v>529</v>
      </c>
      <c r="G50" s="18" t="s">
        <v>548</v>
      </c>
      <c r="H50" s="18" t="s">
        <v>531</v>
      </c>
      <c r="I50" s="18" t="s">
        <v>532</v>
      </c>
      <c r="J50" s="17" t="s">
        <v>533</v>
      </c>
      <c r="K50" s="74" t="s">
        <v>554</v>
      </c>
      <c r="L50" s="60" t="s">
        <v>796</v>
      </c>
      <c r="M50" s="74" t="s">
        <v>550</v>
      </c>
      <c r="N50" s="18" t="s">
        <v>551</v>
      </c>
      <c r="O50" s="17" t="s">
        <v>536</v>
      </c>
      <c r="P50" s="87" t="s">
        <v>537</v>
      </c>
      <c r="Q50" s="1"/>
      <c r="R50" s="14"/>
      <c r="S50" s="3"/>
      <c r="Y50" s="3"/>
      <c r="Z50" s="3"/>
    </row>
    <row r="51" spans="1:26" s="344" customFormat="1" ht="13.9" customHeight="1">
      <c r="A51" s="499">
        <v>1</v>
      </c>
      <c r="B51" s="453">
        <v>44376</v>
      </c>
      <c r="C51" s="408"/>
      <c r="D51" s="449" t="s">
        <v>849</v>
      </c>
      <c r="E51" s="425" t="s">
        <v>539</v>
      </c>
      <c r="F51" s="425">
        <v>426.5</v>
      </c>
      <c r="G51" s="425">
        <v>418</v>
      </c>
      <c r="H51" s="425">
        <v>432</v>
      </c>
      <c r="I51" s="450">
        <v>445</v>
      </c>
      <c r="J51" s="450" t="s">
        <v>908</v>
      </c>
      <c r="K51" s="500">
        <f t="shared" ref="K51" si="24">H51-F51</f>
        <v>5.5</v>
      </c>
      <c r="L51" s="451">
        <f t="shared" ref="L51" si="25">(H51*N51)*0.07%</f>
        <v>453.60000000000008</v>
      </c>
      <c r="M51" s="455">
        <f t="shared" ref="M51" si="26">(K51*N51)-L51</f>
        <v>7796.4</v>
      </c>
      <c r="N51" s="450">
        <v>1500</v>
      </c>
      <c r="O51" s="456" t="s">
        <v>538</v>
      </c>
      <c r="P51" s="457">
        <v>44382</v>
      </c>
      <c r="Q51" s="516"/>
      <c r="R51" s="314" t="s">
        <v>541</v>
      </c>
      <c r="S51" s="37"/>
      <c r="Y51" s="37"/>
      <c r="Z51" s="37"/>
    </row>
    <row r="52" spans="1:26" s="344" customFormat="1" ht="13.9" customHeight="1">
      <c r="A52" s="499">
        <v>2</v>
      </c>
      <c r="B52" s="453">
        <v>44377</v>
      </c>
      <c r="C52" s="408"/>
      <c r="D52" s="449" t="s">
        <v>859</v>
      </c>
      <c r="E52" s="425" t="s">
        <v>539</v>
      </c>
      <c r="F52" s="425">
        <v>1679</v>
      </c>
      <c r="G52" s="425">
        <v>1645</v>
      </c>
      <c r="H52" s="425">
        <v>1702</v>
      </c>
      <c r="I52" s="450">
        <v>1740</v>
      </c>
      <c r="J52" s="450" t="s">
        <v>878</v>
      </c>
      <c r="K52" s="500">
        <f t="shared" ref="K52:K53" si="27">H52-F52</f>
        <v>23</v>
      </c>
      <c r="L52" s="451">
        <f t="shared" ref="L52:L53" si="28">(H52*N52)*0.07%</f>
        <v>416.99000000000007</v>
      </c>
      <c r="M52" s="455">
        <f t="shared" ref="M52:M53" si="29">(K52*N52)-L52</f>
        <v>7633.01</v>
      </c>
      <c r="N52" s="450">
        <v>350</v>
      </c>
      <c r="O52" s="456" t="s">
        <v>538</v>
      </c>
      <c r="P52" s="457">
        <v>44378</v>
      </c>
      <c r="Q52" s="516"/>
      <c r="R52" s="314" t="s">
        <v>770</v>
      </c>
      <c r="S52" s="37"/>
      <c r="Y52" s="37"/>
      <c r="Z52" s="37"/>
    </row>
    <row r="53" spans="1:26" s="344" customFormat="1" ht="13.9" customHeight="1">
      <c r="A53" s="499">
        <v>3</v>
      </c>
      <c r="B53" s="453">
        <v>44377</v>
      </c>
      <c r="C53" s="408"/>
      <c r="D53" s="449" t="s">
        <v>848</v>
      </c>
      <c r="E53" s="425" t="s">
        <v>539</v>
      </c>
      <c r="F53" s="425">
        <v>755</v>
      </c>
      <c r="G53" s="425">
        <v>745</v>
      </c>
      <c r="H53" s="425">
        <v>762</v>
      </c>
      <c r="I53" s="450">
        <v>775</v>
      </c>
      <c r="J53" s="450" t="s">
        <v>923</v>
      </c>
      <c r="K53" s="500">
        <f t="shared" si="27"/>
        <v>7</v>
      </c>
      <c r="L53" s="451">
        <f t="shared" si="28"/>
        <v>640.08000000000004</v>
      </c>
      <c r="M53" s="455">
        <f t="shared" si="29"/>
        <v>7759.92</v>
      </c>
      <c r="N53" s="450">
        <v>1200</v>
      </c>
      <c r="O53" s="456" t="s">
        <v>538</v>
      </c>
      <c r="P53" s="457">
        <v>44382</v>
      </c>
      <c r="Q53" s="516"/>
      <c r="R53" s="314" t="s">
        <v>541</v>
      </c>
      <c r="S53" s="37"/>
      <c r="Y53" s="37"/>
      <c r="Z53" s="37"/>
    </row>
    <row r="54" spans="1:26" s="344" customFormat="1" ht="13.9" customHeight="1">
      <c r="A54" s="499">
        <v>4</v>
      </c>
      <c r="B54" s="453">
        <v>44377</v>
      </c>
      <c r="C54" s="408"/>
      <c r="D54" s="449" t="s">
        <v>861</v>
      </c>
      <c r="E54" s="425" t="s">
        <v>539</v>
      </c>
      <c r="F54" s="425">
        <v>2482.5</v>
      </c>
      <c r="G54" s="425">
        <v>2440</v>
      </c>
      <c r="H54" s="425">
        <v>2507.5</v>
      </c>
      <c r="I54" s="450" t="s">
        <v>862</v>
      </c>
      <c r="J54" s="450" t="s">
        <v>682</v>
      </c>
      <c r="K54" s="500">
        <f t="shared" ref="K54" si="30">H54-F54</f>
        <v>25</v>
      </c>
      <c r="L54" s="451">
        <f t="shared" ref="L54" si="31">(H54*N54)*0.07%</f>
        <v>526.57500000000005</v>
      </c>
      <c r="M54" s="455">
        <f t="shared" ref="M54" si="32">(K54*N54)-L54</f>
        <v>6973.4250000000002</v>
      </c>
      <c r="N54" s="450">
        <v>300</v>
      </c>
      <c r="O54" s="456" t="s">
        <v>538</v>
      </c>
      <c r="P54" s="457">
        <v>44382</v>
      </c>
      <c r="Q54" s="516"/>
      <c r="R54" s="314" t="s">
        <v>770</v>
      </c>
      <c r="S54" s="37"/>
      <c r="Y54" s="37"/>
      <c r="Z54" s="37"/>
    </row>
    <row r="55" spans="1:26" s="344" customFormat="1" ht="13.9" customHeight="1">
      <c r="A55" s="491">
        <v>5</v>
      </c>
      <c r="B55" s="492">
        <v>44378</v>
      </c>
      <c r="C55" s="381"/>
      <c r="D55" s="440" t="s">
        <v>872</v>
      </c>
      <c r="E55" s="382" t="s">
        <v>539</v>
      </c>
      <c r="F55" s="382" t="s">
        <v>873</v>
      </c>
      <c r="G55" s="382">
        <v>676</v>
      </c>
      <c r="H55" s="382"/>
      <c r="I55" s="441" t="s">
        <v>854</v>
      </c>
      <c r="J55" s="441" t="s">
        <v>540</v>
      </c>
      <c r="K55" s="493"/>
      <c r="L55" s="442"/>
      <c r="M55" s="444"/>
      <c r="N55" s="441"/>
      <c r="O55" s="445"/>
      <c r="P55" s="446"/>
      <c r="Q55" s="516"/>
      <c r="R55" s="314" t="s">
        <v>541</v>
      </c>
      <c r="S55" s="37"/>
      <c r="Y55" s="37"/>
      <c r="Z55" s="37"/>
    </row>
    <row r="56" spans="1:26" s="344" customFormat="1" ht="13.9" customHeight="1">
      <c r="A56" s="499">
        <v>6</v>
      </c>
      <c r="B56" s="453">
        <v>44379</v>
      </c>
      <c r="C56" s="408"/>
      <c r="D56" s="449" t="s">
        <v>910</v>
      </c>
      <c r="E56" s="425" t="s">
        <v>539</v>
      </c>
      <c r="F56" s="425">
        <v>861.5</v>
      </c>
      <c r="G56" s="425">
        <v>844</v>
      </c>
      <c r="H56" s="425">
        <v>871.5</v>
      </c>
      <c r="I56" s="450" t="s">
        <v>911</v>
      </c>
      <c r="J56" s="450" t="s">
        <v>915</v>
      </c>
      <c r="K56" s="500">
        <f t="shared" ref="K56" si="33">H56-F56</f>
        <v>10</v>
      </c>
      <c r="L56" s="451">
        <f t="shared" ref="L56" si="34">(H56*N56)*0.07%</f>
        <v>518.54250000000002</v>
      </c>
      <c r="M56" s="455">
        <f t="shared" ref="M56" si="35">(K56*N56)-L56</f>
        <v>7981.4575000000004</v>
      </c>
      <c r="N56" s="450">
        <v>850</v>
      </c>
      <c r="O56" s="456" t="s">
        <v>538</v>
      </c>
      <c r="P56" s="521">
        <v>44379</v>
      </c>
      <c r="Q56" s="516"/>
      <c r="R56" s="314" t="s">
        <v>541</v>
      </c>
      <c r="S56" s="37"/>
      <c r="Y56" s="37"/>
      <c r="Z56" s="37"/>
    </row>
    <row r="57" spans="1:26" s="344" customFormat="1" ht="13.9" customHeight="1">
      <c r="A57" s="518">
        <v>7</v>
      </c>
      <c r="B57" s="519">
        <v>44379</v>
      </c>
      <c r="C57" s="503"/>
      <c r="D57" s="504" t="s">
        <v>859</v>
      </c>
      <c r="E57" s="441" t="s">
        <v>539</v>
      </c>
      <c r="F57" s="441" t="s">
        <v>912</v>
      </c>
      <c r="G57" s="441">
        <v>1655</v>
      </c>
      <c r="H57" s="441"/>
      <c r="I57" s="441">
        <v>1750</v>
      </c>
      <c r="J57" s="520" t="s">
        <v>540</v>
      </c>
      <c r="K57" s="493"/>
      <c r="L57" s="442"/>
      <c r="M57" s="444"/>
      <c r="N57" s="441"/>
      <c r="O57" s="445"/>
      <c r="P57" s="446"/>
      <c r="Q57" s="516"/>
      <c r="R57" s="314" t="s">
        <v>770</v>
      </c>
      <c r="S57" s="37"/>
      <c r="Y57" s="37"/>
      <c r="Z57" s="37"/>
    </row>
    <row r="58" spans="1:26" s="344" customFormat="1" ht="13.9" customHeight="1">
      <c r="A58" s="499">
        <v>8</v>
      </c>
      <c r="B58" s="453">
        <v>44379</v>
      </c>
      <c r="C58" s="408"/>
      <c r="D58" s="449" t="s">
        <v>913</v>
      </c>
      <c r="E58" s="425" t="s">
        <v>539</v>
      </c>
      <c r="F58" s="425">
        <v>3555</v>
      </c>
      <c r="G58" s="425">
        <v>3490</v>
      </c>
      <c r="H58" s="425">
        <v>3597.5</v>
      </c>
      <c r="I58" s="450" t="s">
        <v>914</v>
      </c>
      <c r="J58" s="450" t="s">
        <v>921</v>
      </c>
      <c r="K58" s="500">
        <f t="shared" ref="K58" si="36">H58-F58</f>
        <v>42.5</v>
      </c>
      <c r="L58" s="451">
        <f t="shared" ref="L58" si="37">(H58*N58)*0.07%</f>
        <v>503.65000000000009</v>
      </c>
      <c r="M58" s="455">
        <f t="shared" ref="M58" si="38">(K58*N58)-L58</f>
        <v>7996.35</v>
      </c>
      <c r="N58" s="450">
        <v>200</v>
      </c>
      <c r="O58" s="456" t="s">
        <v>538</v>
      </c>
      <c r="P58" s="457">
        <v>44382</v>
      </c>
      <c r="Q58" s="516"/>
      <c r="R58" s="314" t="s">
        <v>541</v>
      </c>
      <c r="S58" s="37"/>
      <c r="Y58" s="37"/>
      <c r="Z58" s="37"/>
    </row>
    <row r="59" spans="1:26" s="344" customFormat="1" ht="13.9" customHeight="1">
      <c r="A59" s="491">
        <v>9</v>
      </c>
      <c r="B59" s="523">
        <v>44382</v>
      </c>
      <c r="C59" s="381"/>
      <c r="D59" s="440" t="s">
        <v>910</v>
      </c>
      <c r="E59" s="382" t="s">
        <v>539</v>
      </c>
      <c r="F59" s="382" t="s">
        <v>924</v>
      </c>
      <c r="G59" s="382">
        <v>850</v>
      </c>
      <c r="H59" s="382"/>
      <c r="I59" s="441" t="s">
        <v>925</v>
      </c>
      <c r="J59" s="441" t="s">
        <v>540</v>
      </c>
      <c r="K59" s="493"/>
      <c r="L59" s="442"/>
      <c r="M59" s="444"/>
      <c r="N59" s="441"/>
      <c r="O59" s="445"/>
      <c r="P59" s="446"/>
      <c r="Q59" s="516"/>
      <c r="R59" s="314" t="s">
        <v>541</v>
      </c>
      <c r="S59" s="37"/>
      <c r="Y59" s="37"/>
      <c r="Z59" s="37"/>
    </row>
    <row r="60" spans="1:26" s="344" customFormat="1" ht="13.9" customHeight="1">
      <c r="A60" s="502">
        <v>10</v>
      </c>
      <c r="B60" s="529">
        <v>44382</v>
      </c>
      <c r="C60" s="503"/>
      <c r="D60" s="504" t="s">
        <v>913</v>
      </c>
      <c r="E60" s="441" t="s">
        <v>539</v>
      </c>
      <c r="F60" s="441" t="s">
        <v>926</v>
      </c>
      <c r="G60" s="441">
        <v>3480</v>
      </c>
      <c r="H60" s="441"/>
      <c r="I60" s="441" t="s">
        <v>914</v>
      </c>
      <c r="J60" s="441" t="s">
        <v>540</v>
      </c>
      <c r="K60" s="530"/>
      <c r="L60" s="442"/>
      <c r="M60" s="444"/>
      <c r="N60" s="441"/>
      <c r="O60" s="445"/>
      <c r="P60" s="446"/>
      <c r="Q60" s="516"/>
      <c r="R60" s="314" t="s">
        <v>770</v>
      </c>
      <c r="S60" s="37"/>
      <c r="Y60" s="37"/>
      <c r="Z60" s="37"/>
    </row>
    <row r="61" spans="1:26" s="344" customFormat="1" ht="13.9" customHeight="1">
      <c r="A61" s="528">
        <v>11</v>
      </c>
      <c r="B61" s="460">
        <v>44383</v>
      </c>
      <c r="C61" s="381"/>
      <c r="D61" s="440" t="s">
        <v>964</v>
      </c>
      <c r="E61" s="382" t="s">
        <v>539</v>
      </c>
      <c r="F61" s="382" t="s">
        <v>965</v>
      </c>
      <c r="G61" s="382">
        <v>1012</v>
      </c>
      <c r="H61" s="382"/>
      <c r="I61" s="441" t="s">
        <v>966</v>
      </c>
      <c r="J61" s="441" t="s">
        <v>540</v>
      </c>
      <c r="K61" s="530"/>
      <c r="L61" s="442"/>
      <c r="M61" s="444"/>
      <c r="N61" s="441"/>
      <c r="O61" s="445"/>
      <c r="P61" s="501"/>
      <c r="Q61" s="516"/>
      <c r="R61" s="314"/>
      <c r="S61" s="37"/>
      <c r="Y61" s="37"/>
      <c r="Z61" s="37"/>
    </row>
    <row r="62" spans="1:26" s="344" customFormat="1" ht="13.9" customHeight="1">
      <c r="A62" s="528">
        <v>12</v>
      </c>
      <c r="B62" s="460">
        <v>44383</v>
      </c>
      <c r="C62" s="381"/>
      <c r="D62" s="440" t="s">
        <v>967</v>
      </c>
      <c r="E62" s="382" t="s">
        <v>539</v>
      </c>
      <c r="F62" s="382" t="s">
        <v>968</v>
      </c>
      <c r="G62" s="382">
        <v>3930</v>
      </c>
      <c r="H62" s="382"/>
      <c r="I62" s="441">
        <v>4250</v>
      </c>
      <c r="J62" s="441" t="s">
        <v>540</v>
      </c>
      <c r="K62" s="530"/>
      <c r="L62" s="442"/>
      <c r="M62" s="444"/>
      <c r="N62" s="441"/>
      <c r="O62" s="445"/>
      <c r="P62" s="446"/>
      <c r="Q62" s="516"/>
      <c r="R62" s="314"/>
      <c r="S62" s="37"/>
      <c r="Y62" s="37"/>
      <c r="Z62" s="37"/>
    </row>
    <row r="63" spans="1:26" s="344" customFormat="1" ht="13.9" customHeight="1">
      <c r="A63" s="491"/>
      <c r="B63" s="492"/>
      <c r="C63" s="381"/>
      <c r="D63" s="440"/>
      <c r="E63" s="382"/>
      <c r="F63" s="382"/>
      <c r="G63" s="382"/>
      <c r="H63" s="382"/>
      <c r="I63" s="441"/>
      <c r="J63" s="441"/>
      <c r="K63" s="493"/>
      <c r="L63" s="442"/>
      <c r="M63" s="444"/>
      <c r="N63" s="441"/>
      <c r="O63" s="445"/>
      <c r="P63" s="501"/>
      <c r="Q63" s="516"/>
      <c r="R63" s="314"/>
      <c r="S63" s="37"/>
      <c r="Y63" s="37"/>
      <c r="Z63" s="37"/>
    </row>
    <row r="64" spans="1:26" s="344" customFormat="1" ht="13.9" customHeight="1">
      <c r="A64" s="491"/>
      <c r="B64" s="460"/>
      <c r="C64" s="381"/>
      <c r="D64" s="440"/>
      <c r="E64" s="382"/>
      <c r="F64" s="382"/>
      <c r="G64" s="382"/>
      <c r="H64" s="382"/>
      <c r="I64" s="441"/>
      <c r="J64" s="441"/>
      <c r="K64" s="493"/>
      <c r="L64" s="442"/>
      <c r="M64" s="444"/>
      <c r="N64" s="441"/>
      <c r="O64" s="445"/>
      <c r="P64" s="501"/>
      <c r="Q64" s="516"/>
      <c r="R64" s="314"/>
      <c r="S64" s="37"/>
      <c r="Y64" s="37"/>
      <c r="Z64" s="37"/>
    </row>
    <row r="65" spans="1:34" s="344" customFormat="1" ht="13.9" customHeight="1">
      <c r="A65" s="570"/>
      <c r="B65" s="572"/>
      <c r="C65" s="381"/>
      <c r="D65" s="440"/>
      <c r="E65" s="382"/>
      <c r="F65" s="382"/>
      <c r="G65" s="382"/>
      <c r="H65" s="382"/>
      <c r="I65" s="441"/>
      <c r="J65" s="574"/>
      <c r="K65" s="442"/>
      <c r="L65" s="442"/>
      <c r="M65" s="574"/>
      <c r="N65" s="574"/>
      <c r="O65" s="562"/>
      <c r="P65" s="564"/>
      <c r="Q65" s="516"/>
      <c r="R65" s="314"/>
      <c r="S65" s="37"/>
      <c r="Y65" s="37"/>
      <c r="Z65" s="37"/>
    </row>
    <row r="66" spans="1:34" s="344" customFormat="1" ht="13.9" customHeight="1">
      <c r="A66" s="571"/>
      <c r="B66" s="573"/>
      <c r="C66" s="381"/>
      <c r="D66" s="440"/>
      <c r="E66" s="382"/>
      <c r="F66" s="382"/>
      <c r="G66" s="382"/>
      <c r="H66" s="382"/>
      <c r="I66" s="441"/>
      <c r="J66" s="575"/>
      <c r="K66" s="443"/>
      <c r="L66" s="442"/>
      <c r="M66" s="575"/>
      <c r="N66" s="575"/>
      <c r="O66" s="563"/>
      <c r="P66" s="565"/>
      <c r="Q66" s="516"/>
      <c r="R66" s="314"/>
      <c r="S66" s="37"/>
      <c r="Y66" s="37"/>
      <c r="Z66" s="37"/>
    </row>
    <row r="67" spans="1:34" s="344" customFormat="1" ht="13.9" customHeight="1">
      <c r="A67" s="491"/>
      <c r="B67" s="492"/>
      <c r="C67" s="381"/>
      <c r="D67" s="440"/>
      <c r="E67" s="382"/>
      <c r="F67" s="382"/>
      <c r="G67" s="382"/>
      <c r="H67" s="382"/>
      <c r="I67" s="441"/>
      <c r="J67" s="494"/>
      <c r="K67" s="443"/>
      <c r="L67" s="442"/>
      <c r="M67" s="494"/>
      <c r="N67" s="494"/>
      <c r="O67" s="489"/>
      <c r="P67" s="490"/>
      <c r="Q67" s="516"/>
      <c r="R67" s="314"/>
      <c r="S67" s="37"/>
      <c r="Y67" s="37"/>
      <c r="Z67" s="37"/>
    </row>
    <row r="68" spans="1:34" s="344" customFormat="1" ht="13.9" customHeight="1">
      <c r="A68" s="491"/>
      <c r="B68" s="492"/>
      <c r="C68" s="381"/>
      <c r="D68" s="440"/>
      <c r="E68" s="382"/>
      <c r="F68" s="382"/>
      <c r="G68" s="382"/>
      <c r="H68" s="382"/>
      <c r="I68" s="441"/>
      <c r="J68" s="494"/>
      <c r="K68" s="443"/>
      <c r="L68" s="442"/>
      <c r="M68" s="494"/>
      <c r="N68" s="494"/>
      <c r="O68" s="489"/>
      <c r="P68" s="490"/>
      <c r="Q68" s="516"/>
      <c r="R68" s="314"/>
      <c r="S68" s="37"/>
      <c r="Y68" s="37"/>
      <c r="Z68" s="37"/>
    </row>
    <row r="69" spans="1:34" s="344" customFormat="1" ht="13.9" customHeight="1">
      <c r="A69" s="491"/>
      <c r="B69" s="492"/>
      <c r="C69" s="381"/>
      <c r="D69" s="440"/>
      <c r="E69" s="382"/>
      <c r="F69" s="382"/>
      <c r="G69" s="382"/>
      <c r="H69" s="382"/>
      <c r="I69" s="441"/>
      <c r="J69" s="494"/>
      <c r="K69" s="443"/>
      <c r="L69" s="442"/>
      <c r="M69" s="494"/>
      <c r="N69" s="494"/>
      <c r="O69" s="489"/>
      <c r="P69" s="490"/>
      <c r="Q69" s="516"/>
      <c r="R69" s="314"/>
      <c r="S69" s="37"/>
      <c r="Y69" s="37"/>
      <c r="Z69" s="37"/>
    </row>
    <row r="70" spans="1:34" s="344" customFormat="1" ht="13.9" customHeight="1">
      <c r="A70" s="433"/>
      <c r="B70" s="386"/>
      <c r="C70" s="387"/>
      <c r="D70" s="381"/>
      <c r="E70" s="382"/>
      <c r="F70" s="382"/>
      <c r="G70" s="441"/>
      <c r="H70" s="382"/>
      <c r="I70" s="441"/>
      <c r="J70" s="441"/>
      <c r="K70" s="441"/>
      <c r="L70" s="443"/>
      <c r="M70" s="444"/>
      <c r="N70" s="441"/>
      <c r="O70" s="445"/>
      <c r="P70" s="446"/>
      <c r="Q70" s="343"/>
      <c r="R70" s="314"/>
      <c r="S70" s="37"/>
      <c r="Y70" s="37"/>
      <c r="Z70" s="37"/>
    </row>
    <row r="71" spans="1:34" s="344" customFormat="1" ht="13.9" customHeight="1">
      <c r="A71" s="396"/>
      <c r="B71" s="390"/>
      <c r="C71" s="397"/>
      <c r="D71" s="398"/>
      <c r="E71" s="334"/>
      <c r="F71" s="369"/>
      <c r="G71" s="369"/>
      <c r="H71" s="369"/>
      <c r="I71" s="368"/>
      <c r="J71" s="368"/>
      <c r="K71" s="368"/>
      <c r="L71" s="368"/>
      <c r="M71" s="368"/>
      <c r="N71" s="368"/>
      <c r="O71" s="368"/>
      <c r="P71" s="368"/>
      <c r="Q71" s="343"/>
      <c r="R71" s="314"/>
      <c r="S71" s="37"/>
      <c r="Y71" s="37"/>
      <c r="Z71" s="37"/>
    </row>
    <row r="72" spans="1:34" s="3" customFormat="1">
      <c r="A72" s="41"/>
      <c r="B72" s="42"/>
      <c r="C72" s="43"/>
      <c r="D72" s="44"/>
      <c r="E72" s="45"/>
      <c r="F72" s="46"/>
      <c r="G72" s="46"/>
      <c r="H72" s="46"/>
      <c r="I72" s="46"/>
      <c r="J72" s="14"/>
      <c r="K72" s="88"/>
      <c r="L72" s="88"/>
      <c r="M72" s="14"/>
      <c r="N72" s="13"/>
      <c r="O72" s="89"/>
      <c r="P72" s="2"/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" customFormat="1" ht="15">
      <c r="A73" s="47" t="s">
        <v>555</v>
      </c>
      <c r="B73" s="47"/>
      <c r="C73" s="47"/>
      <c r="D73" s="47"/>
      <c r="E73" s="48"/>
      <c r="F73" s="46"/>
      <c r="G73" s="46"/>
      <c r="H73" s="46"/>
      <c r="I73" s="46"/>
      <c r="J73" s="50"/>
      <c r="K73" s="9"/>
      <c r="L73" s="9"/>
      <c r="M73" s="9"/>
      <c r="N73" s="8"/>
      <c r="O73" s="50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38.25">
      <c r="A74" s="18" t="s">
        <v>16</v>
      </c>
      <c r="B74" s="18" t="s">
        <v>516</v>
      </c>
      <c r="C74" s="18"/>
      <c r="D74" s="19" t="s">
        <v>527</v>
      </c>
      <c r="E74" s="18" t="s">
        <v>528</v>
      </c>
      <c r="F74" s="18" t="s">
        <v>529</v>
      </c>
      <c r="G74" s="49" t="s">
        <v>548</v>
      </c>
      <c r="H74" s="18" t="s">
        <v>531</v>
      </c>
      <c r="I74" s="18" t="s">
        <v>532</v>
      </c>
      <c r="J74" s="17" t="s">
        <v>533</v>
      </c>
      <c r="K74" s="17" t="s">
        <v>556</v>
      </c>
      <c r="L74" s="60" t="s">
        <v>796</v>
      </c>
      <c r="M74" s="74" t="s">
        <v>550</v>
      </c>
      <c r="N74" s="18" t="s">
        <v>551</v>
      </c>
      <c r="O74" s="18" t="s">
        <v>536</v>
      </c>
      <c r="P74" s="19" t="s">
        <v>537</v>
      </c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7" customFormat="1" ht="14.25">
      <c r="A75" s="556">
        <v>1</v>
      </c>
      <c r="B75" s="558">
        <v>44376</v>
      </c>
      <c r="C75" s="449" t="s">
        <v>834</v>
      </c>
      <c r="D75" s="449" t="s">
        <v>852</v>
      </c>
      <c r="E75" s="425" t="s">
        <v>539</v>
      </c>
      <c r="F75" s="425">
        <v>89</v>
      </c>
      <c r="G75" s="425"/>
      <c r="H75" s="450">
        <v>125</v>
      </c>
      <c r="I75" s="560"/>
      <c r="J75" s="560" t="s">
        <v>958</v>
      </c>
      <c r="K75" s="451">
        <v>36</v>
      </c>
      <c r="L75" s="560">
        <v>100</v>
      </c>
      <c r="M75" s="560">
        <f>(15*N75)-200</f>
        <v>4675</v>
      </c>
      <c r="N75" s="560">
        <v>325</v>
      </c>
      <c r="O75" s="566" t="s">
        <v>538</v>
      </c>
      <c r="P75" s="568">
        <v>44383</v>
      </c>
      <c r="Q75" s="516"/>
      <c r="R75" s="517" t="s">
        <v>541</v>
      </c>
      <c r="Z75" s="344"/>
      <c r="AA75" s="344"/>
      <c r="AB75" s="344"/>
      <c r="AC75" s="344"/>
      <c r="AD75" s="344"/>
      <c r="AE75" s="344"/>
      <c r="AF75" s="344"/>
      <c r="AG75" s="344"/>
      <c r="AH75" s="344"/>
    </row>
    <row r="76" spans="1:34" s="37" customFormat="1" ht="14.25">
      <c r="A76" s="557"/>
      <c r="B76" s="559"/>
      <c r="C76" s="449" t="s">
        <v>835</v>
      </c>
      <c r="D76" s="449" t="s">
        <v>853</v>
      </c>
      <c r="E76" s="425" t="s">
        <v>820</v>
      </c>
      <c r="F76" s="425">
        <v>69</v>
      </c>
      <c r="G76" s="425"/>
      <c r="H76" s="450">
        <v>90</v>
      </c>
      <c r="I76" s="561"/>
      <c r="J76" s="561"/>
      <c r="K76" s="451">
        <v>21</v>
      </c>
      <c r="L76" s="561">
        <v>100</v>
      </c>
      <c r="M76" s="561"/>
      <c r="N76" s="561"/>
      <c r="O76" s="567"/>
      <c r="P76" s="569"/>
      <c r="Q76" s="516"/>
      <c r="R76" s="517" t="s">
        <v>541</v>
      </c>
      <c r="Z76" s="344"/>
      <c r="AA76" s="344"/>
      <c r="AB76" s="344"/>
      <c r="AC76" s="344"/>
      <c r="AD76" s="344"/>
      <c r="AE76" s="344"/>
      <c r="AF76" s="344"/>
      <c r="AG76" s="344"/>
      <c r="AH76" s="344"/>
    </row>
    <row r="77" spans="1:34" s="37" customFormat="1" ht="14.25">
      <c r="A77" s="497">
        <v>2</v>
      </c>
      <c r="B77" s="458">
        <v>44377</v>
      </c>
      <c r="C77" s="438"/>
      <c r="D77" s="447" t="s">
        <v>863</v>
      </c>
      <c r="E77" s="439" t="s">
        <v>539</v>
      </c>
      <c r="F77" s="439">
        <v>36</v>
      </c>
      <c r="G77" s="439">
        <v>0</v>
      </c>
      <c r="H77" s="439">
        <v>0</v>
      </c>
      <c r="I77" s="437">
        <v>90</v>
      </c>
      <c r="J77" s="498" t="s">
        <v>877</v>
      </c>
      <c r="K77" s="448">
        <f>H77-F77</f>
        <v>-36</v>
      </c>
      <c r="L77" s="448">
        <v>100</v>
      </c>
      <c r="M77" s="498">
        <f>(K77*N77)-100</f>
        <v>-2800</v>
      </c>
      <c r="N77" s="498">
        <v>75</v>
      </c>
      <c r="O77" s="495" t="s">
        <v>602</v>
      </c>
      <c r="P77" s="496">
        <v>44378</v>
      </c>
      <c r="Q77" s="516"/>
      <c r="R77" s="517" t="s">
        <v>770</v>
      </c>
      <c r="Z77" s="344"/>
      <c r="AA77" s="344"/>
      <c r="AB77" s="344"/>
      <c r="AC77" s="344"/>
      <c r="AD77" s="344"/>
      <c r="AE77" s="344"/>
      <c r="AF77" s="344"/>
      <c r="AG77" s="344"/>
      <c r="AH77" s="344"/>
    </row>
    <row r="78" spans="1:34" s="37" customFormat="1" ht="14.25">
      <c r="A78" s="556">
        <v>3</v>
      </c>
      <c r="B78" s="558">
        <v>44378</v>
      </c>
      <c r="C78" s="408" t="s">
        <v>834</v>
      </c>
      <c r="D78" s="449" t="s">
        <v>874</v>
      </c>
      <c r="E78" s="425" t="s">
        <v>539</v>
      </c>
      <c r="F78" s="425">
        <v>340</v>
      </c>
      <c r="G78" s="425">
        <v>90</v>
      </c>
      <c r="H78" s="425">
        <v>335</v>
      </c>
      <c r="I78" s="450"/>
      <c r="J78" s="560" t="s">
        <v>922</v>
      </c>
      <c r="K78" s="451">
        <v>-5</v>
      </c>
      <c r="L78" s="451">
        <v>100</v>
      </c>
      <c r="M78" s="560">
        <f>(60*N78)-200</f>
        <v>1300</v>
      </c>
      <c r="N78" s="560">
        <v>25</v>
      </c>
      <c r="O78" s="566" t="s">
        <v>538</v>
      </c>
      <c r="P78" s="568">
        <v>44382</v>
      </c>
      <c r="Q78" s="516"/>
      <c r="R78" s="517" t="s">
        <v>541</v>
      </c>
      <c r="Z78" s="344"/>
      <c r="AA78" s="344"/>
      <c r="AB78" s="344"/>
      <c r="AC78" s="344"/>
      <c r="AD78" s="344"/>
      <c r="AE78" s="344"/>
      <c r="AF78" s="344"/>
      <c r="AG78" s="344"/>
      <c r="AH78" s="344"/>
    </row>
    <row r="79" spans="1:34" s="37" customFormat="1" ht="14.25">
      <c r="A79" s="557"/>
      <c r="B79" s="559"/>
      <c r="C79" s="408" t="s">
        <v>835</v>
      </c>
      <c r="D79" s="449" t="s">
        <v>875</v>
      </c>
      <c r="E79" s="425" t="s">
        <v>820</v>
      </c>
      <c r="F79" s="425">
        <v>65</v>
      </c>
      <c r="G79" s="425"/>
      <c r="H79" s="425">
        <v>0</v>
      </c>
      <c r="I79" s="450"/>
      <c r="J79" s="561"/>
      <c r="K79" s="451">
        <v>65</v>
      </c>
      <c r="L79" s="451">
        <v>100</v>
      </c>
      <c r="M79" s="561"/>
      <c r="N79" s="561"/>
      <c r="O79" s="567"/>
      <c r="P79" s="569"/>
      <c r="Q79" s="516"/>
      <c r="R79" s="517" t="s">
        <v>541</v>
      </c>
      <c r="Z79" s="344"/>
      <c r="AA79" s="344"/>
      <c r="AB79" s="344"/>
      <c r="AC79" s="344"/>
      <c r="AD79" s="344"/>
      <c r="AE79" s="344"/>
      <c r="AF79" s="344"/>
      <c r="AG79" s="344"/>
      <c r="AH79" s="344"/>
    </row>
    <row r="80" spans="1:34" s="37" customFormat="1" ht="14.25">
      <c r="A80" s="531">
        <v>4</v>
      </c>
      <c r="B80" s="453">
        <v>44378</v>
      </c>
      <c r="C80" s="454"/>
      <c r="D80" s="408" t="s">
        <v>855</v>
      </c>
      <c r="E80" s="425" t="s">
        <v>820</v>
      </c>
      <c r="F80" s="425">
        <v>10.75</v>
      </c>
      <c r="G80" s="541">
        <v>14.5</v>
      </c>
      <c r="H80" s="425">
        <v>8.3000000000000007</v>
      </c>
      <c r="I80" s="450">
        <v>5</v>
      </c>
      <c r="J80" s="527" t="s">
        <v>960</v>
      </c>
      <c r="K80" s="451">
        <f>F80-H80</f>
        <v>2.4499999999999993</v>
      </c>
      <c r="L80" s="451">
        <v>100</v>
      </c>
      <c r="M80" s="527">
        <f>(K80*N80)-100</f>
        <v>3729.349999999999</v>
      </c>
      <c r="N80" s="450">
        <v>1563</v>
      </c>
      <c r="O80" s="456" t="s">
        <v>538</v>
      </c>
      <c r="P80" s="457">
        <v>44383</v>
      </c>
      <c r="Q80" s="516"/>
      <c r="R80" s="517" t="s">
        <v>770</v>
      </c>
      <c r="Z80" s="344"/>
      <c r="AA80" s="344"/>
      <c r="AB80" s="344"/>
      <c r="AC80" s="344"/>
      <c r="AD80" s="344"/>
      <c r="AE80" s="344"/>
      <c r="AF80" s="344"/>
      <c r="AG80" s="344"/>
      <c r="AH80" s="344"/>
    </row>
    <row r="81" spans="1:34" s="37" customFormat="1" ht="14.25">
      <c r="A81" s="525">
        <v>5</v>
      </c>
      <c r="B81" s="453">
        <v>44378</v>
      </c>
      <c r="C81" s="408"/>
      <c r="D81" s="449" t="s">
        <v>876</v>
      </c>
      <c r="E81" s="425" t="s">
        <v>820</v>
      </c>
      <c r="F81" s="425">
        <v>13.5</v>
      </c>
      <c r="G81" s="425">
        <v>19</v>
      </c>
      <c r="H81" s="425">
        <v>10.3</v>
      </c>
      <c r="I81" s="450">
        <v>2</v>
      </c>
      <c r="J81" s="527" t="s">
        <v>959</v>
      </c>
      <c r="K81" s="451">
        <f>F81-H81</f>
        <v>3.1999999999999993</v>
      </c>
      <c r="L81" s="451">
        <v>100</v>
      </c>
      <c r="M81" s="527">
        <f>(K81*N81)-100</f>
        <v>3899.9999999999991</v>
      </c>
      <c r="N81" s="527">
        <v>1250</v>
      </c>
      <c r="O81" s="456" t="s">
        <v>538</v>
      </c>
      <c r="P81" s="457">
        <v>44383</v>
      </c>
      <c r="Q81" s="516"/>
      <c r="R81" s="517" t="s">
        <v>541</v>
      </c>
      <c r="Z81" s="344"/>
      <c r="AA81" s="344"/>
      <c r="AB81" s="344"/>
      <c r="AC81" s="344"/>
      <c r="AD81" s="344"/>
      <c r="AE81" s="344"/>
      <c r="AF81" s="344"/>
      <c r="AG81" s="344"/>
      <c r="AH81" s="344"/>
    </row>
    <row r="82" spans="1:34" s="37" customFormat="1" ht="14.25">
      <c r="A82" s="488">
        <v>6</v>
      </c>
      <c r="B82" s="492">
        <v>44382</v>
      </c>
      <c r="C82" s="381"/>
      <c r="D82" s="440" t="s">
        <v>932</v>
      </c>
      <c r="E82" s="382" t="s">
        <v>820</v>
      </c>
      <c r="F82" s="382" t="s">
        <v>933</v>
      </c>
      <c r="G82" s="382">
        <v>3.05</v>
      </c>
      <c r="H82" s="382"/>
      <c r="I82" s="441">
        <v>0.1</v>
      </c>
      <c r="J82" s="524" t="s">
        <v>540</v>
      </c>
      <c r="K82" s="442"/>
      <c r="L82" s="442"/>
      <c r="M82" s="494"/>
      <c r="N82" s="494"/>
      <c r="O82" s="489"/>
      <c r="P82" s="490"/>
      <c r="Q82" s="516"/>
      <c r="R82" s="517" t="s">
        <v>770</v>
      </c>
      <c r="Z82" s="344"/>
      <c r="AA82" s="344"/>
      <c r="AB82" s="344"/>
      <c r="AC82" s="344"/>
      <c r="AD82" s="344"/>
      <c r="AE82" s="344"/>
      <c r="AF82" s="344"/>
      <c r="AG82" s="344"/>
      <c r="AH82" s="344"/>
    </row>
    <row r="83" spans="1:34" s="37" customFormat="1" ht="14.25">
      <c r="A83" s="525">
        <v>7</v>
      </c>
      <c r="B83" s="526">
        <v>44383</v>
      </c>
      <c r="C83" s="408"/>
      <c r="D83" s="449" t="s">
        <v>961</v>
      </c>
      <c r="E83" s="425" t="s">
        <v>539</v>
      </c>
      <c r="F83" s="425">
        <v>50</v>
      </c>
      <c r="G83" s="425">
        <v>14</v>
      </c>
      <c r="H83" s="425">
        <v>63.5</v>
      </c>
      <c r="I83" s="450" t="s">
        <v>962</v>
      </c>
      <c r="J83" s="527" t="s">
        <v>963</v>
      </c>
      <c r="K83" s="451">
        <f>H83-F83</f>
        <v>13.5</v>
      </c>
      <c r="L83" s="451">
        <v>100</v>
      </c>
      <c r="M83" s="527">
        <f>(K83*N83)-100</f>
        <v>912.5</v>
      </c>
      <c r="N83" s="527">
        <v>75</v>
      </c>
      <c r="O83" s="456" t="s">
        <v>538</v>
      </c>
      <c r="P83" s="457">
        <v>44383</v>
      </c>
      <c r="Q83" s="516"/>
      <c r="R83" s="517"/>
      <c r="Z83" s="344"/>
      <c r="AA83" s="344"/>
      <c r="AB83" s="344"/>
      <c r="AC83" s="344"/>
      <c r="AD83" s="344"/>
      <c r="AE83" s="344"/>
      <c r="AF83" s="344"/>
      <c r="AG83" s="344"/>
      <c r="AH83" s="344"/>
    </row>
    <row r="84" spans="1:34" s="37" customFormat="1" ht="14.25">
      <c r="A84" s="488"/>
      <c r="B84" s="492"/>
      <c r="C84" s="381"/>
      <c r="D84" s="440"/>
      <c r="E84" s="382"/>
      <c r="F84" s="382"/>
      <c r="G84" s="382"/>
      <c r="H84" s="382"/>
      <c r="I84" s="441"/>
      <c r="J84" s="494"/>
      <c r="K84" s="442"/>
      <c r="L84" s="442"/>
      <c r="M84" s="494"/>
      <c r="N84" s="494"/>
      <c r="O84" s="489"/>
      <c r="P84" s="490"/>
      <c r="Q84" s="516"/>
      <c r="R84" s="517"/>
      <c r="Z84" s="344"/>
      <c r="AA84" s="344"/>
      <c r="AB84" s="344"/>
      <c r="AC84" s="344"/>
      <c r="AD84" s="344"/>
      <c r="AE84" s="344"/>
      <c r="AF84" s="344"/>
      <c r="AG84" s="344"/>
      <c r="AH84" s="344"/>
    </row>
    <row r="85" spans="1:34" s="37" customFormat="1" ht="15">
      <c r="A85" s="388"/>
      <c r="B85" s="492"/>
      <c r="C85" s="461"/>
      <c r="D85" s="381"/>
      <c r="E85" s="382"/>
      <c r="F85" s="382"/>
      <c r="G85" s="382"/>
      <c r="H85" s="382"/>
      <c r="I85" s="441"/>
      <c r="J85" s="441"/>
      <c r="K85" s="441"/>
      <c r="L85" s="441"/>
      <c r="M85" s="444"/>
      <c r="N85" s="441"/>
      <c r="O85" s="445"/>
      <c r="P85" s="501"/>
      <c r="Q85" s="516"/>
      <c r="R85" s="517"/>
      <c r="Z85" s="344"/>
      <c r="AA85" s="344"/>
      <c r="AB85" s="344"/>
      <c r="AC85" s="344"/>
      <c r="AD85" s="344"/>
      <c r="AE85" s="344"/>
      <c r="AF85" s="344"/>
      <c r="AG85" s="344"/>
      <c r="AH85" s="344"/>
    </row>
    <row r="86" spans="1:34" s="37" customFormat="1" ht="14.25">
      <c r="A86" s="388"/>
      <c r="B86" s="460"/>
      <c r="C86" s="461"/>
      <c r="D86" s="381"/>
      <c r="E86" s="382"/>
      <c r="F86" s="382"/>
      <c r="G86" s="382"/>
      <c r="H86" s="382"/>
      <c r="I86" s="441"/>
      <c r="J86" s="441"/>
      <c r="K86" s="441"/>
      <c r="L86" s="441"/>
      <c r="M86" s="444"/>
      <c r="N86" s="441"/>
      <c r="O86" s="445"/>
      <c r="P86" s="446"/>
      <c r="Q86" s="516"/>
      <c r="R86" s="517"/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B87" s="516"/>
      <c r="C87" s="516"/>
      <c r="D87" s="516"/>
      <c r="E87" s="516"/>
      <c r="F87" s="516"/>
      <c r="G87" s="516"/>
      <c r="H87" s="516"/>
      <c r="I87" s="516"/>
      <c r="J87" s="516"/>
      <c r="K87" s="516"/>
      <c r="L87" s="516"/>
      <c r="M87" s="516"/>
      <c r="N87" s="516"/>
      <c r="O87" s="516"/>
      <c r="P87" s="516"/>
      <c r="Q87" s="516"/>
      <c r="R87" s="516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334"/>
      <c r="B89" s="335"/>
      <c r="C89" s="335"/>
      <c r="D89" s="336"/>
      <c r="E89" s="334"/>
      <c r="F89" s="345"/>
      <c r="G89" s="334"/>
      <c r="H89" s="334"/>
      <c r="I89" s="334"/>
      <c r="J89" s="335"/>
      <c r="K89" s="346"/>
      <c r="L89" s="334"/>
      <c r="M89" s="334"/>
      <c r="N89" s="334"/>
      <c r="O89" s="347"/>
      <c r="P89" s="343"/>
      <c r="Q89" s="343"/>
      <c r="R89" s="314"/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ht="15">
      <c r="A90" s="96" t="s">
        <v>557</v>
      </c>
      <c r="B90" s="97"/>
      <c r="C90" s="97"/>
      <c r="D90" s="98"/>
      <c r="E90" s="31"/>
      <c r="F90" s="29"/>
      <c r="G90" s="29"/>
      <c r="H90" s="70"/>
      <c r="I90" s="116"/>
      <c r="J90" s="117"/>
      <c r="K90" s="14"/>
      <c r="L90" s="14"/>
      <c r="M90" s="14"/>
      <c r="N90" s="8"/>
      <c r="O90" s="50"/>
      <c r="Q90" s="92"/>
      <c r="R90" s="14"/>
      <c r="S90" s="13"/>
      <c r="T90" s="13"/>
      <c r="U90" s="13"/>
      <c r="V90" s="13"/>
      <c r="W90" s="13"/>
      <c r="X90" s="13"/>
      <c r="Y90" s="13"/>
      <c r="Z90" s="13"/>
    </row>
    <row r="91" spans="1:34" ht="38.25">
      <c r="A91" s="17" t="s">
        <v>16</v>
      </c>
      <c r="B91" s="18" t="s">
        <v>516</v>
      </c>
      <c r="C91" s="18"/>
      <c r="D91" s="19" t="s">
        <v>527</v>
      </c>
      <c r="E91" s="18" t="s">
        <v>528</v>
      </c>
      <c r="F91" s="18" t="s">
        <v>529</v>
      </c>
      <c r="G91" s="18" t="s">
        <v>530</v>
      </c>
      <c r="H91" s="18" t="s">
        <v>531</v>
      </c>
      <c r="I91" s="18" t="s">
        <v>532</v>
      </c>
      <c r="J91" s="17" t="s">
        <v>533</v>
      </c>
      <c r="K91" s="59" t="s">
        <v>549</v>
      </c>
      <c r="L91" s="366" t="s">
        <v>796</v>
      </c>
      <c r="M91" s="60" t="s">
        <v>795</v>
      </c>
      <c r="N91" s="18" t="s">
        <v>536</v>
      </c>
      <c r="O91" s="75" t="s">
        <v>537</v>
      </c>
      <c r="P91" s="94"/>
      <c r="Q91" s="8"/>
      <c r="R91" s="14"/>
      <c r="S91" s="13"/>
      <c r="T91" s="13"/>
      <c r="U91" s="13"/>
      <c r="V91" s="13"/>
      <c r="W91" s="13"/>
      <c r="X91" s="13"/>
      <c r="Y91" s="13"/>
      <c r="Z91" s="13"/>
    </row>
    <row r="92" spans="1:34" s="37" customFormat="1" ht="14.25">
      <c r="A92" s="459">
        <v>1</v>
      </c>
      <c r="B92" s="460">
        <v>44363</v>
      </c>
      <c r="C92" s="463"/>
      <c r="D92" s="381" t="s">
        <v>510</v>
      </c>
      <c r="E92" s="464" t="s">
        <v>539</v>
      </c>
      <c r="F92" s="382" t="s">
        <v>839</v>
      </c>
      <c r="G92" s="382">
        <v>2070</v>
      </c>
      <c r="H92" s="464"/>
      <c r="I92" s="465" t="s">
        <v>840</v>
      </c>
      <c r="J92" s="441" t="s">
        <v>540</v>
      </c>
      <c r="K92" s="441"/>
      <c r="L92" s="443"/>
      <c r="M92" s="466"/>
      <c r="N92" s="441"/>
      <c r="O92" s="446"/>
      <c r="P92" s="409"/>
      <c r="Q92" s="4"/>
      <c r="R92" s="410" t="s">
        <v>541</v>
      </c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34" s="37" customFormat="1" ht="14.25">
      <c r="A93" s="459"/>
      <c r="B93" s="460"/>
      <c r="C93" s="463"/>
      <c r="D93" s="381"/>
      <c r="E93" s="464"/>
      <c r="F93" s="382"/>
      <c r="G93" s="382"/>
      <c r="H93" s="464"/>
      <c r="I93" s="465"/>
      <c r="J93" s="441"/>
      <c r="K93" s="441"/>
      <c r="L93" s="443"/>
      <c r="M93" s="466"/>
      <c r="N93" s="441"/>
      <c r="O93" s="446"/>
      <c r="P93" s="409"/>
      <c r="Q93" s="4"/>
      <c r="R93" s="410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34" s="5" customFormat="1" ht="14.25">
      <c r="A94" s="467"/>
      <c r="B94" s="468"/>
      <c r="C94" s="469"/>
      <c r="D94" s="470"/>
      <c r="E94" s="471"/>
      <c r="F94" s="471"/>
      <c r="G94" s="471"/>
      <c r="H94" s="471"/>
      <c r="I94" s="471"/>
      <c r="J94" s="472"/>
      <c r="K94" s="473"/>
      <c r="L94" s="474"/>
      <c r="M94" s="475"/>
      <c r="N94" s="476"/>
      <c r="O94" s="477"/>
      <c r="P94" s="120"/>
      <c r="Q94"/>
      <c r="R94" s="91"/>
      <c r="T94" s="54"/>
      <c r="U94" s="54"/>
      <c r="V94" s="54"/>
      <c r="W94" s="54"/>
      <c r="X94" s="54"/>
      <c r="Y94" s="54"/>
      <c r="Z94" s="54"/>
    </row>
    <row r="95" spans="1:34">
      <c r="A95" s="20" t="s">
        <v>542</v>
      </c>
      <c r="B95" s="20"/>
      <c r="C95" s="20"/>
      <c r="D95" s="20"/>
      <c r="E95" s="2"/>
      <c r="F95" s="27" t="s">
        <v>544</v>
      </c>
      <c r="G95" s="79"/>
      <c r="H95" s="79"/>
      <c r="I95" s="35"/>
      <c r="J95" s="82"/>
      <c r="K95" s="80"/>
      <c r="L95" s="81"/>
      <c r="M95" s="82"/>
      <c r="N95" s="83"/>
      <c r="O95" s="121"/>
      <c r="P95" s="8"/>
      <c r="Q95" s="13"/>
      <c r="R95" s="93"/>
      <c r="S95" s="13"/>
      <c r="T95" s="13"/>
      <c r="U95" s="13"/>
      <c r="V95" s="13"/>
      <c r="W95" s="13"/>
      <c r="X95" s="13"/>
      <c r="Y95" s="13"/>
    </row>
    <row r="96" spans="1:34">
      <c r="A96" s="26" t="s">
        <v>543</v>
      </c>
      <c r="B96" s="20"/>
      <c r="C96" s="20"/>
      <c r="D96" s="20"/>
      <c r="E96" s="29"/>
      <c r="F96" s="27" t="s">
        <v>546</v>
      </c>
      <c r="G96" s="9"/>
      <c r="H96" s="9"/>
      <c r="I96" s="9"/>
      <c r="J96" s="50"/>
      <c r="K96" s="9"/>
      <c r="L96" s="9"/>
      <c r="M96" s="9"/>
      <c r="N96" s="8"/>
      <c r="O96" s="50"/>
      <c r="Q96" s="4"/>
      <c r="R96" s="14"/>
      <c r="S96" s="13"/>
      <c r="T96" s="13"/>
      <c r="U96" s="13"/>
      <c r="V96" s="13"/>
      <c r="W96" s="13"/>
      <c r="X96" s="13"/>
      <c r="Y96" s="13"/>
      <c r="Z96" s="13"/>
    </row>
    <row r="97" spans="1:29">
      <c r="A97" s="26"/>
      <c r="B97" s="20"/>
      <c r="C97" s="20"/>
      <c r="D97" s="20"/>
      <c r="E97" s="29"/>
      <c r="F97" s="27"/>
      <c r="G97" s="9"/>
      <c r="H97" s="9"/>
      <c r="I97" s="9"/>
      <c r="J97" s="50"/>
      <c r="K97" s="9"/>
      <c r="L97" s="9"/>
      <c r="M97" s="9"/>
      <c r="N97" s="8"/>
      <c r="O97" s="50"/>
      <c r="Q97" s="4"/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15">
      <c r="A98" s="8"/>
      <c r="B98" s="30" t="s">
        <v>799</v>
      </c>
      <c r="C98" s="30"/>
      <c r="D98" s="30"/>
      <c r="E98" s="30"/>
      <c r="F98" s="31"/>
      <c r="G98" s="29"/>
      <c r="H98" s="29"/>
      <c r="I98" s="70"/>
      <c r="J98" s="71"/>
      <c r="K98" s="72"/>
      <c r="L98" s="365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38.25">
      <c r="A99" s="17" t="s">
        <v>16</v>
      </c>
      <c r="B99" s="18" t="s">
        <v>516</v>
      </c>
      <c r="C99" s="18"/>
      <c r="D99" s="19" t="s">
        <v>527</v>
      </c>
      <c r="E99" s="18" t="s">
        <v>528</v>
      </c>
      <c r="F99" s="18" t="s">
        <v>529</v>
      </c>
      <c r="G99" s="18" t="s">
        <v>548</v>
      </c>
      <c r="H99" s="18" t="s">
        <v>531</v>
      </c>
      <c r="I99" s="18" t="s">
        <v>532</v>
      </c>
      <c r="J99" s="73" t="s">
        <v>533</v>
      </c>
      <c r="K99" s="59" t="s">
        <v>549</v>
      </c>
      <c r="L99" s="74" t="s">
        <v>550</v>
      </c>
      <c r="M99" s="18" t="s">
        <v>551</v>
      </c>
      <c r="N99" s="366" t="s">
        <v>796</v>
      </c>
      <c r="O99" s="60" t="s">
        <v>795</v>
      </c>
      <c r="P99" s="18" t="s">
        <v>536</v>
      </c>
      <c r="Q99" s="75" t="s">
        <v>537</v>
      </c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14.25">
      <c r="A100" s="339"/>
      <c r="B100" s="348"/>
      <c r="C100" s="352"/>
      <c r="D100" s="360"/>
      <c r="E100" s="353"/>
      <c r="F100" s="373"/>
      <c r="G100" s="358"/>
      <c r="H100" s="353"/>
      <c r="I100" s="350"/>
      <c r="J100" s="383"/>
      <c r="K100" s="383"/>
      <c r="L100" s="384"/>
      <c r="M100" s="382"/>
      <c r="N100" s="384"/>
      <c r="O100" s="372"/>
      <c r="P100" s="354"/>
      <c r="Q100" s="367"/>
      <c r="R100" s="380"/>
      <c r="S100" s="371"/>
      <c r="T100" s="13"/>
      <c r="U100" s="379"/>
      <c r="V100" s="379"/>
      <c r="W100" s="379"/>
      <c r="X100" s="379"/>
      <c r="Y100" s="379"/>
      <c r="Z100" s="379"/>
      <c r="AA100" s="344"/>
      <c r="AB100" s="344"/>
      <c r="AC100" s="344"/>
    </row>
    <row r="101" spans="1:29" ht="14.25">
      <c r="A101" s="339"/>
      <c r="B101" s="348"/>
      <c r="C101" s="352"/>
      <c r="D101" s="360"/>
      <c r="E101" s="353"/>
      <c r="F101" s="373"/>
      <c r="G101" s="358"/>
      <c r="H101" s="353"/>
      <c r="I101" s="350"/>
      <c r="J101" s="383"/>
      <c r="K101" s="383"/>
      <c r="L101" s="384"/>
      <c r="M101" s="382"/>
      <c r="N101" s="384"/>
      <c r="O101" s="372"/>
      <c r="P101" s="354"/>
      <c r="Q101" s="367"/>
      <c r="R101" s="380"/>
      <c r="S101" s="371"/>
      <c r="T101" s="13"/>
      <c r="U101" s="379"/>
      <c r="V101" s="379"/>
      <c r="W101" s="379"/>
      <c r="X101" s="379"/>
      <c r="Y101" s="379"/>
      <c r="Z101" s="379"/>
      <c r="AA101" s="344"/>
      <c r="AB101" s="344"/>
      <c r="AC101" s="344"/>
    </row>
    <row r="102" spans="1:29" s="344" customFormat="1" ht="14.25">
      <c r="A102" s="339"/>
      <c r="B102" s="348"/>
      <c r="C102" s="352"/>
      <c r="D102" s="360"/>
      <c r="E102" s="353"/>
      <c r="F102" s="373"/>
      <c r="G102" s="358"/>
      <c r="H102" s="353"/>
      <c r="I102" s="350"/>
      <c r="J102" s="383"/>
      <c r="K102" s="383"/>
      <c r="L102" s="384"/>
      <c r="M102" s="382"/>
      <c r="N102" s="384"/>
      <c r="O102" s="372"/>
      <c r="P102" s="354"/>
      <c r="Q102" s="367"/>
      <c r="R102" s="378"/>
      <c r="S102" s="379"/>
      <c r="T102" s="379"/>
      <c r="U102" s="379"/>
      <c r="V102" s="379"/>
      <c r="W102" s="379"/>
      <c r="X102" s="379"/>
      <c r="Y102" s="379"/>
      <c r="Z102" s="379"/>
    </row>
    <row r="103" spans="1:29" s="344" customFormat="1" ht="14.25">
      <c r="A103" s="339"/>
      <c r="B103" s="348"/>
      <c r="C103" s="352"/>
      <c r="D103" s="360"/>
      <c r="E103" s="353"/>
      <c r="F103" s="383"/>
      <c r="G103" s="361"/>
      <c r="H103" s="353"/>
      <c r="I103" s="350"/>
      <c r="J103" s="383"/>
      <c r="K103" s="383"/>
      <c r="L103" s="384"/>
      <c r="M103" s="382"/>
      <c r="N103" s="384"/>
      <c r="O103" s="372"/>
      <c r="P103" s="354"/>
      <c r="Q103" s="367"/>
      <c r="R103" s="378"/>
      <c r="S103" s="379"/>
      <c r="T103" s="379"/>
      <c r="U103" s="379"/>
      <c r="V103" s="379"/>
      <c r="W103" s="379"/>
      <c r="X103" s="379"/>
      <c r="Y103" s="379"/>
      <c r="Z103" s="379"/>
    </row>
    <row r="104" spans="1:29" s="344" customFormat="1" ht="14.25">
      <c r="A104" s="339"/>
      <c r="B104" s="348"/>
      <c r="C104" s="352"/>
      <c r="D104" s="360"/>
      <c r="E104" s="353"/>
      <c r="F104" s="383"/>
      <c r="G104" s="361"/>
      <c r="H104" s="353"/>
      <c r="I104" s="350"/>
      <c r="J104" s="383"/>
      <c r="K104" s="383"/>
      <c r="L104" s="384"/>
      <c r="M104" s="382"/>
      <c r="N104" s="384"/>
      <c r="O104" s="372"/>
      <c r="P104" s="354"/>
      <c r="Q104" s="367"/>
      <c r="R104" s="378"/>
      <c r="S104" s="379"/>
      <c r="T104" s="379"/>
      <c r="U104" s="379"/>
      <c r="V104" s="379"/>
      <c r="W104" s="379"/>
      <c r="X104" s="379"/>
      <c r="Y104" s="379"/>
      <c r="Z104" s="379"/>
    </row>
    <row r="105" spans="1:29" s="344" customFormat="1" ht="14.25">
      <c r="A105" s="339"/>
      <c r="B105" s="348"/>
      <c r="C105" s="352"/>
      <c r="D105" s="360"/>
      <c r="E105" s="353"/>
      <c r="F105" s="373"/>
      <c r="G105" s="358"/>
      <c r="H105" s="353"/>
      <c r="I105" s="350"/>
      <c r="J105" s="383"/>
      <c r="K105" s="375"/>
      <c r="L105" s="384"/>
      <c r="M105" s="382"/>
      <c r="N105" s="384"/>
      <c r="O105" s="372"/>
      <c r="P105" s="377"/>
      <c r="Q105" s="367"/>
      <c r="R105" s="378"/>
      <c r="S105" s="379"/>
      <c r="T105" s="379"/>
      <c r="U105" s="379"/>
      <c r="V105" s="379"/>
      <c r="W105" s="379"/>
      <c r="X105" s="379"/>
      <c r="Y105" s="379"/>
      <c r="Z105" s="379"/>
    </row>
    <row r="106" spans="1:29" s="344" customFormat="1" ht="14.25">
      <c r="A106" s="339"/>
      <c r="B106" s="348"/>
      <c r="C106" s="352"/>
      <c r="D106" s="360"/>
      <c r="E106" s="353"/>
      <c r="F106" s="373"/>
      <c r="G106" s="358"/>
      <c r="H106" s="353"/>
      <c r="I106" s="350"/>
      <c r="J106" s="375"/>
      <c r="K106" s="375"/>
      <c r="L106" s="375"/>
      <c r="M106" s="375"/>
      <c r="N106" s="376"/>
      <c r="O106" s="385"/>
      <c r="P106" s="377"/>
      <c r="Q106" s="367"/>
      <c r="R106" s="378"/>
      <c r="S106" s="379"/>
      <c r="T106" s="379"/>
      <c r="U106" s="379"/>
      <c r="V106" s="379"/>
      <c r="W106" s="379"/>
      <c r="X106" s="379"/>
      <c r="Y106" s="379"/>
      <c r="Z106" s="379"/>
    </row>
    <row r="107" spans="1:29" s="344" customFormat="1" ht="14.25">
      <c r="A107" s="339"/>
      <c r="B107" s="348"/>
      <c r="C107" s="352"/>
      <c r="D107" s="360"/>
      <c r="E107" s="353"/>
      <c r="F107" s="383"/>
      <c r="G107" s="361"/>
      <c r="H107" s="353"/>
      <c r="I107" s="350"/>
      <c r="J107" s="383"/>
      <c r="K107" s="383"/>
      <c r="L107" s="384"/>
      <c r="M107" s="382"/>
      <c r="N107" s="384"/>
      <c r="O107" s="372"/>
      <c r="P107" s="354"/>
      <c r="Q107" s="367"/>
      <c r="R107" s="380"/>
      <c r="S107" s="371"/>
      <c r="T107" s="379"/>
      <c r="U107" s="379"/>
      <c r="V107" s="379"/>
      <c r="W107" s="379"/>
      <c r="X107" s="379"/>
      <c r="Y107" s="379"/>
      <c r="Z107" s="379"/>
    </row>
    <row r="108" spans="1:29" s="344" customFormat="1" ht="14.25">
      <c r="A108" s="339"/>
      <c r="B108" s="348"/>
      <c r="C108" s="352"/>
      <c r="D108" s="360"/>
      <c r="E108" s="353"/>
      <c r="F108" s="373"/>
      <c r="G108" s="358"/>
      <c r="H108" s="353"/>
      <c r="I108" s="350"/>
      <c r="J108" s="333"/>
      <c r="K108" s="333"/>
      <c r="L108" s="333"/>
      <c r="M108" s="333"/>
      <c r="N108" s="374"/>
      <c r="O108" s="372"/>
      <c r="P108" s="355"/>
      <c r="Q108" s="367"/>
      <c r="R108" s="380"/>
      <c r="S108" s="371"/>
      <c r="T108" s="379"/>
      <c r="U108" s="379"/>
      <c r="V108" s="379"/>
      <c r="W108" s="379"/>
      <c r="X108" s="379"/>
      <c r="Y108" s="379"/>
      <c r="Z108" s="379"/>
    </row>
    <row r="109" spans="1:29">
      <c r="A109" s="26"/>
      <c r="B109" s="20"/>
      <c r="C109" s="20"/>
      <c r="D109" s="20"/>
      <c r="E109" s="29"/>
      <c r="F109" s="27"/>
      <c r="G109" s="9"/>
      <c r="H109" s="9"/>
      <c r="I109" s="9"/>
      <c r="J109" s="50"/>
      <c r="K109" s="9"/>
      <c r="L109" s="9"/>
      <c r="M109" s="9"/>
      <c r="N109" s="8"/>
      <c r="O109" s="50"/>
      <c r="P109" s="4"/>
      <c r="Q109" s="8"/>
      <c r="R109" s="138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26"/>
      <c r="B110" s="20"/>
      <c r="C110" s="20"/>
      <c r="D110" s="20"/>
      <c r="E110" s="29"/>
      <c r="F110" s="27"/>
      <c r="G110" s="38"/>
      <c r="H110" s="39"/>
      <c r="I110" s="79"/>
      <c r="J110" s="14"/>
      <c r="K110" s="80"/>
      <c r="L110" s="81"/>
      <c r="M110" s="82"/>
      <c r="N110" s="83"/>
      <c r="O110" s="84"/>
      <c r="P110" s="8"/>
      <c r="Q110" s="13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34"/>
      <c r="B111" s="42"/>
      <c r="C111" s="99"/>
      <c r="D111" s="3"/>
      <c r="E111" s="35"/>
      <c r="F111" s="79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 ht="15">
      <c r="A112" s="2"/>
      <c r="B112" s="100" t="s">
        <v>558</v>
      </c>
      <c r="C112" s="100"/>
      <c r="D112" s="100"/>
      <c r="E112" s="100"/>
      <c r="F112" s="14"/>
      <c r="G112" s="14"/>
      <c r="H112" s="101"/>
      <c r="I112" s="14"/>
      <c r="J112" s="71"/>
      <c r="K112" s="72"/>
      <c r="L112" s="14"/>
      <c r="M112" s="14"/>
      <c r="N112" s="13"/>
      <c r="O112" s="95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38.25">
      <c r="A113" s="17" t="s">
        <v>16</v>
      </c>
      <c r="B113" s="18" t="s">
        <v>516</v>
      </c>
      <c r="C113" s="18"/>
      <c r="D113" s="19" t="s">
        <v>527</v>
      </c>
      <c r="E113" s="18" t="s">
        <v>528</v>
      </c>
      <c r="F113" s="18" t="s">
        <v>529</v>
      </c>
      <c r="G113" s="18" t="s">
        <v>559</v>
      </c>
      <c r="H113" s="18" t="s">
        <v>560</v>
      </c>
      <c r="I113" s="18" t="s">
        <v>532</v>
      </c>
      <c r="J113" s="58" t="s">
        <v>533</v>
      </c>
      <c r="K113" s="18" t="s">
        <v>534</v>
      </c>
      <c r="L113" s="18" t="s">
        <v>535</v>
      </c>
      <c r="M113" s="18" t="s">
        <v>536</v>
      </c>
      <c r="N113" s="19" t="s">
        <v>537</v>
      </c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1</v>
      </c>
      <c r="B114" s="102">
        <v>41579</v>
      </c>
      <c r="C114" s="102"/>
      <c r="D114" s="103" t="s">
        <v>561</v>
      </c>
      <c r="E114" s="104" t="s">
        <v>562</v>
      </c>
      <c r="F114" s="105">
        <v>82</v>
      </c>
      <c r="G114" s="104" t="s">
        <v>563</v>
      </c>
      <c r="H114" s="104">
        <v>100</v>
      </c>
      <c r="I114" s="122">
        <v>100</v>
      </c>
      <c r="J114" s="123" t="s">
        <v>564</v>
      </c>
      <c r="K114" s="124">
        <f t="shared" ref="K114:K145" si="39">H114-F114</f>
        <v>18</v>
      </c>
      <c r="L114" s="125">
        <f t="shared" ref="L114:L145" si="40">K114/F114</f>
        <v>0.21951219512195122</v>
      </c>
      <c r="M114" s="126" t="s">
        <v>538</v>
      </c>
      <c r="N114" s="127">
        <v>42657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2</v>
      </c>
      <c r="B115" s="102">
        <v>41794</v>
      </c>
      <c r="C115" s="102"/>
      <c r="D115" s="103" t="s">
        <v>565</v>
      </c>
      <c r="E115" s="104" t="s">
        <v>539</v>
      </c>
      <c r="F115" s="105">
        <v>257</v>
      </c>
      <c r="G115" s="104" t="s">
        <v>563</v>
      </c>
      <c r="H115" s="104">
        <v>300</v>
      </c>
      <c r="I115" s="122">
        <v>300</v>
      </c>
      <c r="J115" s="123" t="s">
        <v>564</v>
      </c>
      <c r="K115" s="124">
        <f t="shared" si="39"/>
        <v>43</v>
      </c>
      <c r="L115" s="125">
        <f t="shared" si="40"/>
        <v>0.16731517509727625</v>
      </c>
      <c r="M115" s="126" t="s">
        <v>538</v>
      </c>
      <c r="N115" s="127">
        <v>41822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3</v>
      </c>
      <c r="B116" s="102">
        <v>41828</v>
      </c>
      <c r="C116" s="102"/>
      <c r="D116" s="103" t="s">
        <v>566</v>
      </c>
      <c r="E116" s="104" t="s">
        <v>539</v>
      </c>
      <c r="F116" s="105">
        <v>393</v>
      </c>
      <c r="G116" s="104" t="s">
        <v>563</v>
      </c>
      <c r="H116" s="104">
        <v>468</v>
      </c>
      <c r="I116" s="122">
        <v>468</v>
      </c>
      <c r="J116" s="123" t="s">
        <v>564</v>
      </c>
      <c r="K116" s="124">
        <f t="shared" si="39"/>
        <v>75</v>
      </c>
      <c r="L116" s="125">
        <f t="shared" si="40"/>
        <v>0.19083969465648856</v>
      </c>
      <c r="M116" s="126" t="s">
        <v>538</v>
      </c>
      <c r="N116" s="127">
        <v>41863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4</v>
      </c>
      <c r="B117" s="102">
        <v>41857</v>
      </c>
      <c r="C117" s="102"/>
      <c r="D117" s="103" t="s">
        <v>567</v>
      </c>
      <c r="E117" s="104" t="s">
        <v>539</v>
      </c>
      <c r="F117" s="105">
        <v>205</v>
      </c>
      <c r="G117" s="104" t="s">
        <v>563</v>
      </c>
      <c r="H117" s="104">
        <v>275</v>
      </c>
      <c r="I117" s="122">
        <v>250</v>
      </c>
      <c r="J117" s="123" t="s">
        <v>564</v>
      </c>
      <c r="K117" s="124">
        <f t="shared" si="39"/>
        <v>70</v>
      </c>
      <c r="L117" s="125">
        <f t="shared" si="40"/>
        <v>0.34146341463414637</v>
      </c>
      <c r="M117" s="126" t="s">
        <v>538</v>
      </c>
      <c r="N117" s="127">
        <v>41962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5</v>
      </c>
      <c r="B118" s="102">
        <v>41886</v>
      </c>
      <c r="C118" s="102"/>
      <c r="D118" s="103" t="s">
        <v>568</v>
      </c>
      <c r="E118" s="104" t="s">
        <v>539</v>
      </c>
      <c r="F118" s="105">
        <v>162</v>
      </c>
      <c r="G118" s="104" t="s">
        <v>563</v>
      </c>
      <c r="H118" s="104">
        <v>190</v>
      </c>
      <c r="I118" s="122">
        <v>190</v>
      </c>
      <c r="J118" s="123" t="s">
        <v>564</v>
      </c>
      <c r="K118" s="124">
        <f t="shared" si="39"/>
        <v>28</v>
      </c>
      <c r="L118" s="125">
        <f t="shared" si="40"/>
        <v>0.1728395061728395</v>
      </c>
      <c r="M118" s="126" t="s">
        <v>538</v>
      </c>
      <c r="N118" s="127">
        <v>42006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6</v>
      </c>
      <c r="B119" s="102">
        <v>41886</v>
      </c>
      <c r="C119" s="102"/>
      <c r="D119" s="103" t="s">
        <v>569</v>
      </c>
      <c r="E119" s="104" t="s">
        <v>539</v>
      </c>
      <c r="F119" s="105">
        <v>75</v>
      </c>
      <c r="G119" s="104" t="s">
        <v>563</v>
      </c>
      <c r="H119" s="104">
        <v>91.5</v>
      </c>
      <c r="I119" s="122" t="s">
        <v>570</v>
      </c>
      <c r="J119" s="123" t="s">
        <v>571</v>
      </c>
      <c r="K119" s="124">
        <f t="shared" si="39"/>
        <v>16.5</v>
      </c>
      <c r="L119" s="125">
        <f t="shared" si="40"/>
        <v>0.22</v>
      </c>
      <c r="M119" s="126" t="s">
        <v>538</v>
      </c>
      <c r="N119" s="127">
        <v>41954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7</v>
      </c>
      <c r="B120" s="102">
        <v>41913</v>
      </c>
      <c r="C120" s="102"/>
      <c r="D120" s="103" t="s">
        <v>572</v>
      </c>
      <c r="E120" s="104" t="s">
        <v>539</v>
      </c>
      <c r="F120" s="105">
        <v>850</v>
      </c>
      <c r="G120" s="104" t="s">
        <v>563</v>
      </c>
      <c r="H120" s="104">
        <v>982.5</v>
      </c>
      <c r="I120" s="122">
        <v>1050</v>
      </c>
      <c r="J120" s="123" t="s">
        <v>573</v>
      </c>
      <c r="K120" s="124">
        <f t="shared" si="39"/>
        <v>132.5</v>
      </c>
      <c r="L120" s="125">
        <f t="shared" si="40"/>
        <v>0.15588235294117647</v>
      </c>
      <c r="M120" s="126" t="s">
        <v>538</v>
      </c>
      <c r="N120" s="127">
        <v>42039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8</v>
      </c>
      <c r="B121" s="102">
        <v>41913</v>
      </c>
      <c r="C121" s="102"/>
      <c r="D121" s="103" t="s">
        <v>574</v>
      </c>
      <c r="E121" s="104" t="s">
        <v>539</v>
      </c>
      <c r="F121" s="105">
        <v>475</v>
      </c>
      <c r="G121" s="104" t="s">
        <v>563</v>
      </c>
      <c r="H121" s="104">
        <v>515</v>
      </c>
      <c r="I121" s="122">
        <v>600</v>
      </c>
      <c r="J121" s="123" t="s">
        <v>575</v>
      </c>
      <c r="K121" s="124">
        <f t="shared" si="39"/>
        <v>40</v>
      </c>
      <c r="L121" s="125">
        <f t="shared" si="40"/>
        <v>8.4210526315789472E-2</v>
      </c>
      <c r="M121" s="126" t="s">
        <v>538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9</v>
      </c>
      <c r="B122" s="102">
        <v>41913</v>
      </c>
      <c r="C122" s="102"/>
      <c r="D122" s="103" t="s">
        <v>576</v>
      </c>
      <c r="E122" s="104" t="s">
        <v>539</v>
      </c>
      <c r="F122" s="105">
        <v>86</v>
      </c>
      <c r="G122" s="104" t="s">
        <v>563</v>
      </c>
      <c r="H122" s="104">
        <v>99</v>
      </c>
      <c r="I122" s="122">
        <v>140</v>
      </c>
      <c r="J122" s="123" t="s">
        <v>577</v>
      </c>
      <c r="K122" s="124">
        <f t="shared" si="39"/>
        <v>13</v>
      </c>
      <c r="L122" s="125">
        <f t="shared" si="40"/>
        <v>0.15116279069767441</v>
      </c>
      <c r="M122" s="126" t="s">
        <v>538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10</v>
      </c>
      <c r="B123" s="102">
        <v>41926</v>
      </c>
      <c r="C123" s="102"/>
      <c r="D123" s="103" t="s">
        <v>578</v>
      </c>
      <c r="E123" s="104" t="s">
        <v>539</v>
      </c>
      <c r="F123" s="105">
        <v>496.6</v>
      </c>
      <c r="G123" s="104" t="s">
        <v>563</v>
      </c>
      <c r="H123" s="104">
        <v>621</v>
      </c>
      <c r="I123" s="122">
        <v>580</v>
      </c>
      <c r="J123" s="123" t="s">
        <v>564</v>
      </c>
      <c r="K123" s="124">
        <f t="shared" si="39"/>
        <v>124.39999999999998</v>
      </c>
      <c r="L123" s="125">
        <f t="shared" si="40"/>
        <v>0.25050342327829234</v>
      </c>
      <c r="M123" s="126" t="s">
        <v>538</v>
      </c>
      <c r="N123" s="127">
        <v>42605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11</v>
      </c>
      <c r="B124" s="102">
        <v>41926</v>
      </c>
      <c r="C124" s="102"/>
      <c r="D124" s="103" t="s">
        <v>579</v>
      </c>
      <c r="E124" s="104" t="s">
        <v>539</v>
      </c>
      <c r="F124" s="105">
        <v>2481.9</v>
      </c>
      <c r="G124" s="104" t="s">
        <v>563</v>
      </c>
      <c r="H124" s="104">
        <v>2840</v>
      </c>
      <c r="I124" s="122">
        <v>2870</v>
      </c>
      <c r="J124" s="123" t="s">
        <v>580</v>
      </c>
      <c r="K124" s="124">
        <f t="shared" si="39"/>
        <v>358.09999999999991</v>
      </c>
      <c r="L124" s="125">
        <f t="shared" si="40"/>
        <v>0.14428462065353154</v>
      </c>
      <c r="M124" s="126" t="s">
        <v>538</v>
      </c>
      <c r="N124" s="127">
        <v>42017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12</v>
      </c>
      <c r="B125" s="102">
        <v>41928</v>
      </c>
      <c r="C125" s="102"/>
      <c r="D125" s="103" t="s">
        <v>581</v>
      </c>
      <c r="E125" s="104" t="s">
        <v>539</v>
      </c>
      <c r="F125" s="105">
        <v>84.5</v>
      </c>
      <c r="G125" s="104" t="s">
        <v>563</v>
      </c>
      <c r="H125" s="104">
        <v>93</v>
      </c>
      <c r="I125" s="122">
        <v>110</v>
      </c>
      <c r="J125" s="123" t="s">
        <v>582</v>
      </c>
      <c r="K125" s="124">
        <f t="shared" si="39"/>
        <v>8.5</v>
      </c>
      <c r="L125" s="125">
        <f t="shared" si="40"/>
        <v>0.10059171597633136</v>
      </c>
      <c r="M125" s="126" t="s">
        <v>538</v>
      </c>
      <c r="N125" s="127">
        <v>41939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13</v>
      </c>
      <c r="B126" s="102">
        <v>41928</v>
      </c>
      <c r="C126" s="102"/>
      <c r="D126" s="103" t="s">
        <v>583</v>
      </c>
      <c r="E126" s="104" t="s">
        <v>539</v>
      </c>
      <c r="F126" s="105">
        <v>401</v>
      </c>
      <c r="G126" s="104" t="s">
        <v>563</v>
      </c>
      <c r="H126" s="104">
        <v>428</v>
      </c>
      <c r="I126" s="122">
        <v>450</v>
      </c>
      <c r="J126" s="123" t="s">
        <v>584</v>
      </c>
      <c r="K126" s="124">
        <f t="shared" si="39"/>
        <v>27</v>
      </c>
      <c r="L126" s="125">
        <f t="shared" si="40"/>
        <v>6.7331670822942641E-2</v>
      </c>
      <c r="M126" s="126" t="s">
        <v>538</v>
      </c>
      <c r="N126" s="127">
        <v>42020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14</v>
      </c>
      <c r="B127" s="102">
        <v>41928</v>
      </c>
      <c r="C127" s="102"/>
      <c r="D127" s="103" t="s">
        <v>585</v>
      </c>
      <c r="E127" s="104" t="s">
        <v>539</v>
      </c>
      <c r="F127" s="105">
        <v>101</v>
      </c>
      <c r="G127" s="104" t="s">
        <v>563</v>
      </c>
      <c r="H127" s="104">
        <v>112</v>
      </c>
      <c r="I127" s="122">
        <v>120</v>
      </c>
      <c r="J127" s="123" t="s">
        <v>586</v>
      </c>
      <c r="K127" s="124">
        <f t="shared" si="39"/>
        <v>11</v>
      </c>
      <c r="L127" s="125">
        <f t="shared" si="40"/>
        <v>0.10891089108910891</v>
      </c>
      <c r="M127" s="126" t="s">
        <v>538</v>
      </c>
      <c r="N127" s="127">
        <v>41939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15</v>
      </c>
      <c r="B128" s="102">
        <v>41954</v>
      </c>
      <c r="C128" s="102"/>
      <c r="D128" s="103" t="s">
        <v>587</v>
      </c>
      <c r="E128" s="104" t="s">
        <v>539</v>
      </c>
      <c r="F128" s="105">
        <v>59</v>
      </c>
      <c r="G128" s="104" t="s">
        <v>563</v>
      </c>
      <c r="H128" s="104">
        <v>76</v>
      </c>
      <c r="I128" s="122">
        <v>76</v>
      </c>
      <c r="J128" s="123" t="s">
        <v>564</v>
      </c>
      <c r="K128" s="124">
        <f t="shared" si="39"/>
        <v>17</v>
      </c>
      <c r="L128" s="125">
        <f t="shared" si="40"/>
        <v>0.28813559322033899</v>
      </c>
      <c r="M128" s="126" t="s">
        <v>538</v>
      </c>
      <c r="N128" s="127">
        <v>43032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16</v>
      </c>
      <c r="B129" s="102">
        <v>41954</v>
      </c>
      <c r="C129" s="102"/>
      <c r="D129" s="103" t="s">
        <v>576</v>
      </c>
      <c r="E129" s="104" t="s">
        <v>539</v>
      </c>
      <c r="F129" s="105">
        <v>99</v>
      </c>
      <c r="G129" s="104" t="s">
        <v>563</v>
      </c>
      <c r="H129" s="104">
        <v>120</v>
      </c>
      <c r="I129" s="122">
        <v>120</v>
      </c>
      <c r="J129" s="123" t="s">
        <v>588</v>
      </c>
      <c r="K129" s="124">
        <f t="shared" si="39"/>
        <v>21</v>
      </c>
      <c r="L129" s="125">
        <f t="shared" si="40"/>
        <v>0.21212121212121213</v>
      </c>
      <c r="M129" s="126" t="s">
        <v>538</v>
      </c>
      <c r="N129" s="127">
        <v>41960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17</v>
      </c>
      <c r="B130" s="102">
        <v>41956</v>
      </c>
      <c r="C130" s="102"/>
      <c r="D130" s="103" t="s">
        <v>589</v>
      </c>
      <c r="E130" s="104" t="s">
        <v>539</v>
      </c>
      <c r="F130" s="105">
        <v>22</v>
      </c>
      <c r="G130" s="104" t="s">
        <v>563</v>
      </c>
      <c r="H130" s="104">
        <v>33.549999999999997</v>
      </c>
      <c r="I130" s="122">
        <v>32</v>
      </c>
      <c r="J130" s="123" t="s">
        <v>590</v>
      </c>
      <c r="K130" s="124">
        <f t="shared" si="39"/>
        <v>11.549999999999997</v>
      </c>
      <c r="L130" s="125">
        <f t="shared" si="40"/>
        <v>0.52499999999999991</v>
      </c>
      <c r="M130" s="126" t="s">
        <v>538</v>
      </c>
      <c r="N130" s="127">
        <v>42188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18</v>
      </c>
      <c r="B131" s="102">
        <v>41976</v>
      </c>
      <c r="C131" s="102"/>
      <c r="D131" s="103" t="s">
        <v>591</v>
      </c>
      <c r="E131" s="104" t="s">
        <v>539</v>
      </c>
      <c r="F131" s="105">
        <v>440</v>
      </c>
      <c r="G131" s="104" t="s">
        <v>563</v>
      </c>
      <c r="H131" s="104">
        <v>520</v>
      </c>
      <c r="I131" s="122">
        <v>520</v>
      </c>
      <c r="J131" s="123" t="s">
        <v>592</v>
      </c>
      <c r="K131" s="124">
        <f t="shared" si="39"/>
        <v>80</v>
      </c>
      <c r="L131" s="125">
        <f t="shared" si="40"/>
        <v>0.18181818181818182</v>
      </c>
      <c r="M131" s="126" t="s">
        <v>538</v>
      </c>
      <c r="N131" s="127">
        <v>42208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19</v>
      </c>
      <c r="B132" s="102">
        <v>41976</v>
      </c>
      <c r="C132" s="102"/>
      <c r="D132" s="103" t="s">
        <v>593</v>
      </c>
      <c r="E132" s="104" t="s">
        <v>539</v>
      </c>
      <c r="F132" s="105">
        <v>360</v>
      </c>
      <c r="G132" s="104" t="s">
        <v>563</v>
      </c>
      <c r="H132" s="104">
        <v>427</v>
      </c>
      <c r="I132" s="122">
        <v>425</v>
      </c>
      <c r="J132" s="123" t="s">
        <v>594</v>
      </c>
      <c r="K132" s="124">
        <f t="shared" si="39"/>
        <v>67</v>
      </c>
      <c r="L132" s="125">
        <f t="shared" si="40"/>
        <v>0.18611111111111112</v>
      </c>
      <c r="M132" s="126" t="s">
        <v>538</v>
      </c>
      <c r="N132" s="127">
        <v>42058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20</v>
      </c>
      <c r="B133" s="102">
        <v>42012</v>
      </c>
      <c r="C133" s="102"/>
      <c r="D133" s="103" t="s">
        <v>595</v>
      </c>
      <c r="E133" s="104" t="s">
        <v>539</v>
      </c>
      <c r="F133" s="105">
        <v>360</v>
      </c>
      <c r="G133" s="104" t="s">
        <v>563</v>
      </c>
      <c r="H133" s="104">
        <v>455</v>
      </c>
      <c r="I133" s="122">
        <v>420</v>
      </c>
      <c r="J133" s="123" t="s">
        <v>596</v>
      </c>
      <c r="K133" s="124">
        <f t="shared" si="39"/>
        <v>95</v>
      </c>
      <c r="L133" s="125">
        <f t="shared" si="40"/>
        <v>0.2638888888888889</v>
      </c>
      <c r="M133" s="126" t="s">
        <v>538</v>
      </c>
      <c r="N133" s="127">
        <v>42024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21</v>
      </c>
      <c r="B134" s="102">
        <v>42012</v>
      </c>
      <c r="C134" s="102"/>
      <c r="D134" s="103" t="s">
        <v>597</v>
      </c>
      <c r="E134" s="104" t="s">
        <v>539</v>
      </c>
      <c r="F134" s="105">
        <v>130</v>
      </c>
      <c r="G134" s="104"/>
      <c r="H134" s="104">
        <v>175.5</v>
      </c>
      <c r="I134" s="122">
        <v>165</v>
      </c>
      <c r="J134" s="123" t="s">
        <v>598</v>
      </c>
      <c r="K134" s="124">
        <f t="shared" si="39"/>
        <v>45.5</v>
      </c>
      <c r="L134" s="125">
        <f t="shared" si="40"/>
        <v>0.35</v>
      </c>
      <c r="M134" s="126" t="s">
        <v>538</v>
      </c>
      <c r="N134" s="127">
        <v>43088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22</v>
      </c>
      <c r="B135" s="102">
        <v>42040</v>
      </c>
      <c r="C135" s="102"/>
      <c r="D135" s="103" t="s">
        <v>371</v>
      </c>
      <c r="E135" s="104" t="s">
        <v>562</v>
      </c>
      <c r="F135" s="105">
        <v>98</v>
      </c>
      <c r="G135" s="104"/>
      <c r="H135" s="104">
        <v>120</v>
      </c>
      <c r="I135" s="122">
        <v>120</v>
      </c>
      <c r="J135" s="123" t="s">
        <v>564</v>
      </c>
      <c r="K135" s="124">
        <f t="shared" si="39"/>
        <v>22</v>
      </c>
      <c r="L135" s="125">
        <f t="shared" si="40"/>
        <v>0.22448979591836735</v>
      </c>
      <c r="M135" s="126" t="s">
        <v>538</v>
      </c>
      <c r="N135" s="127">
        <v>42753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23</v>
      </c>
      <c r="B136" s="102">
        <v>42040</v>
      </c>
      <c r="C136" s="102"/>
      <c r="D136" s="103" t="s">
        <v>599</v>
      </c>
      <c r="E136" s="104" t="s">
        <v>562</v>
      </c>
      <c r="F136" s="105">
        <v>196</v>
      </c>
      <c r="G136" s="104"/>
      <c r="H136" s="104">
        <v>262</v>
      </c>
      <c r="I136" s="122">
        <v>255</v>
      </c>
      <c r="J136" s="123" t="s">
        <v>564</v>
      </c>
      <c r="K136" s="124">
        <f t="shared" si="39"/>
        <v>66</v>
      </c>
      <c r="L136" s="125">
        <f t="shared" si="40"/>
        <v>0.33673469387755101</v>
      </c>
      <c r="M136" s="126" t="s">
        <v>538</v>
      </c>
      <c r="N136" s="127">
        <v>42599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7">
        <v>24</v>
      </c>
      <c r="B137" s="106">
        <v>42067</v>
      </c>
      <c r="C137" s="106"/>
      <c r="D137" s="107" t="s">
        <v>370</v>
      </c>
      <c r="E137" s="108" t="s">
        <v>562</v>
      </c>
      <c r="F137" s="109">
        <v>235</v>
      </c>
      <c r="G137" s="109"/>
      <c r="H137" s="110">
        <v>77</v>
      </c>
      <c r="I137" s="128" t="s">
        <v>600</v>
      </c>
      <c r="J137" s="129" t="s">
        <v>601</v>
      </c>
      <c r="K137" s="130">
        <f t="shared" si="39"/>
        <v>-158</v>
      </c>
      <c r="L137" s="131">
        <f t="shared" si="40"/>
        <v>-0.67234042553191486</v>
      </c>
      <c r="M137" s="132" t="s">
        <v>602</v>
      </c>
      <c r="N137" s="133">
        <v>43522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25</v>
      </c>
      <c r="B138" s="102">
        <v>42067</v>
      </c>
      <c r="C138" s="102"/>
      <c r="D138" s="103" t="s">
        <v>439</v>
      </c>
      <c r="E138" s="104" t="s">
        <v>562</v>
      </c>
      <c r="F138" s="105">
        <v>185</v>
      </c>
      <c r="G138" s="104"/>
      <c r="H138" s="104">
        <v>224</v>
      </c>
      <c r="I138" s="122" t="s">
        <v>603</v>
      </c>
      <c r="J138" s="123" t="s">
        <v>564</v>
      </c>
      <c r="K138" s="124">
        <f t="shared" si="39"/>
        <v>39</v>
      </c>
      <c r="L138" s="125">
        <f t="shared" si="40"/>
        <v>0.21081081081081082</v>
      </c>
      <c r="M138" s="126" t="s">
        <v>538</v>
      </c>
      <c r="N138" s="127">
        <v>42647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323">
        <v>26</v>
      </c>
      <c r="B139" s="111">
        <v>42090</v>
      </c>
      <c r="C139" s="111"/>
      <c r="D139" s="112" t="s">
        <v>604</v>
      </c>
      <c r="E139" s="113" t="s">
        <v>562</v>
      </c>
      <c r="F139" s="114">
        <v>49.5</v>
      </c>
      <c r="G139" s="115"/>
      <c r="H139" s="115">
        <v>15.85</v>
      </c>
      <c r="I139" s="115">
        <v>67</v>
      </c>
      <c r="J139" s="134" t="s">
        <v>605</v>
      </c>
      <c r="K139" s="115">
        <f t="shared" si="39"/>
        <v>-33.65</v>
      </c>
      <c r="L139" s="135">
        <f t="shared" si="40"/>
        <v>-0.67979797979797973</v>
      </c>
      <c r="M139" s="132" t="s">
        <v>602</v>
      </c>
      <c r="N139" s="136">
        <v>43627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27</v>
      </c>
      <c r="B140" s="102">
        <v>42093</v>
      </c>
      <c r="C140" s="102"/>
      <c r="D140" s="103" t="s">
        <v>606</v>
      </c>
      <c r="E140" s="104" t="s">
        <v>562</v>
      </c>
      <c r="F140" s="105">
        <v>183.5</v>
      </c>
      <c r="G140" s="104"/>
      <c r="H140" s="104">
        <v>219</v>
      </c>
      <c r="I140" s="122">
        <v>218</v>
      </c>
      <c r="J140" s="123" t="s">
        <v>607</v>
      </c>
      <c r="K140" s="124">
        <f t="shared" si="39"/>
        <v>35.5</v>
      </c>
      <c r="L140" s="125">
        <f t="shared" si="40"/>
        <v>0.19346049046321526</v>
      </c>
      <c r="M140" s="126" t="s">
        <v>538</v>
      </c>
      <c r="N140" s="127">
        <v>42103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28</v>
      </c>
      <c r="B141" s="102">
        <v>42114</v>
      </c>
      <c r="C141" s="102"/>
      <c r="D141" s="103" t="s">
        <v>608</v>
      </c>
      <c r="E141" s="104" t="s">
        <v>562</v>
      </c>
      <c r="F141" s="105">
        <f>(227+237)/2</f>
        <v>232</v>
      </c>
      <c r="G141" s="104"/>
      <c r="H141" s="104">
        <v>298</v>
      </c>
      <c r="I141" s="122">
        <v>298</v>
      </c>
      <c r="J141" s="123" t="s">
        <v>564</v>
      </c>
      <c r="K141" s="124">
        <f t="shared" si="39"/>
        <v>66</v>
      </c>
      <c r="L141" s="125">
        <f t="shared" si="40"/>
        <v>0.28448275862068967</v>
      </c>
      <c r="M141" s="126" t="s">
        <v>538</v>
      </c>
      <c r="N141" s="127">
        <v>42823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29</v>
      </c>
      <c r="B142" s="102">
        <v>42128</v>
      </c>
      <c r="C142" s="102"/>
      <c r="D142" s="103" t="s">
        <v>609</v>
      </c>
      <c r="E142" s="104" t="s">
        <v>539</v>
      </c>
      <c r="F142" s="105">
        <v>385</v>
      </c>
      <c r="G142" s="104"/>
      <c r="H142" s="104">
        <f>212.5+331</f>
        <v>543.5</v>
      </c>
      <c r="I142" s="122">
        <v>510</v>
      </c>
      <c r="J142" s="123" t="s">
        <v>610</v>
      </c>
      <c r="K142" s="124">
        <f t="shared" si="39"/>
        <v>158.5</v>
      </c>
      <c r="L142" s="125">
        <f t="shared" si="40"/>
        <v>0.41168831168831171</v>
      </c>
      <c r="M142" s="126" t="s">
        <v>538</v>
      </c>
      <c r="N142" s="127">
        <v>42235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30</v>
      </c>
      <c r="B143" s="102">
        <v>42128</v>
      </c>
      <c r="C143" s="102"/>
      <c r="D143" s="103" t="s">
        <v>611</v>
      </c>
      <c r="E143" s="104" t="s">
        <v>539</v>
      </c>
      <c r="F143" s="105">
        <v>115.5</v>
      </c>
      <c r="G143" s="104"/>
      <c r="H143" s="104">
        <v>146</v>
      </c>
      <c r="I143" s="122">
        <v>142</v>
      </c>
      <c r="J143" s="123" t="s">
        <v>612</v>
      </c>
      <c r="K143" s="124">
        <f t="shared" si="39"/>
        <v>30.5</v>
      </c>
      <c r="L143" s="125">
        <f t="shared" si="40"/>
        <v>0.26406926406926406</v>
      </c>
      <c r="M143" s="126" t="s">
        <v>538</v>
      </c>
      <c r="N143" s="127">
        <v>42202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31</v>
      </c>
      <c r="B144" s="102">
        <v>42151</v>
      </c>
      <c r="C144" s="102"/>
      <c r="D144" s="103" t="s">
        <v>613</v>
      </c>
      <c r="E144" s="104" t="s">
        <v>539</v>
      </c>
      <c r="F144" s="105">
        <v>237.5</v>
      </c>
      <c r="G144" s="104"/>
      <c r="H144" s="104">
        <v>279.5</v>
      </c>
      <c r="I144" s="122">
        <v>278</v>
      </c>
      <c r="J144" s="123" t="s">
        <v>564</v>
      </c>
      <c r="K144" s="124">
        <f t="shared" si="39"/>
        <v>42</v>
      </c>
      <c r="L144" s="125">
        <f t="shared" si="40"/>
        <v>0.17684210526315788</v>
      </c>
      <c r="M144" s="126" t="s">
        <v>538</v>
      </c>
      <c r="N144" s="127">
        <v>42222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32</v>
      </c>
      <c r="B145" s="102">
        <v>42174</v>
      </c>
      <c r="C145" s="102"/>
      <c r="D145" s="103" t="s">
        <v>583</v>
      </c>
      <c r="E145" s="104" t="s">
        <v>562</v>
      </c>
      <c r="F145" s="105">
        <v>340</v>
      </c>
      <c r="G145" s="104"/>
      <c r="H145" s="104">
        <v>448</v>
      </c>
      <c r="I145" s="122">
        <v>448</v>
      </c>
      <c r="J145" s="123" t="s">
        <v>564</v>
      </c>
      <c r="K145" s="124">
        <f t="shared" si="39"/>
        <v>108</v>
      </c>
      <c r="L145" s="125">
        <f t="shared" si="40"/>
        <v>0.31764705882352939</v>
      </c>
      <c r="M145" s="126" t="s">
        <v>538</v>
      </c>
      <c r="N145" s="127">
        <v>43018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33</v>
      </c>
      <c r="B146" s="102">
        <v>42191</v>
      </c>
      <c r="C146" s="102"/>
      <c r="D146" s="103" t="s">
        <v>614</v>
      </c>
      <c r="E146" s="104" t="s">
        <v>562</v>
      </c>
      <c r="F146" s="105">
        <v>390</v>
      </c>
      <c r="G146" s="104"/>
      <c r="H146" s="104">
        <v>460</v>
      </c>
      <c r="I146" s="122">
        <v>460</v>
      </c>
      <c r="J146" s="123" t="s">
        <v>564</v>
      </c>
      <c r="K146" s="124">
        <f t="shared" ref="K146:K166" si="41">H146-F146</f>
        <v>70</v>
      </c>
      <c r="L146" s="125">
        <f t="shared" ref="L146:L166" si="42">K146/F146</f>
        <v>0.17948717948717949</v>
      </c>
      <c r="M146" s="126" t="s">
        <v>538</v>
      </c>
      <c r="N146" s="127">
        <v>42478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7">
        <v>34</v>
      </c>
      <c r="B147" s="106">
        <v>42195</v>
      </c>
      <c r="C147" s="106"/>
      <c r="D147" s="107" t="s">
        <v>615</v>
      </c>
      <c r="E147" s="108" t="s">
        <v>562</v>
      </c>
      <c r="F147" s="109">
        <v>122.5</v>
      </c>
      <c r="G147" s="109"/>
      <c r="H147" s="110">
        <v>61</v>
      </c>
      <c r="I147" s="128">
        <v>172</v>
      </c>
      <c r="J147" s="129" t="s">
        <v>616</v>
      </c>
      <c r="K147" s="130">
        <f t="shared" si="41"/>
        <v>-61.5</v>
      </c>
      <c r="L147" s="131">
        <f t="shared" si="42"/>
        <v>-0.50204081632653064</v>
      </c>
      <c r="M147" s="132" t="s">
        <v>602</v>
      </c>
      <c r="N147" s="133">
        <v>43333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35</v>
      </c>
      <c r="B148" s="102">
        <v>42219</v>
      </c>
      <c r="C148" s="102"/>
      <c r="D148" s="103" t="s">
        <v>617</v>
      </c>
      <c r="E148" s="104" t="s">
        <v>562</v>
      </c>
      <c r="F148" s="105">
        <v>297.5</v>
      </c>
      <c r="G148" s="104"/>
      <c r="H148" s="104">
        <v>350</v>
      </c>
      <c r="I148" s="122">
        <v>360</v>
      </c>
      <c r="J148" s="123" t="s">
        <v>618</v>
      </c>
      <c r="K148" s="124">
        <f t="shared" si="41"/>
        <v>52.5</v>
      </c>
      <c r="L148" s="125">
        <f t="shared" si="42"/>
        <v>0.17647058823529413</v>
      </c>
      <c r="M148" s="126" t="s">
        <v>538</v>
      </c>
      <c r="N148" s="127">
        <v>42232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36</v>
      </c>
      <c r="B149" s="102">
        <v>42219</v>
      </c>
      <c r="C149" s="102"/>
      <c r="D149" s="103" t="s">
        <v>619</v>
      </c>
      <c r="E149" s="104" t="s">
        <v>562</v>
      </c>
      <c r="F149" s="105">
        <v>115.5</v>
      </c>
      <c r="G149" s="104"/>
      <c r="H149" s="104">
        <v>149</v>
      </c>
      <c r="I149" s="122">
        <v>140</v>
      </c>
      <c r="J149" s="137" t="s">
        <v>620</v>
      </c>
      <c r="K149" s="124">
        <f t="shared" si="41"/>
        <v>33.5</v>
      </c>
      <c r="L149" s="125">
        <f t="shared" si="42"/>
        <v>0.29004329004329005</v>
      </c>
      <c r="M149" s="126" t="s">
        <v>538</v>
      </c>
      <c r="N149" s="127">
        <v>42740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37</v>
      </c>
      <c r="B150" s="102">
        <v>42251</v>
      </c>
      <c r="C150" s="102"/>
      <c r="D150" s="103" t="s">
        <v>613</v>
      </c>
      <c r="E150" s="104" t="s">
        <v>562</v>
      </c>
      <c r="F150" s="105">
        <v>226</v>
      </c>
      <c r="G150" s="104"/>
      <c r="H150" s="104">
        <v>292</v>
      </c>
      <c r="I150" s="122">
        <v>292</v>
      </c>
      <c r="J150" s="123" t="s">
        <v>621</v>
      </c>
      <c r="K150" s="124">
        <f t="shared" si="41"/>
        <v>66</v>
      </c>
      <c r="L150" s="125">
        <f t="shared" si="42"/>
        <v>0.29203539823008851</v>
      </c>
      <c r="M150" s="126" t="s">
        <v>538</v>
      </c>
      <c r="N150" s="127">
        <v>42286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38</v>
      </c>
      <c r="B151" s="102">
        <v>42254</v>
      </c>
      <c r="C151" s="102"/>
      <c r="D151" s="103" t="s">
        <v>608</v>
      </c>
      <c r="E151" s="104" t="s">
        <v>562</v>
      </c>
      <c r="F151" s="105">
        <v>232.5</v>
      </c>
      <c r="G151" s="104"/>
      <c r="H151" s="104">
        <v>312.5</v>
      </c>
      <c r="I151" s="122">
        <v>310</v>
      </c>
      <c r="J151" s="123" t="s">
        <v>564</v>
      </c>
      <c r="K151" s="124">
        <f t="shared" si="41"/>
        <v>80</v>
      </c>
      <c r="L151" s="125">
        <f t="shared" si="42"/>
        <v>0.34408602150537637</v>
      </c>
      <c r="M151" s="126" t="s">
        <v>538</v>
      </c>
      <c r="N151" s="127">
        <v>42823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39</v>
      </c>
      <c r="B152" s="102">
        <v>42268</v>
      </c>
      <c r="C152" s="102"/>
      <c r="D152" s="103" t="s">
        <v>622</v>
      </c>
      <c r="E152" s="104" t="s">
        <v>562</v>
      </c>
      <c r="F152" s="105">
        <v>196.5</v>
      </c>
      <c r="G152" s="104"/>
      <c r="H152" s="104">
        <v>238</v>
      </c>
      <c r="I152" s="122">
        <v>238</v>
      </c>
      <c r="J152" s="123" t="s">
        <v>621</v>
      </c>
      <c r="K152" s="124">
        <f t="shared" si="41"/>
        <v>41.5</v>
      </c>
      <c r="L152" s="125">
        <f t="shared" si="42"/>
        <v>0.21119592875318066</v>
      </c>
      <c r="M152" s="126" t="s">
        <v>538</v>
      </c>
      <c r="N152" s="127">
        <v>42291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40</v>
      </c>
      <c r="B153" s="102">
        <v>42271</v>
      </c>
      <c r="C153" s="102"/>
      <c r="D153" s="103" t="s">
        <v>561</v>
      </c>
      <c r="E153" s="104" t="s">
        <v>562</v>
      </c>
      <c r="F153" s="105">
        <v>65</v>
      </c>
      <c r="G153" s="104"/>
      <c r="H153" s="104">
        <v>82</v>
      </c>
      <c r="I153" s="122">
        <v>82</v>
      </c>
      <c r="J153" s="123" t="s">
        <v>621</v>
      </c>
      <c r="K153" s="124">
        <f t="shared" si="41"/>
        <v>17</v>
      </c>
      <c r="L153" s="125">
        <f t="shared" si="42"/>
        <v>0.26153846153846155</v>
      </c>
      <c r="M153" s="126" t="s">
        <v>538</v>
      </c>
      <c r="N153" s="127">
        <v>42578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41</v>
      </c>
      <c r="B154" s="102">
        <v>42291</v>
      </c>
      <c r="C154" s="102"/>
      <c r="D154" s="103" t="s">
        <v>623</v>
      </c>
      <c r="E154" s="104" t="s">
        <v>562</v>
      </c>
      <c r="F154" s="105">
        <v>144</v>
      </c>
      <c r="G154" s="104"/>
      <c r="H154" s="104">
        <v>182.5</v>
      </c>
      <c r="I154" s="122">
        <v>181</v>
      </c>
      <c r="J154" s="123" t="s">
        <v>621</v>
      </c>
      <c r="K154" s="124">
        <f t="shared" si="41"/>
        <v>38.5</v>
      </c>
      <c r="L154" s="125">
        <f t="shared" si="42"/>
        <v>0.2673611111111111</v>
      </c>
      <c r="M154" s="126" t="s">
        <v>538</v>
      </c>
      <c r="N154" s="127">
        <v>42817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42</v>
      </c>
      <c r="B155" s="102">
        <v>42291</v>
      </c>
      <c r="C155" s="102"/>
      <c r="D155" s="103" t="s">
        <v>624</v>
      </c>
      <c r="E155" s="104" t="s">
        <v>562</v>
      </c>
      <c r="F155" s="105">
        <v>264</v>
      </c>
      <c r="G155" s="104"/>
      <c r="H155" s="104">
        <v>311</v>
      </c>
      <c r="I155" s="122">
        <v>311</v>
      </c>
      <c r="J155" s="123" t="s">
        <v>621</v>
      </c>
      <c r="K155" s="124">
        <f t="shared" si="41"/>
        <v>47</v>
      </c>
      <c r="L155" s="125">
        <f t="shared" si="42"/>
        <v>0.17803030303030304</v>
      </c>
      <c r="M155" s="126" t="s">
        <v>538</v>
      </c>
      <c r="N155" s="127">
        <v>42604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43</v>
      </c>
      <c r="B156" s="102">
        <v>42318</v>
      </c>
      <c r="C156" s="102"/>
      <c r="D156" s="103" t="s">
        <v>625</v>
      </c>
      <c r="E156" s="104" t="s">
        <v>539</v>
      </c>
      <c r="F156" s="105">
        <v>549.5</v>
      </c>
      <c r="G156" s="104"/>
      <c r="H156" s="104">
        <v>630</v>
      </c>
      <c r="I156" s="122">
        <v>630</v>
      </c>
      <c r="J156" s="123" t="s">
        <v>621</v>
      </c>
      <c r="K156" s="124">
        <f t="shared" si="41"/>
        <v>80.5</v>
      </c>
      <c r="L156" s="125">
        <f t="shared" si="42"/>
        <v>0.1464968152866242</v>
      </c>
      <c r="M156" s="126" t="s">
        <v>538</v>
      </c>
      <c r="N156" s="127">
        <v>42419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44</v>
      </c>
      <c r="B157" s="102">
        <v>42342</v>
      </c>
      <c r="C157" s="102"/>
      <c r="D157" s="103" t="s">
        <v>626</v>
      </c>
      <c r="E157" s="104" t="s">
        <v>562</v>
      </c>
      <c r="F157" s="105">
        <v>1027.5</v>
      </c>
      <c r="G157" s="104"/>
      <c r="H157" s="104">
        <v>1315</v>
      </c>
      <c r="I157" s="122">
        <v>1250</v>
      </c>
      <c r="J157" s="123" t="s">
        <v>621</v>
      </c>
      <c r="K157" s="124">
        <f t="shared" si="41"/>
        <v>287.5</v>
      </c>
      <c r="L157" s="125">
        <f t="shared" si="42"/>
        <v>0.27980535279805352</v>
      </c>
      <c r="M157" s="126" t="s">
        <v>538</v>
      </c>
      <c r="N157" s="127">
        <v>43244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45</v>
      </c>
      <c r="B158" s="102">
        <v>42367</v>
      </c>
      <c r="C158" s="102"/>
      <c r="D158" s="103" t="s">
        <v>627</v>
      </c>
      <c r="E158" s="104" t="s">
        <v>562</v>
      </c>
      <c r="F158" s="105">
        <v>465</v>
      </c>
      <c r="G158" s="104"/>
      <c r="H158" s="104">
        <v>540</v>
      </c>
      <c r="I158" s="122">
        <v>540</v>
      </c>
      <c r="J158" s="123" t="s">
        <v>621</v>
      </c>
      <c r="K158" s="124">
        <f t="shared" si="41"/>
        <v>75</v>
      </c>
      <c r="L158" s="125">
        <f t="shared" si="42"/>
        <v>0.16129032258064516</v>
      </c>
      <c r="M158" s="126" t="s">
        <v>538</v>
      </c>
      <c r="N158" s="127">
        <v>42530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46</v>
      </c>
      <c r="B159" s="102">
        <v>42380</v>
      </c>
      <c r="C159" s="102"/>
      <c r="D159" s="103" t="s">
        <v>371</v>
      </c>
      <c r="E159" s="104" t="s">
        <v>539</v>
      </c>
      <c r="F159" s="105">
        <v>81</v>
      </c>
      <c r="G159" s="104"/>
      <c r="H159" s="104">
        <v>110</v>
      </c>
      <c r="I159" s="122">
        <v>110</v>
      </c>
      <c r="J159" s="123" t="s">
        <v>621</v>
      </c>
      <c r="K159" s="124">
        <f t="shared" si="41"/>
        <v>29</v>
      </c>
      <c r="L159" s="125">
        <f t="shared" si="42"/>
        <v>0.35802469135802467</v>
      </c>
      <c r="M159" s="126" t="s">
        <v>538</v>
      </c>
      <c r="N159" s="127">
        <v>42745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47</v>
      </c>
      <c r="B160" s="102">
        <v>42382</v>
      </c>
      <c r="C160" s="102"/>
      <c r="D160" s="103" t="s">
        <v>628</v>
      </c>
      <c r="E160" s="104" t="s">
        <v>539</v>
      </c>
      <c r="F160" s="105">
        <v>417.5</v>
      </c>
      <c r="G160" s="104"/>
      <c r="H160" s="104">
        <v>547</v>
      </c>
      <c r="I160" s="122">
        <v>535</v>
      </c>
      <c r="J160" s="123" t="s">
        <v>621</v>
      </c>
      <c r="K160" s="124">
        <f t="shared" si="41"/>
        <v>129.5</v>
      </c>
      <c r="L160" s="125">
        <f t="shared" si="42"/>
        <v>0.31017964071856285</v>
      </c>
      <c r="M160" s="126" t="s">
        <v>538</v>
      </c>
      <c r="N160" s="127">
        <v>42578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48</v>
      </c>
      <c r="B161" s="102">
        <v>42408</v>
      </c>
      <c r="C161" s="102"/>
      <c r="D161" s="103" t="s">
        <v>629</v>
      </c>
      <c r="E161" s="104" t="s">
        <v>562</v>
      </c>
      <c r="F161" s="105">
        <v>650</v>
      </c>
      <c r="G161" s="104"/>
      <c r="H161" s="104">
        <v>800</v>
      </c>
      <c r="I161" s="122">
        <v>800</v>
      </c>
      <c r="J161" s="123" t="s">
        <v>621</v>
      </c>
      <c r="K161" s="124">
        <f t="shared" si="41"/>
        <v>150</v>
      </c>
      <c r="L161" s="125">
        <f t="shared" si="42"/>
        <v>0.23076923076923078</v>
      </c>
      <c r="M161" s="126" t="s">
        <v>538</v>
      </c>
      <c r="N161" s="127">
        <v>43154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49</v>
      </c>
      <c r="B162" s="102">
        <v>42433</v>
      </c>
      <c r="C162" s="102"/>
      <c r="D162" s="103" t="s">
        <v>193</v>
      </c>
      <c r="E162" s="104" t="s">
        <v>562</v>
      </c>
      <c r="F162" s="105">
        <v>437.5</v>
      </c>
      <c r="G162" s="104"/>
      <c r="H162" s="104">
        <v>504.5</v>
      </c>
      <c r="I162" s="122">
        <v>522</v>
      </c>
      <c r="J162" s="123" t="s">
        <v>630</v>
      </c>
      <c r="K162" s="124">
        <f t="shared" si="41"/>
        <v>67</v>
      </c>
      <c r="L162" s="125">
        <f t="shared" si="42"/>
        <v>0.15314285714285714</v>
      </c>
      <c r="M162" s="126" t="s">
        <v>538</v>
      </c>
      <c r="N162" s="127">
        <v>42480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50</v>
      </c>
      <c r="B163" s="102">
        <v>42438</v>
      </c>
      <c r="C163" s="102"/>
      <c r="D163" s="103" t="s">
        <v>631</v>
      </c>
      <c r="E163" s="104" t="s">
        <v>562</v>
      </c>
      <c r="F163" s="105">
        <v>189.5</v>
      </c>
      <c r="G163" s="104"/>
      <c r="H163" s="104">
        <v>218</v>
      </c>
      <c r="I163" s="122">
        <v>218</v>
      </c>
      <c r="J163" s="123" t="s">
        <v>621</v>
      </c>
      <c r="K163" s="124">
        <f t="shared" si="41"/>
        <v>28.5</v>
      </c>
      <c r="L163" s="125">
        <f t="shared" si="42"/>
        <v>0.15039577836411611</v>
      </c>
      <c r="M163" s="126" t="s">
        <v>538</v>
      </c>
      <c r="N163" s="127">
        <v>43034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323">
        <v>51</v>
      </c>
      <c r="B164" s="111">
        <v>42471</v>
      </c>
      <c r="C164" s="111"/>
      <c r="D164" s="112" t="s">
        <v>632</v>
      </c>
      <c r="E164" s="113" t="s">
        <v>562</v>
      </c>
      <c r="F164" s="114">
        <v>36.5</v>
      </c>
      <c r="G164" s="115"/>
      <c r="H164" s="115">
        <v>15.85</v>
      </c>
      <c r="I164" s="115">
        <v>60</v>
      </c>
      <c r="J164" s="134" t="s">
        <v>633</v>
      </c>
      <c r="K164" s="130">
        <f t="shared" si="41"/>
        <v>-20.65</v>
      </c>
      <c r="L164" s="159">
        <f t="shared" si="42"/>
        <v>-0.5657534246575342</v>
      </c>
      <c r="M164" s="132" t="s">
        <v>602</v>
      </c>
      <c r="N164" s="160">
        <v>43627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52</v>
      </c>
      <c r="B165" s="102">
        <v>42472</v>
      </c>
      <c r="C165" s="102"/>
      <c r="D165" s="103" t="s">
        <v>634</v>
      </c>
      <c r="E165" s="104" t="s">
        <v>562</v>
      </c>
      <c r="F165" s="105">
        <v>93</v>
      </c>
      <c r="G165" s="104"/>
      <c r="H165" s="104">
        <v>149</v>
      </c>
      <c r="I165" s="122">
        <v>140</v>
      </c>
      <c r="J165" s="137" t="s">
        <v>635</v>
      </c>
      <c r="K165" s="124">
        <f t="shared" si="41"/>
        <v>56</v>
      </c>
      <c r="L165" s="125">
        <f t="shared" si="42"/>
        <v>0.60215053763440862</v>
      </c>
      <c r="M165" s="126" t="s">
        <v>538</v>
      </c>
      <c r="N165" s="127">
        <v>42740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53</v>
      </c>
      <c r="B166" s="102">
        <v>42472</v>
      </c>
      <c r="C166" s="102"/>
      <c r="D166" s="103" t="s">
        <v>636</v>
      </c>
      <c r="E166" s="104" t="s">
        <v>562</v>
      </c>
      <c r="F166" s="105">
        <v>130</v>
      </c>
      <c r="G166" s="104"/>
      <c r="H166" s="104">
        <v>150</v>
      </c>
      <c r="I166" s="122" t="s">
        <v>637</v>
      </c>
      <c r="J166" s="123" t="s">
        <v>621</v>
      </c>
      <c r="K166" s="124">
        <f t="shared" si="41"/>
        <v>20</v>
      </c>
      <c r="L166" s="125">
        <f t="shared" si="42"/>
        <v>0.15384615384615385</v>
      </c>
      <c r="M166" s="126" t="s">
        <v>538</v>
      </c>
      <c r="N166" s="127">
        <v>42564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54</v>
      </c>
      <c r="B167" s="102">
        <v>42473</v>
      </c>
      <c r="C167" s="102"/>
      <c r="D167" s="103" t="s">
        <v>341</v>
      </c>
      <c r="E167" s="104" t="s">
        <v>562</v>
      </c>
      <c r="F167" s="105">
        <v>196</v>
      </c>
      <c r="G167" s="104"/>
      <c r="H167" s="104">
        <v>299</v>
      </c>
      <c r="I167" s="122">
        <v>299</v>
      </c>
      <c r="J167" s="123" t="s">
        <v>621</v>
      </c>
      <c r="K167" s="124">
        <v>103</v>
      </c>
      <c r="L167" s="125">
        <v>0.52551020408163296</v>
      </c>
      <c r="M167" s="126" t="s">
        <v>538</v>
      </c>
      <c r="N167" s="127">
        <v>42620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55</v>
      </c>
      <c r="B168" s="102">
        <v>42473</v>
      </c>
      <c r="C168" s="102"/>
      <c r="D168" s="103" t="s">
        <v>695</v>
      </c>
      <c r="E168" s="104" t="s">
        <v>562</v>
      </c>
      <c r="F168" s="105">
        <v>88</v>
      </c>
      <c r="G168" s="104"/>
      <c r="H168" s="104">
        <v>103</v>
      </c>
      <c r="I168" s="122">
        <v>103</v>
      </c>
      <c r="J168" s="123" t="s">
        <v>621</v>
      </c>
      <c r="K168" s="124">
        <v>15</v>
      </c>
      <c r="L168" s="125">
        <v>0.170454545454545</v>
      </c>
      <c r="M168" s="126" t="s">
        <v>538</v>
      </c>
      <c r="N168" s="127">
        <v>42530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56</v>
      </c>
      <c r="B169" s="102">
        <v>42492</v>
      </c>
      <c r="C169" s="102"/>
      <c r="D169" s="103" t="s">
        <v>638</v>
      </c>
      <c r="E169" s="104" t="s">
        <v>562</v>
      </c>
      <c r="F169" s="105">
        <v>127.5</v>
      </c>
      <c r="G169" s="104"/>
      <c r="H169" s="104">
        <v>148</v>
      </c>
      <c r="I169" s="122" t="s">
        <v>639</v>
      </c>
      <c r="J169" s="123" t="s">
        <v>621</v>
      </c>
      <c r="K169" s="124">
        <f>H169-F169</f>
        <v>20.5</v>
      </c>
      <c r="L169" s="125">
        <f>K169/F169</f>
        <v>0.16078431372549021</v>
      </c>
      <c r="M169" s="126" t="s">
        <v>538</v>
      </c>
      <c r="N169" s="127">
        <v>42564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57</v>
      </c>
      <c r="B170" s="102">
        <v>42493</v>
      </c>
      <c r="C170" s="102"/>
      <c r="D170" s="103" t="s">
        <v>640</v>
      </c>
      <c r="E170" s="104" t="s">
        <v>562</v>
      </c>
      <c r="F170" s="105">
        <v>675</v>
      </c>
      <c r="G170" s="104"/>
      <c r="H170" s="104">
        <v>815</v>
      </c>
      <c r="I170" s="122" t="s">
        <v>641</v>
      </c>
      <c r="J170" s="123" t="s">
        <v>621</v>
      </c>
      <c r="K170" s="124">
        <f>H170-F170</f>
        <v>140</v>
      </c>
      <c r="L170" s="125">
        <f>K170/F170</f>
        <v>0.2074074074074074</v>
      </c>
      <c r="M170" s="126" t="s">
        <v>538</v>
      </c>
      <c r="N170" s="127">
        <v>43154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7">
        <v>58</v>
      </c>
      <c r="B171" s="106">
        <v>42522</v>
      </c>
      <c r="C171" s="106"/>
      <c r="D171" s="107" t="s">
        <v>696</v>
      </c>
      <c r="E171" s="108" t="s">
        <v>562</v>
      </c>
      <c r="F171" s="109">
        <v>500</v>
      </c>
      <c r="G171" s="109"/>
      <c r="H171" s="110">
        <v>232.5</v>
      </c>
      <c r="I171" s="128" t="s">
        <v>697</v>
      </c>
      <c r="J171" s="129" t="s">
        <v>698</v>
      </c>
      <c r="K171" s="130">
        <f>H171-F171</f>
        <v>-267.5</v>
      </c>
      <c r="L171" s="131">
        <f>K171/F171</f>
        <v>-0.53500000000000003</v>
      </c>
      <c r="M171" s="132" t="s">
        <v>602</v>
      </c>
      <c r="N171" s="133">
        <v>43735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59</v>
      </c>
      <c r="B172" s="102">
        <v>42527</v>
      </c>
      <c r="C172" s="102"/>
      <c r="D172" s="103" t="s">
        <v>642</v>
      </c>
      <c r="E172" s="104" t="s">
        <v>562</v>
      </c>
      <c r="F172" s="105">
        <v>110</v>
      </c>
      <c r="G172" s="104"/>
      <c r="H172" s="104">
        <v>126.5</v>
      </c>
      <c r="I172" s="122">
        <v>125</v>
      </c>
      <c r="J172" s="123" t="s">
        <v>571</v>
      </c>
      <c r="K172" s="124">
        <f>H172-F172</f>
        <v>16.5</v>
      </c>
      <c r="L172" s="125">
        <f>K172/F172</f>
        <v>0.15</v>
      </c>
      <c r="M172" s="126" t="s">
        <v>538</v>
      </c>
      <c r="N172" s="127">
        <v>42552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60</v>
      </c>
      <c r="B173" s="102">
        <v>42538</v>
      </c>
      <c r="C173" s="102"/>
      <c r="D173" s="103" t="s">
        <v>643</v>
      </c>
      <c r="E173" s="104" t="s">
        <v>562</v>
      </c>
      <c r="F173" s="105">
        <v>44</v>
      </c>
      <c r="G173" s="104"/>
      <c r="H173" s="104">
        <v>69.5</v>
      </c>
      <c r="I173" s="122">
        <v>69.5</v>
      </c>
      <c r="J173" s="123" t="s">
        <v>644</v>
      </c>
      <c r="K173" s="124">
        <f>H173-F173</f>
        <v>25.5</v>
      </c>
      <c r="L173" s="125">
        <f>K173/F173</f>
        <v>0.57954545454545459</v>
      </c>
      <c r="M173" s="126" t="s">
        <v>538</v>
      </c>
      <c r="N173" s="127">
        <v>42977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61</v>
      </c>
      <c r="B174" s="102">
        <v>42549</v>
      </c>
      <c r="C174" s="102"/>
      <c r="D174" s="144" t="s">
        <v>699</v>
      </c>
      <c r="E174" s="104" t="s">
        <v>562</v>
      </c>
      <c r="F174" s="105">
        <v>262.5</v>
      </c>
      <c r="G174" s="104"/>
      <c r="H174" s="104">
        <v>340</v>
      </c>
      <c r="I174" s="122">
        <v>333</v>
      </c>
      <c r="J174" s="123" t="s">
        <v>700</v>
      </c>
      <c r="K174" s="124">
        <v>77.5</v>
      </c>
      <c r="L174" s="125">
        <v>0.29523809523809502</v>
      </c>
      <c r="M174" s="126" t="s">
        <v>538</v>
      </c>
      <c r="N174" s="127">
        <v>43017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62</v>
      </c>
      <c r="B175" s="102">
        <v>42549</v>
      </c>
      <c r="C175" s="102"/>
      <c r="D175" s="144" t="s">
        <v>701</v>
      </c>
      <c r="E175" s="104" t="s">
        <v>562</v>
      </c>
      <c r="F175" s="105">
        <v>840</v>
      </c>
      <c r="G175" s="104"/>
      <c r="H175" s="104">
        <v>1230</v>
      </c>
      <c r="I175" s="122">
        <v>1230</v>
      </c>
      <c r="J175" s="123" t="s">
        <v>621</v>
      </c>
      <c r="K175" s="124">
        <v>390</v>
      </c>
      <c r="L175" s="125">
        <v>0.46428571428571402</v>
      </c>
      <c r="M175" s="126" t="s">
        <v>538</v>
      </c>
      <c r="N175" s="127">
        <v>42649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324">
        <v>63</v>
      </c>
      <c r="B176" s="139">
        <v>42556</v>
      </c>
      <c r="C176" s="139"/>
      <c r="D176" s="140" t="s">
        <v>645</v>
      </c>
      <c r="E176" s="141" t="s">
        <v>562</v>
      </c>
      <c r="F176" s="142">
        <v>395</v>
      </c>
      <c r="G176" s="143"/>
      <c r="H176" s="143">
        <f>(468.5+342.5)/2</f>
        <v>405.5</v>
      </c>
      <c r="I176" s="143">
        <v>510</v>
      </c>
      <c r="J176" s="161" t="s">
        <v>646</v>
      </c>
      <c r="K176" s="162">
        <f t="shared" ref="K176:K182" si="43">H176-F176</f>
        <v>10.5</v>
      </c>
      <c r="L176" s="163">
        <f t="shared" ref="L176:L182" si="44">K176/F176</f>
        <v>2.6582278481012658E-2</v>
      </c>
      <c r="M176" s="164" t="s">
        <v>647</v>
      </c>
      <c r="N176" s="165">
        <v>43606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7">
        <v>64</v>
      </c>
      <c r="B177" s="106">
        <v>42584</v>
      </c>
      <c r="C177" s="106"/>
      <c r="D177" s="107" t="s">
        <v>648</v>
      </c>
      <c r="E177" s="108" t="s">
        <v>539</v>
      </c>
      <c r="F177" s="109">
        <f>169.5-12.8</f>
        <v>156.69999999999999</v>
      </c>
      <c r="G177" s="109"/>
      <c r="H177" s="110">
        <v>77</v>
      </c>
      <c r="I177" s="128" t="s">
        <v>649</v>
      </c>
      <c r="J177" s="340" t="s">
        <v>773</v>
      </c>
      <c r="K177" s="130">
        <f t="shared" si="43"/>
        <v>-79.699999999999989</v>
      </c>
      <c r="L177" s="131">
        <f t="shared" si="44"/>
        <v>-0.50861518825781749</v>
      </c>
      <c r="M177" s="132" t="s">
        <v>602</v>
      </c>
      <c r="N177" s="133">
        <v>43522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65</v>
      </c>
      <c r="B178" s="106">
        <v>42586</v>
      </c>
      <c r="C178" s="106"/>
      <c r="D178" s="107" t="s">
        <v>650</v>
      </c>
      <c r="E178" s="108" t="s">
        <v>562</v>
      </c>
      <c r="F178" s="109">
        <v>400</v>
      </c>
      <c r="G178" s="109"/>
      <c r="H178" s="110">
        <v>305</v>
      </c>
      <c r="I178" s="128">
        <v>475</v>
      </c>
      <c r="J178" s="129" t="s">
        <v>651</v>
      </c>
      <c r="K178" s="130">
        <f t="shared" si="43"/>
        <v>-95</v>
      </c>
      <c r="L178" s="131">
        <f t="shared" si="44"/>
        <v>-0.23749999999999999</v>
      </c>
      <c r="M178" s="132" t="s">
        <v>602</v>
      </c>
      <c r="N178" s="133">
        <v>43606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66</v>
      </c>
      <c r="B179" s="102">
        <v>42593</v>
      </c>
      <c r="C179" s="102"/>
      <c r="D179" s="103" t="s">
        <v>652</v>
      </c>
      <c r="E179" s="104" t="s">
        <v>562</v>
      </c>
      <c r="F179" s="105">
        <v>86.5</v>
      </c>
      <c r="G179" s="104"/>
      <c r="H179" s="104">
        <v>130</v>
      </c>
      <c r="I179" s="122">
        <v>130</v>
      </c>
      <c r="J179" s="137" t="s">
        <v>653</v>
      </c>
      <c r="K179" s="124">
        <f t="shared" si="43"/>
        <v>43.5</v>
      </c>
      <c r="L179" s="125">
        <f t="shared" si="44"/>
        <v>0.50289017341040465</v>
      </c>
      <c r="M179" s="126" t="s">
        <v>538</v>
      </c>
      <c r="N179" s="127">
        <v>43091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7">
        <v>67</v>
      </c>
      <c r="B180" s="106">
        <v>42600</v>
      </c>
      <c r="C180" s="106"/>
      <c r="D180" s="107" t="s">
        <v>363</v>
      </c>
      <c r="E180" s="108" t="s">
        <v>562</v>
      </c>
      <c r="F180" s="109">
        <v>133.5</v>
      </c>
      <c r="G180" s="109"/>
      <c r="H180" s="110">
        <v>126.5</v>
      </c>
      <c r="I180" s="128">
        <v>178</v>
      </c>
      <c r="J180" s="129" t="s">
        <v>654</v>
      </c>
      <c r="K180" s="130">
        <f t="shared" si="43"/>
        <v>-7</v>
      </c>
      <c r="L180" s="131">
        <f t="shared" si="44"/>
        <v>-5.2434456928838954E-2</v>
      </c>
      <c r="M180" s="132" t="s">
        <v>602</v>
      </c>
      <c r="N180" s="133">
        <v>42615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68</v>
      </c>
      <c r="B181" s="102">
        <v>42613</v>
      </c>
      <c r="C181" s="102"/>
      <c r="D181" s="103" t="s">
        <v>655</v>
      </c>
      <c r="E181" s="104" t="s">
        <v>562</v>
      </c>
      <c r="F181" s="105">
        <v>560</v>
      </c>
      <c r="G181" s="104"/>
      <c r="H181" s="104">
        <v>725</v>
      </c>
      <c r="I181" s="122">
        <v>725</v>
      </c>
      <c r="J181" s="123" t="s">
        <v>564</v>
      </c>
      <c r="K181" s="124">
        <f t="shared" si="43"/>
        <v>165</v>
      </c>
      <c r="L181" s="125">
        <f t="shared" si="44"/>
        <v>0.29464285714285715</v>
      </c>
      <c r="M181" s="126" t="s">
        <v>538</v>
      </c>
      <c r="N181" s="127">
        <v>42456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69</v>
      </c>
      <c r="B182" s="102">
        <v>42614</v>
      </c>
      <c r="C182" s="102"/>
      <c r="D182" s="103" t="s">
        <v>656</v>
      </c>
      <c r="E182" s="104" t="s">
        <v>562</v>
      </c>
      <c r="F182" s="105">
        <v>160.5</v>
      </c>
      <c r="G182" s="104"/>
      <c r="H182" s="104">
        <v>210</v>
      </c>
      <c r="I182" s="122">
        <v>210</v>
      </c>
      <c r="J182" s="123" t="s">
        <v>564</v>
      </c>
      <c r="K182" s="124">
        <f t="shared" si="43"/>
        <v>49.5</v>
      </c>
      <c r="L182" s="125">
        <f t="shared" si="44"/>
        <v>0.30841121495327101</v>
      </c>
      <c r="M182" s="126" t="s">
        <v>538</v>
      </c>
      <c r="N182" s="127">
        <v>42871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70</v>
      </c>
      <c r="B183" s="102">
        <v>42646</v>
      </c>
      <c r="C183" s="102"/>
      <c r="D183" s="144" t="s">
        <v>382</v>
      </c>
      <c r="E183" s="104" t="s">
        <v>562</v>
      </c>
      <c r="F183" s="105">
        <v>430</v>
      </c>
      <c r="G183" s="104"/>
      <c r="H183" s="104">
        <v>596</v>
      </c>
      <c r="I183" s="122">
        <v>575</v>
      </c>
      <c r="J183" s="123" t="s">
        <v>702</v>
      </c>
      <c r="K183" s="124">
        <v>166</v>
      </c>
      <c r="L183" s="125">
        <v>0.38604651162790699</v>
      </c>
      <c r="M183" s="126" t="s">
        <v>538</v>
      </c>
      <c r="N183" s="127">
        <v>42769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71</v>
      </c>
      <c r="B184" s="102">
        <v>42657</v>
      </c>
      <c r="C184" s="102"/>
      <c r="D184" s="103" t="s">
        <v>657</v>
      </c>
      <c r="E184" s="104" t="s">
        <v>562</v>
      </c>
      <c r="F184" s="105">
        <v>280</v>
      </c>
      <c r="G184" s="104"/>
      <c r="H184" s="104">
        <v>345</v>
      </c>
      <c r="I184" s="122">
        <v>345</v>
      </c>
      <c r="J184" s="123" t="s">
        <v>564</v>
      </c>
      <c r="K184" s="124">
        <f t="shared" ref="K184:K189" si="45">H184-F184</f>
        <v>65</v>
      </c>
      <c r="L184" s="125">
        <f>K184/F184</f>
        <v>0.23214285714285715</v>
      </c>
      <c r="M184" s="126" t="s">
        <v>538</v>
      </c>
      <c r="N184" s="127">
        <v>42814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72</v>
      </c>
      <c r="B185" s="102">
        <v>42657</v>
      </c>
      <c r="C185" s="102"/>
      <c r="D185" s="103" t="s">
        <v>658</v>
      </c>
      <c r="E185" s="104" t="s">
        <v>562</v>
      </c>
      <c r="F185" s="105">
        <v>245</v>
      </c>
      <c r="G185" s="104"/>
      <c r="H185" s="104">
        <v>325.5</v>
      </c>
      <c r="I185" s="122">
        <v>330</v>
      </c>
      <c r="J185" s="123" t="s">
        <v>659</v>
      </c>
      <c r="K185" s="124">
        <f t="shared" si="45"/>
        <v>80.5</v>
      </c>
      <c r="L185" s="125">
        <f>K185/F185</f>
        <v>0.32857142857142857</v>
      </c>
      <c r="M185" s="126" t="s">
        <v>538</v>
      </c>
      <c r="N185" s="127">
        <v>42769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73</v>
      </c>
      <c r="B186" s="102">
        <v>42660</v>
      </c>
      <c r="C186" s="102"/>
      <c r="D186" s="103" t="s">
        <v>337</v>
      </c>
      <c r="E186" s="104" t="s">
        <v>562</v>
      </c>
      <c r="F186" s="105">
        <v>125</v>
      </c>
      <c r="G186" s="104"/>
      <c r="H186" s="104">
        <v>160</v>
      </c>
      <c r="I186" s="122">
        <v>160</v>
      </c>
      <c r="J186" s="123" t="s">
        <v>621</v>
      </c>
      <c r="K186" s="124">
        <f t="shared" si="45"/>
        <v>35</v>
      </c>
      <c r="L186" s="125">
        <v>0.28000000000000003</v>
      </c>
      <c r="M186" s="126" t="s">
        <v>538</v>
      </c>
      <c r="N186" s="127">
        <v>42803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74</v>
      </c>
      <c r="B187" s="102">
        <v>42660</v>
      </c>
      <c r="C187" s="102"/>
      <c r="D187" s="103" t="s">
        <v>441</v>
      </c>
      <c r="E187" s="104" t="s">
        <v>562</v>
      </c>
      <c r="F187" s="105">
        <v>114</v>
      </c>
      <c r="G187" s="104"/>
      <c r="H187" s="104">
        <v>145</v>
      </c>
      <c r="I187" s="122">
        <v>145</v>
      </c>
      <c r="J187" s="123" t="s">
        <v>621</v>
      </c>
      <c r="K187" s="124">
        <f t="shared" si="45"/>
        <v>31</v>
      </c>
      <c r="L187" s="125">
        <f>K187/F187</f>
        <v>0.27192982456140352</v>
      </c>
      <c r="M187" s="126" t="s">
        <v>538</v>
      </c>
      <c r="N187" s="127">
        <v>42859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75</v>
      </c>
      <c r="B188" s="102">
        <v>42660</v>
      </c>
      <c r="C188" s="102"/>
      <c r="D188" s="103" t="s">
        <v>660</v>
      </c>
      <c r="E188" s="104" t="s">
        <v>562</v>
      </c>
      <c r="F188" s="105">
        <v>212</v>
      </c>
      <c r="G188" s="104"/>
      <c r="H188" s="104">
        <v>280</v>
      </c>
      <c r="I188" s="122">
        <v>276</v>
      </c>
      <c r="J188" s="123" t="s">
        <v>661</v>
      </c>
      <c r="K188" s="124">
        <f t="shared" si="45"/>
        <v>68</v>
      </c>
      <c r="L188" s="125">
        <f>K188/F188</f>
        <v>0.32075471698113206</v>
      </c>
      <c r="M188" s="126" t="s">
        <v>538</v>
      </c>
      <c r="N188" s="127">
        <v>42858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76</v>
      </c>
      <c r="B189" s="102">
        <v>42678</v>
      </c>
      <c r="C189" s="102"/>
      <c r="D189" s="103" t="s">
        <v>149</v>
      </c>
      <c r="E189" s="104" t="s">
        <v>562</v>
      </c>
      <c r="F189" s="105">
        <v>155</v>
      </c>
      <c r="G189" s="104"/>
      <c r="H189" s="104">
        <v>210</v>
      </c>
      <c r="I189" s="122">
        <v>210</v>
      </c>
      <c r="J189" s="123" t="s">
        <v>662</v>
      </c>
      <c r="K189" s="124">
        <f t="shared" si="45"/>
        <v>55</v>
      </c>
      <c r="L189" s="125">
        <f>K189/F189</f>
        <v>0.35483870967741937</v>
      </c>
      <c r="M189" s="126" t="s">
        <v>538</v>
      </c>
      <c r="N189" s="127">
        <v>42944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7">
        <v>77</v>
      </c>
      <c r="B190" s="106">
        <v>42710</v>
      </c>
      <c r="C190" s="106"/>
      <c r="D190" s="107" t="s">
        <v>703</v>
      </c>
      <c r="E190" s="108" t="s">
        <v>562</v>
      </c>
      <c r="F190" s="109">
        <v>150.5</v>
      </c>
      <c r="G190" s="109"/>
      <c r="H190" s="110">
        <v>72.5</v>
      </c>
      <c r="I190" s="128">
        <v>174</v>
      </c>
      <c r="J190" s="129" t="s">
        <v>704</v>
      </c>
      <c r="K190" s="130">
        <v>-78</v>
      </c>
      <c r="L190" s="131">
        <v>-0.51827242524916906</v>
      </c>
      <c r="M190" s="132" t="s">
        <v>602</v>
      </c>
      <c r="N190" s="133">
        <v>43333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78</v>
      </c>
      <c r="B191" s="102">
        <v>42712</v>
      </c>
      <c r="C191" s="102"/>
      <c r="D191" s="103" t="s">
        <v>123</v>
      </c>
      <c r="E191" s="104" t="s">
        <v>562</v>
      </c>
      <c r="F191" s="105">
        <v>380</v>
      </c>
      <c r="G191" s="104"/>
      <c r="H191" s="104">
        <v>478</v>
      </c>
      <c r="I191" s="122">
        <v>468</v>
      </c>
      <c r="J191" s="123" t="s">
        <v>621</v>
      </c>
      <c r="K191" s="124">
        <f>H191-F191</f>
        <v>98</v>
      </c>
      <c r="L191" s="125">
        <f>K191/F191</f>
        <v>0.25789473684210529</v>
      </c>
      <c r="M191" s="126" t="s">
        <v>538</v>
      </c>
      <c r="N191" s="127">
        <v>43025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79</v>
      </c>
      <c r="B192" s="102">
        <v>42734</v>
      </c>
      <c r="C192" s="102"/>
      <c r="D192" s="103" t="s">
        <v>244</v>
      </c>
      <c r="E192" s="104" t="s">
        <v>562</v>
      </c>
      <c r="F192" s="105">
        <v>305</v>
      </c>
      <c r="G192" s="104"/>
      <c r="H192" s="104">
        <v>375</v>
      </c>
      <c r="I192" s="122">
        <v>375</v>
      </c>
      <c r="J192" s="123" t="s">
        <v>621</v>
      </c>
      <c r="K192" s="124">
        <f>H192-F192</f>
        <v>70</v>
      </c>
      <c r="L192" s="125">
        <f>K192/F192</f>
        <v>0.22950819672131148</v>
      </c>
      <c r="M192" s="126" t="s">
        <v>538</v>
      </c>
      <c r="N192" s="127">
        <v>42768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80</v>
      </c>
      <c r="B193" s="102">
        <v>42739</v>
      </c>
      <c r="C193" s="102"/>
      <c r="D193" s="103" t="s">
        <v>339</v>
      </c>
      <c r="E193" s="104" t="s">
        <v>562</v>
      </c>
      <c r="F193" s="105">
        <v>99.5</v>
      </c>
      <c r="G193" s="104"/>
      <c r="H193" s="104">
        <v>158</v>
      </c>
      <c r="I193" s="122">
        <v>158</v>
      </c>
      <c r="J193" s="123" t="s">
        <v>621</v>
      </c>
      <c r="K193" s="124">
        <f>H193-F193</f>
        <v>58.5</v>
      </c>
      <c r="L193" s="125">
        <f>K193/F193</f>
        <v>0.5879396984924623</v>
      </c>
      <c r="M193" s="126" t="s">
        <v>538</v>
      </c>
      <c r="N193" s="127">
        <v>42898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81</v>
      </c>
      <c r="B194" s="102">
        <v>42739</v>
      </c>
      <c r="C194" s="102"/>
      <c r="D194" s="103" t="s">
        <v>339</v>
      </c>
      <c r="E194" s="104" t="s">
        <v>562</v>
      </c>
      <c r="F194" s="105">
        <v>99.5</v>
      </c>
      <c r="G194" s="104"/>
      <c r="H194" s="104">
        <v>158</v>
      </c>
      <c r="I194" s="122">
        <v>158</v>
      </c>
      <c r="J194" s="123" t="s">
        <v>621</v>
      </c>
      <c r="K194" s="124">
        <v>58.5</v>
      </c>
      <c r="L194" s="125">
        <v>0.58793969849246197</v>
      </c>
      <c r="M194" s="126" t="s">
        <v>538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82</v>
      </c>
      <c r="B195" s="102">
        <v>42786</v>
      </c>
      <c r="C195" s="102"/>
      <c r="D195" s="103" t="s">
        <v>166</v>
      </c>
      <c r="E195" s="104" t="s">
        <v>562</v>
      </c>
      <c r="F195" s="105">
        <v>140.5</v>
      </c>
      <c r="G195" s="104"/>
      <c r="H195" s="104">
        <v>220</v>
      </c>
      <c r="I195" s="122">
        <v>220</v>
      </c>
      <c r="J195" s="123" t="s">
        <v>621</v>
      </c>
      <c r="K195" s="124">
        <f>H195-F195</f>
        <v>79.5</v>
      </c>
      <c r="L195" s="125">
        <f>K195/F195</f>
        <v>0.5658362989323843</v>
      </c>
      <c r="M195" s="126" t="s">
        <v>538</v>
      </c>
      <c r="N195" s="127">
        <v>42864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83</v>
      </c>
      <c r="B196" s="102">
        <v>42786</v>
      </c>
      <c r="C196" s="102"/>
      <c r="D196" s="103" t="s">
        <v>705</v>
      </c>
      <c r="E196" s="104" t="s">
        <v>562</v>
      </c>
      <c r="F196" s="105">
        <v>202.5</v>
      </c>
      <c r="G196" s="104"/>
      <c r="H196" s="104">
        <v>234</v>
      </c>
      <c r="I196" s="122">
        <v>234</v>
      </c>
      <c r="J196" s="123" t="s">
        <v>621</v>
      </c>
      <c r="K196" s="124">
        <v>31.5</v>
      </c>
      <c r="L196" s="125">
        <v>0.155555555555556</v>
      </c>
      <c r="M196" s="126" t="s">
        <v>538</v>
      </c>
      <c r="N196" s="127">
        <v>42836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84</v>
      </c>
      <c r="B197" s="102">
        <v>42818</v>
      </c>
      <c r="C197" s="102"/>
      <c r="D197" s="103" t="s">
        <v>499</v>
      </c>
      <c r="E197" s="104" t="s">
        <v>562</v>
      </c>
      <c r="F197" s="105">
        <v>300.5</v>
      </c>
      <c r="G197" s="104"/>
      <c r="H197" s="104">
        <v>417.5</v>
      </c>
      <c r="I197" s="122">
        <v>420</v>
      </c>
      <c r="J197" s="123" t="s">
        <v>663</v>
      </c>
      <c r="K197" s="124">
        <f>H197-F197</f>
        <v>117</v>
      </c>
      <c r="L197" s="125">
        <f>K197/F197</f>
        <v>0.38935108153078202</v>
      </c>
      <c r="M197" s="126" t="s">
        <v>538</v>
      </c>
      <c r="N197" s="127">
        <v>43070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85</v>
      </c>
      <c r="B198" s="102">
        <v>42818</v>
      </c>
      <c r="C198" s="102"/>
      <c r="D198" s="103" t="s">
        <v>701</v>
      </c>
      <c r="E198" s="104" t="s">
        <v>562</v>
      </c>
      <c r="F198" s="105">
        <v>850</v>
      </c>
      <c r="G198" s="104"/>
      <c r="H198" s="104">
        <v>1042.5</v>
      </c>
      <c r="I198" s="122">
        <v>1023</v>
      </c>
      <c r="J198" s="123" t="s">
        <v>706</v>
      </c>
      <c r="K198" s="124">
        <v>192.5</v>
      </c>
      <c r="L198" s="125">
        <v>0.22647058823529401</v>
      </c>
      <c r="M198" s="126" t="s">
        <v>538</v>
      </c>
      <c r="N198" s="127">
        <v>42830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86</v>
      </c>
      <c r="B199" s="102">
        <v>42830</v>
      </c>
      <c r="C199" s="102"/>
      <c r="D199" s="103" t="s">
        <v>455</v>
      </c>
      <c r="E199" s="104" t="s">
        <v>562</v>
      </c>
      <c r="F199" s="105">
        <v>785</v>
      </c>
      <c r="G199" s="104"/>
      <c r="H199" s="104">
        <v>930</v>
      </c>
      <c r="I199" s="122">
        <v>920</v>
      </c>
      <c r="J199" s="123" t="s">
        <v>664</v>
      </c>
      <c r="K199" s="124">
        <f>H199-F199</f>
        <v>145</v>
      </c>
      <c r="L199" s="125">
        <f>K199/F199</f>
        <v>0.18471337579617833</v>
      </c>
      <c r="M199" s="126" t="s">
        <v>538</v>
      </c>
      <c r="N199" s="127">
        <v>42976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7">
        <v>87</v>
      </c>
      <c r="B200" s="106">
        <v>42831</v>
      </c>
      <c r="C200" s="106"/>
      <c r="D200" s="107" t="s">
        <v>707</v>
      </c>
      <c r="E200" s="108" t="s">
        <v>562</v>
      </c>
      <c r="F200" s="109">
        <v>40</v>
      </c>
      <c r="G200" s="109"/>
      <c r="H200" s="110">
        <v>13.1</v>
      </c>
      <c r="I200" s="128">
        <v>60</v>
      </c>
      <c r="J200" s="134" t="s">
        <v>708</v>
      </c>
      <c r="K200" s="130">
        <v>-26.9</v>
      </c>
      <c r="L200" s="131">
        <v>-0.67249999999999999</v>
      </c>
      <c r="M200" s="132" t="s">
        <v>602</v>
      </c>
      <c r="N200" s="133">
        <v>43138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88</v>
      </c>
      <c r="B201" s="102">
        <v>42837</v>
      </c>
      <c r="C201" s="102"/>
      <c r="D201" s="103" t="s">
        <v>87</v>
      </c>
      <c r="E201" s="104" t="s">
        <v>562</v>
      </c>
      <c r="F201" s="105">
        <v>289.5</v>
      </c>
      <c r="G201" s="104"/>
      <c r="H201" s="104">
        <v>354</v>
      </c>
      <c r="I201" s="122">
        <v>360</v>
      </c>
      <c r="J201" s="123" t="s">
        <v>665</v>
      </c>
      <c r="K201" s="124">
        <f t="shared" ref="K201:K209" si="46">H201-F201</f>
        <v>64.5</v>
      </c>
      <c r="L201" s="125">
        <f t="shared" ref="L201:L209" si="47">K201/F201</f>
        <v>0.22279792746113988</v>
      </c>
      <c r="M201" s="126" t="s">
        <v>538</v>
      </c>
      <c r="N201" s="127">
        <v>43040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89</v>
      </c>
      <c r="B202" s="102">
        <v>42845</v>
      </c>
      <c r="C202" s="102"/>
      <c r="D202" s="103" t="s">
        <v>405</v>
      </c>
      <c r="E202" s="104" t="s">
        <v>562</v>
      </c>
      <c r="F202" s="105">
        <v>700</v>
      </c>
      <c r="G202" s="104"/>
      <c r="H202" s="104">
        <v>840</v>
      </c>
      <c r="I202" s="122">
        <v>840</v>
      </c>
      <c r="J202" s="123" t="s">
        <v>666</v>
      </c>
      <c r="K202" s="124">
        <f t="shared" si="46"/>
        <v>140</v>
      </c>
      <c r="L202" s="125">
        <f t="shared" si="47"/>
        <v>0.2</v>
      </c>
      <c r="M202" s="126" t="s">
        <v>538</v>
      </c>
      <c r="N202" s="127">
        <v>42893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90</v>
      </c>
      <c r="B203" s="102">
        <v>42887</v>
      </c>
      <c r="C203" s="102"/>
      <c r="D203" s="144" t="s">
        <v>350</v>
      </c>
      <c r="E203" s="104" t="s">
        <v>562</v>
      </c>
      <c r="F203" s="105">
        <v>130</v>
      </c>
      <c r="G203" s="104"/>
      <c r="H203" s="104">
        <v>144.25</v>
      </c>
      <c r="I203" s="122">
        <v>170</v>
      </c>
      <c r="J203" s="123" t="s">
        <v>667</v>
      </c>
      <c r="K203" s="124">
        <f t="shared" si="46"/>
        <v>14.25</v>
      </c>
      <c r="L203" s="125">
        <f t="shared" si="47"/>
        <v>0.10961538461538461</v>
      </c>
      <c r="M203" s="126" t="s">
        <v>538</v>
      </c>
      <c r="N203" s="127">
        <v>43675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91</v>
      </c>
      <c r="B204" s="102">
        <v>42901</v>
      </c>
      <c r="C204" s="102"/>
      <c r="D204" s="144" t="s">
        <v>668</v>
      </c>
      <c r="E204" s="104" t="s">
        <v>562</v>
      </c>
      <c r="F204" s="105">
        <v>214.5</v>
      </c>
      <c r="G204" s="104"/>
      <c r="H204" s="104">
        <v>262</v>
      </c>
      <c r="I204" s="122">
        <v>262</v>
      </c>
      <c r="J204" s="123" t="s">
        <v>669</v>
      </c>
      <c r="K204" s="124">
        <f t="shared" si="46"/>
        <v>47.5</v>
      </c>
      <c r="L204" s="125">
        <f t="shared" si="47"/>
        <v>0.22144522144522144</v>
      </c>
      <c r="M204" s="126" t="s">
        <v>538</v>
      </c>
      <c r="N204" s="127">
        <v>42977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8">
        <v>92</v>
      </c>
      <c r="B205" s="150">
        <v>42933</v>
      </c>
      <c r="C205" s="150"/>
      <c r="D205" s="151" t="s">
        <v>670</v>
      </c>
      <c r="E205" s="152" t="s">
        <v>562</v>
      </c>
      <c r="F205" s="153">
        <v>370</v>
      </c>
      <c r="G205" s="152"/>
      <c r="H205" s="152">
        <v>447.5</v>
      </c>
      <c r="I205" s="169">
        <v>450</v>
      </c>
      <c r="J205" s="209" t="s">
        <v>621</v>
      </c>
      <c r="K205" s="124">
        <f t="shared" si="46"/>
        <v>77.5</v>
      </c>
      <c r="L205" s="171">
        <f t="shared" si="47"/>
        <v>0.20945945945945946</v>
      </c>
      <c r="M205" s="172" t="s">
        <v>538</v>
      </c>
      <c r="N205" s="173">
        <v>43035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93</v>
      </c>
      <c r="B206" s="150">
        <v>42943</v>
      </c>
      <c r="C206" s="150"/>
      <c r="D206" s="151" t="s">
        <v>164</v>
      </c>
      <c r="E206" s="152" t="s">
        <v>562</v>
      </c>
      <c r="F206" s="153">
        <v>657.5</v>
      </c>
      <c r="G206" s="152"/>
      <c r="H206" s="152">
        <v>825</v>
      </c>
      <c r="I206" s="169">
        <v>820</v>
      </c>
      <c r="J206" s="209" t="s">
        <v>621</v>
      </c>
      <c r="K206" s="124">
        <f t="shared" si="46"/>
        <v>167.5</v>
      </c>
      <c r="L206" s="171">
        <f t="shared" si="47"/>
        <v>0.25475285171102663</v>
      </c>
      <c r="M206" s="172" t="s">
        <v>538</v>
      </c>
      <c r="N206" s="173">
        <v>43090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94</v>
      </c>
      <c r="B207" s="102">
        <v>42964</v>
      </c>
      <c r="C207" s="102"/>
      <c r="D207" s="103" t="s">
        <v>354</v>
      </c>
      <c r="E207" s="104" t="s">
        <v>562</v>
      </c>
      <c r="F207" s="105">
        <v>605</v>
      </c>
      <c r="G207" s="104"/>
      <c r="H207" s="104">
        <v>750</v>
      </c>
      <c r="I207" s="122">
        <v>750</v>
      </c>
      <c r="J207" s="123" t="s">
        <v>664</v>
      </c>
      <c r="K207" s="124">
        <f t="shared" si="46"/>
        <v>145</v>
      </c>
      <c r="L207" s="125">
        <f t="shared" si="47"/>
        <v>0.23966942148760331</v>
      </c>
      <c r="M207" s="126" t="s">
        <v>538</v>
      </c>
      <c r="N207" s="127">
        <v>43027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25">
        <v>95</v>
      </c>
      <c r="B208" s="145">
        <v>42979</v>
      </c>
      <c r="C208" s="145"/>
      <c r="D208" s="146" t="s">
        <v>459</v>
      </c>
      <c r="E208" s="147" t="s">
        <v>562</v>
      </c>
      <c r="F208" s="148">
        <v>255</v>
      </c>
      <c r="G208" s="149"/>
      <c r="H208" s="149">
        <v>217.25</v>
      </c>
      <c r="I208" s="149">
        <v>320</v>
      </c>
      <c r="J208" s="166" t="s">
        <v>671</v>
      </c>
      <c r="K208" s="130">
        <f t="shared" si="46"/>
        <v>-37.75</v>
      </c>
      <c r="L208" s="167">
        <f t="shared" si="47"/>
        <v>-0.14803921568627451</v>
      </c>
      <c r="M208" s="132" t="s">
        <v>602</v>
      </c>
      <c r="N208" s="168">
        <v>43661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96</v>
      </c>
      <c r="B209" s="102">
        <v>42997</v>
      </c>
      <c r="C209" s="102"/>
      <c r="D209" s="103" t="s">
        <v>672</v>
      </c>
      <c r="E209" s="104" t="s">
        <v>562</v>
      </c>
      <c r="F209" s="105">
        <v>215</v>
      </c>
      <c r="G209" s="104"/>
      <c r="H209" s="104">
        <v>258</v>
      </c>
      <c r="I209" s="122">
        <v>258</v>
      </c>
      <c r="J209" s="123" t="s">
        <v>621</v>
      </c>
      <c r="K209" s="124">
        <f t="shared" si="46"/>
        <v>43</v>
      </c>
      <c r="L209" s="125">
        <f t="shared" si="47"/>
        <v>0.2</v>
      </c>
      <c r="M209" s="126" t="s">
        <v>538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97</v>
      </c>
      <c r="B210" s="102">
        <v>42997</v>
      </c>
      <c r="C210" s="102"/>
      <c r="D210" s="103" t="s">
        <v>672</v>
      </c>
      <c r="E210" s="104" t="s">
        <v>562</v>
      </c>
      <c r="F210" s="105">
        <v>215</v>
      </c>
      <c r="G210" s="104"/>
      <c r="H210" s="104">
        <v>258</v>
      </c>
      <c r="I210" s="122">
        <v>258</v>
      </c>
      <c r="J210" s="209" t="s">
        <v>621</v>
      </c>
      <c r="K210" s="124">
        <v>43</v>
      </c>
      <c r="L210" s="125">
        <v>0.2</v>
      </c>
      <c r="M210" s="126" t="s">
        <v>538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9">
        <v>98</v>
      </c>
      <c r="B211" s="190">
        <v>42998</v>
      </c>
      <c r="C211" s="190"/>
      <c r="D211" s="331" t="s">
        <v>758</v>
      </c>
      <c r="E211" s="191" t="s">
        <v>562</v>
      </c>
      <c r="F211" s="192">
        <v>75</v>
      </c>
      <c r="G211" s="191"/>
      <c r="H211" s="191">
        <v>90</v>
      </c>
      <c r="I211" s="210">
        <v>90</v>
      </c>
      <c r="J211" s="123" t="s">
        <v>673</v>
      </c>
      <c r="K211" s="124">
        <f t="shared" ref="K211:K216" si="48">H211-F211</f>
        <v>15</v>
      </c>
      <c r="L211" s="125">
        <f t="shared" ref="L211:L216" si="49">K211/F211</f>
        <v>0.2</v>
      </c>
      <c r="M211" s="126" t="s">
        <v>538</v>
      </c>
      <c r="N211" s="127">
        <v>43019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99</v>
      </c>
      <c r="B212" s="150">
        <v>43011</v>
      </c>
      <c r="C212" s="150"/>
      <c r="D212" s="151" t="s">
        <v>674</v>
      </c>
      <c r="E212" s="152" t="s">
        <v>562</v>
      </c>
      <c r="F212" s="153">
        <v>315</v>
      </c>
      <c r="G212" s="152"/>
      <c r="H212" s="152">
        <v>392</v>
      </c>
      <c r="I212" s="169">
        <v>384</v>
      </c>
      <c r="J212" s="209" t="s">
        <v>675</v>
      </c>
      <c r="K212" s="124">
        <f t="shared" si="48"/>
        <v>77</v>
      </c>
      <c r="L212" s="171">
        <f t="shared" si="49"/>
        <v>0.24444444444444444</v>
      </c>
      <c r="M212" s="172" t="s">
        <v>538</v>
      </c>
      <c r="N212" s="173">
        <v>43017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100</v>
      </c>
      <c r="B213" s="150">
        <v>43013</v>
      </c>
      <c r="C213" s="150"/>
      <c r="D213" s="151" t="s">
        <v>676</v>
      </c>
      <c r="E213" s="152" t="s">
        <v>562</v>
      </c>
      <c r="F213" s="153">
        <v>145</v>
      </c>
      <c r="G213" s="152"/>
      <c r="H213" s="152">
        <v>179</v>
      </c>
      <c r="I213" s="169">
        <v>180</v>
      </c>
      <c r="J213" s="209" t="s">
        <v>552</v>
      </c>
      <c r="K213" s="124">
        <f t="shared" si="48"/>
        <v>34</v>
      </c>
      <c r="L213" s="171">
        <f t="shared" si="49"/>
        <v>0.23448275862068965</v>
      </c>
      <c r="M213" s="172" t="s">
        <v>538</v>
      </c>
      <c r="N213" s="173">
        <v>43025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101</v>
      </c>
      <c r="B214" s="150">
        <v>43014</v>
      </c>
      <c r="C214" s="150"/>
      <c r="D214" s="151" t="s">
        <v>328</v>
      </c>
      <c r="E214" s="152" t="s">
        <v>562</v>
      </c>
      <c r="F214" s="153">
        <v>256</v>
      </c>
      <c r="G214" s="152"/>
      <c r="H214" s="152">
        <v>323</v>
      </c>
      <c r="I214" s="169">
        <v>320</v>
      </c>
      <c r="J214" s="209" t="s">
        <v>621</v>
      </c>
      <c r="K214" s="124">
        <f t="shared" si="48"/>
        <v>67</v>
      </c>
      <c r="L214" s="171">
        <f t="shared" si="49"/>
        <v>0.26171875</v>
      </c>
      <c r="M214" s="172" t="s">
        <v>538</v>
      </c>
      <c r="N214" s="173">
        <v>43067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102</v>
      </c>
      <c r="B215" s="150">
        <v>43017</v>
      </c>
      <c r="C215" s="150"/>
      <c r="D215" s="151" t="s">
        <v>347</v>
      </c>
      <c r="E215" s="152" t="s">
        <v>562</v>
      </c>
      <c r="F215" s="153">
        <v>137.5</v>
      </c>
      <c r="G215" s="152"/>
      <c r="H215" s="152">
        <v>184</v>
      </c>
      <c r="I215" s="169">
        <v>183</v>
      </c>
      <c r="J215" s="170" t="s">
        <v>677</v>
      </c>
      <c r="K215" s="124">
        <f t="shared" si="48"/>
        <v>46.5</v>
      </c>
      <c r="L215" s="171">
        <f t="shared" si="49"/>
        <v>0.33818181818181819</v>
      </c>
      <c r="M215" s="172" t="s">
        <v>538</v>
      </c>
      <c r="N215" s="173">
        <v>43108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103</v>
      </c>
      <c r="B216" s="150">
        <v>43018</v>
      </c>
      <c r="C216" s="150"/>
      <c r="D216" s="151" t="s">
        <v>678</v>
      </c>
      <c r="E216" s="152" t="s">
        <v>562</v>
      </c>
      <c r="F216" s="153">
        <v>125.5</v>
      </c>
      <c r="G216" s="152"/>
      <c r="H216" s="152">
        <v>158</v>
      </c>
      <c r="I216" s="169">
        <v>155</v>
      </c>
      <c r="J216" s="170" t="s">
        <v>679</v>
      </c>
      <c r="K216" s="124">
        <f t="shared" si="48"/>
        <v>32.5</v>
      </c>
      <c r="L216" s="171">
        <f t="shared" si="49"/>
        <v>0.25896414342629481</v>
      </c>
      <c r="M216" s="172" t="s">
        <v>538</v>
      </c>
      <c r="N216" s="173">
        <v>43067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104</v>
      </c>
      <c r="B217" s="150">
        <v>43018</v>
      </c>
      <c r="C217" s="150"/>
      <c r="D217" s="151" t="s">
        <v>709</v>
      </c>
      <c r="E217" s="152" t="s">
        <v>562</v>
      </c>
      <c r="F217" s="153">
        <v>895</v>
      </c>
      <c r="G217" s="152"/>
      <c r="H217" s="152">
        <v>1122.5</v>
      </c>
      <c r="I217" s="169">
        <v>1078</v>
      </c>
      <c r="J217" s="170" t="s">
        <v>710</v>
      </c>
      <c r="K217" s="124">
        <v>227.5</v>
      </c>
      <c r="L217" s="171">
        <v>0.25418994413407803</v>
      </c>
      <c r="M217" s="172" t="s">
        <v>538</v>
      </c>
      <c r="N217" s="173">
        <v>43117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105</v>
      </c>
      <c r="B218" s="150">
        <v>43020</v>
      </c>
      <c r="C218" s="150"/>
      <c r="D218" s="151" t="s">
        <v>335</v>
      </c>
      <c r="E218" s="152" t="s">
        <v>562</v>
      </c>
      <c r="F218" s="153">
        <v>525</v>
      </c>
      <c r="G218" s="152"/>
      <c r="H218" s="152">
        <v>629</v>
      </c>
      <c r="I218" s="169">
        <v>629</v>
      </c>
      <c r="J218" s="209" t="s">
        <v>621</v>
      </c>
      <c r="K218" s="124">
        <v>104</v>
      </c>
      <c r="L218" s="171">
        <v>0.19809523809523799</v>
      </c>
      <c r="M218" s="172" t="s">
        <v>538</v>
      </c>
      <c r="N218" s="173">
        <v>43119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106</v>
      </c>
      <c r="B219" s="150">
        <v>43046</v>
      </c>
      <c r="C219" s="150"/>
      <c r="D219" s="151" t="s">
        <v>373</v>
      </c>
      <c r="E219" s="152" t="s">
        <v>562</v>
      </c>
      <c r="F219" s="153">
        <v>740</v>
      </c>
      <c r="G219" s="152"/>
      <c r="H219" s="152">
        <v>892.5</v>
      </c>
      <c r="I219" s="169">
        <v>900</v>
      </c>
      <c r="J219" s="170" t="s">
        <v>680</v>
      </c>
      <c r="K219" s="124">
        <f>H219-F219</f>
        <v>152.5</v>
      </c>
      <c r="L219" s="171">
        <f>K219/F219</f>
        <v>0.20608108108108109</v>
      </c>
      <c r="M219" s="172" t="s">
        <v>538</v>
      </c>
      <c r="N219" s="173">
        <v>43052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107</v>
      </c>
      <c r="B220" s="102">
        <v>43073</v>
      </c>
      <c r="C220" s="102"/>
      <c r="D220" s="103" t="s">
        <v>681</v>
      </c>
      <c r="E220" s="104" t="s">
        <v>562</v>
      </c>
      <c r="F220" s="105">
        <v>118.5</v>
      </c>
      <c r="G220" s="104"/>
      <c r="H220" s="104">
        <v>143.5</v>
      </c>
      <c r="I220" s="122">
        <v>145</v>
      </c>
      <c r="J220" s="137" t="s">
        <v>682</v>
      </c>
      <c r="K220" s="124">
        <f>H220-F220</f>
        <v>25</v>
      </c>
      <c r="L220" s="125">
        <f>K220/F220</f>
        <v>0.2109704641350211</v>
      </c>
      <c r="M220" s="126" t="s">
        <v>538</v>
      </c>
      <c r="N220" s="127">
        <v>43097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7">
        <v>108</v>
      </c>
      <c r="B221" s="106">
        <v>43090</v>
      </c>
      <c r="C221" s="106"/>
      <c r="D221" s="154" t="s">
        <v>409</v>
      </c>
      <c r="E221" s="108" t="s">
        <v>562</v>
      </c>
      <c r="F221" s="109">
        <v>715</v>
      </c>
      <c r="G221" s="109"/>
      <c r="H221" s="110">
        <v>500</v>
      </c>
      <c r="I221" s="128">
        <v>872</v>
      </c>
      <c r="J221" s="134" t="s">
        <v>683</v>
      </c>
      <c r="K221" s="130">
        <f>H221-F221</f>
        <v>-215</v>
      </c>
      <c r="L221" s="131">
        <f>K221/F221</f>
        <v>-0.30069930069930068</v>
      </c>
      <c r="M221" s="132" t="s">
        <v>602</v>
      </c>
      <c r="N221" s="133">
        <v>43670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109</v>
      </c>
      <c r="B222" s="102">
        <v>43098</v>
      </c>
      <c r="C222" s="102"/>
      <c r="D222" s="103" t="s">
        <v>674</v>
      </c>
      <c r="E222" s="104" t="s">
        <v>562</v>
      </c>
      <c r="F222" s="105">
        <v>435</v>
      </c>
      <c r="G222" s="104"/>
      <c r="H222" s="104">
        <v>542.5</v>
      </c>
      <c r="I222" s="122">
        <v>539</v>
      </c>
      <c r="J222" s="137" t="s">
        <v>621</v>
      </c>
      <c r="K222" s="124">
        <v>107.5</v>
      </c>
      <c r="L222" s="125">
        <v>0.247126436781609</v>
      </c>
      <c r="M222" s="126" t="s">
        <v>538</v>
      </c>
      <c r="N222" s="127">
        <v>43206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110</v>
      </c>
      <c r="B223" s="102">
        <v>43098</v>
      </c>
      <c r="C223" s="102"/>
      <c r="D223" s="103" t="s">
        <v>512</v>
      </c>
      <c r="E223" s="104" t="s">
        <v>562</v>
      </c>
      <c r="F223" s="105">
        <v>885</v>
      </c>
      <c r="G223" s="104"/>
      <c r="H223" s="104">
        <v>1090</v>
      </c>
      <c r="I223" s="122">
        <v>1084</v>
      </c>
      <c r="J223" s="137" t="s">
        <v>621</v>
      </c>
      <c r="K223" s="124">
        <v>205</v>
      </c>
      <c r="L223" s="125">
        <v>0.23163841807909599</v>
      </c>
      <c r="M223" s="126" t="s">
        <v>538</v>
      </c>
      <c r="N223" s="127">
        <v>43213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26">
        <v>111</v>
      </c>
      <c r="B224" s="317">
        <v>43192</v>
      </c>
      <c r="C224" s="317"/>
      <c r="D224" s="112" t="s">
        <v>691</v>
      </c>
      <c r="E224" s="318" t="s">
        <v>562</v>
      </c>
      <c r="F224" s="319">
        <v>478.5</v>
      </c>
      <c r="G224" s="318"/>
      <c r="H224" s="318">
        <v>442</v>
      </c>
      <c r="I224" s="320">
        <v>613</v>
      </c>
      <c r="J224" s="340" t="s">
        <v>775</v>
      </c>
      <c r="K224" s="130">
        <f>H224-F224</f>
        <v>-36.5</v>
      </c>
      <c r="L224" s="131">
        <f>K224/F224</f>
        <v>-7.6280041797283177E-2</v>
      </c>
      <c r="M224" s="132" t="s">
        <v>602</v>
      </c>
      <c r="N224" s="133">
        <v>43762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112</v>
      </c>
      <c r="B225" s="106">
        <v>43194</v>
      </c>
      <c r="C225" s="106"/>
      <c r="D225" s="330" t="s">
        <v>757</v>
      </c>
      <c r="E225" s="108" t="s">
        <v>562</v>
      </c>
      <c r="F225" s="109">
        <f>141.5-7.3</f>
        <v>134.19999999999999</v>
      </c>
      <c r="G225" s="109"/>
      <c r="H225" s="110">
        <v>77</v>
      </c>
      <c r="I225" s="128">
        <v>180</v>
      </c>
      <c r="J225" s="340" t="s">
        <v>774</v>
      </c>
      <c r="K225" s="130">
        <f>H225-F225</f>
        <v>-57.199999999999989</v>
      </c>
      <c r="L225" s="131">
        <f>K225/F225</f>
        <v>-0.42622950819672129</v>
      </c>
      <c r="M225" s="132" t="s">
        <v>602</v>
      </c>
      <c r="N225" s="133">
        <v>43522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113</v>
      </c>
      <c r="B226" s="106">
        <v>43209</v>
      </c>
      <c r="C226" s="106"/>
      <c r="D226" s="107" t="s">
        <v>684</v>
      </c>
      <c r="E226" s="108" t="s">
        <v>562</v>
      </c>
      <c r="F226" s="109">
        <v>430</v>
      </c>
      <c r="G226" s="109"/>
      <c r="H226" s="110">
        <v>220</v>
      </c>
      <c r="I226" s="128">
        <v>537</v>
      </c>
      <c r="J226" s="134" t="s">
        <v>685</v>
      </c>
      <c r="K226" s="130">
        <f>H226-F226</f>
        <v>-210</v>
      </c>
      <c r="L226" s="131">
        <f>K226/F226</f>
        <v>-0.48837209302325579</v>
      </c>
      <c r="M226" s="132" t="s">
        <v>602</v>
      </c>
      <c r="N226" s="133">
        <v>43252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9">
        <v>114</v>
      </c>
      <c r="B227" s="190">
        <v>43220</v>
      </c>
      <c r="C227" s="190"/>
      <c r="D227" s="151" t="s">
        <v>374</v>
      </c>
      <c r="E227" s="191" t="s">
        <v>562</v>
      </c>
      <c r="F227" s="191">
        <v>153.5</v>
      </c>
      <c r="G227" s="191"/>
      <c r="H227" s="191">
        <v>196</v>
      </c>
      <c r="I227" s="210">
        <v>196</v>
      </c>
      <c r="J227" s="137" t="s">
        <v>790</v>
      </c>
      <c r="K227" s="124">
        <f>H227-F227</f>
        <v>42.5</v>
      </c>
      <c r="L227" s="125">
        <f>K227/F227</f>
        <v>0.27687296416938112</v>
      </c>
      <c r="M227" s="126" t="s">
        <v>538</v>
      </c>
      <c r="N227" s="322">
        <v>43605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7">
        <v>115</v>
      </c>
      <c r="B228" s="106">
        <v>43306</v>
      </c>
      <c r="C228" s="106"/>
      <c r="D228" s="107" t="s">
        <v>707</v>
      </c>
      <c r="E228" s="108" t="s">
        <v>562</v>
      </c>
      <c r="F228" s="109">
        <v>27.5</v>
      </c>
      <c r="G228" s="109"/>
      <c r="H228" s="110">
        <v>13.1</v>
      </c>
      <c r="I228" s="128">
        <v>60</v>
      </c>
      <c r="J228" s="134" t="s">
        <v>711</v>
      </c>
      <c r="K228" s="130">
        <v>-14.4</v>
      </c>
      <c r="L228" s="131">
        <v>-0.52363636363636401</v>
      </c>
      <c r="M228" s="132" t="s">
        <v>602</v>
      </c>
      <c r="N228" s="133">
        <v>43138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26">
        <v>116</v>
      </c>
      <c r="B229" s="317">
        <v>43318</v>
      </c>
      <c r="C229" s="317"/>
      <c r="D229" s="112" t="s">
        <v>686</v>
      </c>
      <c r="E229" s="318" t="s">
        <v>562</v>
      </c>
      <c r="F229" s="318">
        <v>148.5</v>
      </c>
      <c r="G229" s="318"/>
      <c r="H229" s="318">
        <v>102</v>
      </c>
      <c r="I229" s="320">
        <v>182</v>
      </c>
      <c r="J229" s="134" t="s">
        <v>789</v>
      </c>
      <c r="K229" s="130">
        <f>H229-F229</f>
        <v>-46.5</v>
      </c>
      <c r="L229" s="131">
        <f>K229/F229</f>
        <v>-0.31313131313131315</v>
      </c>
      <c r="M229" s="132" t="s">
        <v>602</v>
      </c>
      <c r="N229" s="133">
        <v>43661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117</v>
      </c>
      <c r="B230" s="102">
        <v>43335</v>
      </c>
      <c r="C230" s="102"/>
      <c r="D230" s="103" t="s">
        <v>712</v>
      </c>
      <c r="E230" s="104" t="s">
        <v>562</v>
      </c>
      <c r="F230" s="152">
        <v>285</v>
      </c>
      <c r="G230" s="104"/>
      <c r="H230" s="104">
        <v>355</v>
      </c>
      <c r="I230" s="122">
        <v>364</v>
      </c>
      <c r="J230" s="137" t="s">
        <v>713</v>
      </c>
      <c r="K230" s="124">
        <v>70</v>
      </c>
      <c r="L230" s="125">
        <v>0.24561403508771901</v>
      </c>
      <c r="M230" s="126" t="s">
        <v>538</v>
      </c>
      <c r="N230" s="127">
        <v>43455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118</v>
      </c>
      <c r="B231" s="102">
        <v>43341</v>
      </c>
      <c r="C231" s="102"/>
      <c r="D231" s="103" t="s">
        <v>366</v>
      </c>
      <c r="E231" s="104" t="s">
        <v>562</v>
      </c>
      <c r="F231" s="152">
        <v>525</v>
      </c>
      <c r="G231" s="104"/>
      <c r="H231" s="104">
        <v>585</v>
      </c>
      <c r="I231" s="122">
        <v>635</v>
      </c>
      <c r="J231" s="137" t="s">
        <v>687</v>
      </c>
      <c r="K231" s="124">
        <f t="shared" ref="K231:K243" si="50">H231-F231</f>
        <v>60</v>
      </c>
      <c r="L231" s="125">
        <f t="shared" ref="L231:L243" si="51">K231/F231</f>
        <v>0.11428571428571428</v>
      </c>
      <c r="M231" s="126" t="s">
        <v>538</v>
      </c>
      <c r="N231" s="127">
        <v>43662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119</v>
      </c>
      <c r="B232" s="102">
        <v>43395</v>
      </c>
      <c r="C232" s="102"/>
      <c r="D232" s="103" t="s">
        <v>354</v>
      </c>
      <c r="E232" s="104" t="s">
        <v>562</v>
      </c>
      <c r="F232" s="152">
        <v>475</v>
      </c>
      <c r="G232" s="104"/>
      <c r="H232" s="104">
        <v>574</v>
      </c>
      <c r="I232" s="122">
        <v>570</v>
      </c>
      <c r="J232" s="137" t="s">
        <v>621</v>
      </c>
      <c r="K232" s="124">
        <f t="shared" si="50"/>
        <v>99</v>
      </c>
      <c r="L232" s="125">
        <f t="shared" si="51"/>
        <v>0.20842105263157895</v>
      </c>
      <c r="M232" s="126" t="s">
        <v>538</v>
      </c>
      <c r="N232" s="127">
        <v>43403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120</v>
      </c>
      <c r="B233" s="150">
        <v>43397</v>
      </c>
      <c r="C233" s="150"/>
      <c r="D233" s="351" t="s">
        <v>372</v>
      </c>
      <c r="E233" s="152" t="s">
        <v>562</v>
      </c>
      <c r="F233" s="152">
        <v>707.5</v>
      </c>
      <c r="G233" s="152"/>
      <c r="H233" s="152">
        <v>872</v>
      </c>
      <c r="I233" s="169">
        <v>872</v>
      </c>
      <c r="J233" s="170" t="s">
        <v>621</v>
      </c>
      <c r="K233" s="124">
        <f t="shared" si="50"/>
        <v>164.5</v>
      </c>
      <c r="L233" s="171">
        <f t="shared" si="51"/>
        <v>0.23250883392226149</v>
      </c>
      <c r="M233" s="172" t="s">
        <v>538</v>
      </c>
      <c r="N233" s="173">
        <v>43482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121</v>
      </c>
      <c r="B234" s="150">
        <v>43398</v>
      </c>
      <c r="C234" s="150"/>
      <c r="D234" s="351" t="s">
        <v>336</v>
      </c>
      <c r="E234" s="152" t="s">
        <v>562</v>
      </c>
      <c r="F234" s="152">
        <v>162</v>
      </c>
      <c r="G234" s="152"/>
      <c r="H234" s="152">
        <v>204</v>
      </c>
      <c r="I234" s="169">
        <v>209</v>
      </c>
      <c r="J234" s="170" t="s">
        <v>788</v>
      </c>
      <c r="K234" s="124">
        <f t="shared" si="50"/>
        <v>42</v>
      </c>
      <c r="L234" s="171">
        <f t="shared" si="51"/>
        <v>0.25925925925925924</v>
      </c>
      <c r="M234" s="172" t="s">
        <v>538</v>
      </c>
      <c r="N234" s="173">
        <v>43539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9">
        <v>122</v>
      </c>
      <c r="B235" s="190">
        <v>43399</v>
      </c>
      <c r="C235" s="190"/>
      <c r="D235" s="151" t="s">
        <v>449</v>
      </c>
      <c r="E235" s="191" t="s">
        <v>562</v>
      </c>
      <c r="F235" s="191">
        <v>240</v>
      </c>
      <c r="G235" s="191"/>
      <c r="H235" s="191">
        <v>297</v>
      </c>
      <c r="I235" s="210">
        <v>297</v>
      </c>
      <c r="J235" s="170" t="s">
        <v>621</v>
      </c>
      <c r="K235" s="211">
        <f t="shared" si="50"/>
        <v>57</v>
      </c>
      <c r="L235" s="212">
        <f t="shared" si="51"/>
        <v>0.23749999999999999</v>
      </c>
      <c r="M235" s="213" t="s">
        <v>538</v>
      </c>
      <c r="N235" s="214">
        <v>43417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123</v>
      </c>
      <c r="B236" s="102">
        <v>43439</v>
      </c>
      <c r="C236" s="102"/>
      <c r="D236" s="144" t="s">
        <v>688</v>
      </c>
      <c r="E236" s="104" t="s">
        <v>562</v>
      </c>
      <c r="F236" s="104">
        <v>202.5</v>
      </c>
      <c r="G236" s="104"/>
      <c r="H236" s="104">
        <v>255</v>
      </c>
      <c r="I236" s="122">
        <v>252</v>
      </c>
      <c r="J236" s="137" t="s">
        <v>621</v>
      </c>
      <c r="K236" s="124">
        <f t="shared" si="50"/>
        <v>52.5</v>
      </c>
      <c r="L236" s="125">
        <f t="shared" si="51"/>
        <v>0.25925925925925924</v>
      </c>
      <c r="M236" s="126" t="s">
        <v>538</v>
      </c>
      <c r="N236" s="127">
        <v>43542</v>
      </c>
      <c r="O236" s="54"/>
      <c r="P236" s="13"/>
      <c r="Q236" s="13"/>
      <c r="R236" s="90" t="s">
        <v>690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124</v>
      </c>
      <c r="B237" s="190">
        <v>43465</v>
      </c>
      <c r="C237" s="102"/>
      <c r="D237" s="351" t="s">
        <v>394</v>
      </c>
      <c r="E237" s="191" t="s">
        <v>562</v>
      </c>
      <c r="F237" s="191">
        <v>710</v>
      </c>
      <c r="G237" s="191"/>
      <c r="H237" s="191">
        <v>866</v>
      </c>
      <c r="I237" s="210">
        <v>866</v>
      </c>
      <c r="J237" s="170" t="s">
        <v>621</v>
      </c>
      <c r="K237" s="124">
        <f t="shared" si="50"/>
        <v>156</v>
      </c>
      <c r="L237" s="125">
        <f t="shared" si="51"/>
        <v>0.21971830985915494</v>
      </c>
      <c r="M237" s="126" t="s">
        <v>538</v>
      </c>
      <c r="N237" s="322">
        <v>43553</v>
      </c>
      <c r="O237" s="54"/>
      <c r="P237" s="13"/>
      <c r="Q237" s="13"/>
      <c r="R237" s="14" t="s">
        <v>690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125</v>
      </c>
      <c r="B238" s="190">
        <v>43522</v>
      </c>
      <c r="C238" s="190"/>
      <c r="D238" s="351" t="s">
        <v>139</v>
      </c>
      <c r="E238" s="191" t="s">
        <v>562</v>
      </c>
      <c r="F238" s="191">
        <v>337.25</v>
      </c>
      <c r="G238" s="191"/>
      <c r="H238" s="191">
        <v>398.5</v>
      </c>
      <c r="I238" s="210">
        <v>411</v>
      </c>
      <c r="J238" s="137" t="s">
        <v>787</v>
      </c>
      <c r="K238" s="124">
        <f t="shared" si="50"/>
        <v>61.25</v>
      </c>
      <c r="L238" s="125">
        <f t="shared" si="51"/>
        <v>0.1816160118606375</v>
      </c>
      <c r="M238" s="126" t="s">
        <v>538</v>
      </c>
      <c r="N238" s="322">
        <v>43760</v>
      </c>
      <c r="O238" s="54"/>
      <c r="P238" s="13"/>
      <c r="Q238" s="13"/>
      <c r="R238" s="90" t="s">
        <v>690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7">
        <v>126</v>
      </c>
      <c r="B239" s="155">
        <v>43559</v>
      </c>
      <c r="C239" s="155"/>
      <c r="D239" s="156" t="s">
        <v>386</v>
      </c>
      <c r="E239" s="157" t="s">
        <v>562</v>
      </c>
      <c r="F239" s="157">
        <v>130</v>
      </c>
      <c r="G239" s="157"/>
      <c r="H239" s="157">
        <v>65</v>
      </c>
      <c r="I239" s="174">
        <v>158</v>
      </c>
      <c r="J239" s="134" t="s">
        <v>689</v>
      </c>
      <c r="K239" s="130">
        <f t="shared" si="50"/>
        <v>-65</v>
      </c>
      <c r="L239" s="131">
        <f t="shared" si="51"/>
        <v>-0.5</v>
      </c>
      <c r="M239" s="132" t="s">
        <v>602</v>
      </c>
      <c r="N239" s="133">
        <v>43726</v>
      </c>
      <c r="O239" s="54"/>
      <c r="P239" s="13"/>
      <c r="Q239" s="13"/>
      <c r="R239" s="14" t="s">
        <v>692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8">
        <v>127</v>
      </c>
      <c r="B240" s="175">
        <v>43017</v>
      </c>
      <c r="C240" s="175"/>
      <c r="D240" s="176" t="s">
        <v>166</v>
      </c>
      <c r="E240" s="177" t="s">
        <v>562</v>
      </c>
      <c r="F240" s="178">
        <v>141.5</v>
      </c>
      <c r="G240" s="179"/>
      <c r="H240" s="179">
        <v>183.5</v>
      </c>
      <c r="I240" s="179">
        <v>210</v>
      </c>
      <c r="J240" s="200" t="s">
        <v>779</v>
      </c>
      <c r="K240" s="201">
        <f t="shared" si="50"/>
        <v>42</v>
      </c>
      <c r="L240" s="202">
        <f t="shared" si="51"/>
        <v>0.29681978798586572</v>
      </c>
      <c r="M240" s="178" t="s">
        <v>538</v>
      </c>
      <c r="N240" s="203">
        <v>43042</v>
      </c>
      <c r="O240" s="54"/>
      <c r="P240" s="13"/>
      <c r="Q240" s="13"/>
      <c r="R240" s="90" t="s">
        <v>692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7">
        <v>128</v>
      </c>
      <c r="B241" s="155">
        <v>43074</v>
      </c>
      <c r="C241" s="155"/>
      <c r="D241" s="156" t="s">
        <v>295</v>
      </c>
      <c r="E241" s="157" t="s">
        <v>562</v>
      </c>
      <c r="F241" s="158">
        <v>172</v>
      </c>
      <c r="G241" s="157"/>
      <c r="H241" s="157">
        <v>155.25</v>
      </c>
      <c r="I241" s="174">
        <v>230</v>
      </c>
      <c r="J241" s="340" t="s">
        <v>772</v>
      </c>
      <c r="K241" s="130">
        <f t="shared" ref="K241" si="52">H241-F241</f>
        <v>-16.75</v>
      </c>
      <c r="L241" s="131">
        <f t="shared" ref="L241" si="53">K241/F241</f>
        <v>-9.7383720930232565E-2</v>
      </c>
      <c r="M241" s="132" t="s">
        <v>602</v>
      </c>
      <c r="N241" s="133">
        <v>43787</v>
      </c>
      <c r="O241" s="54"/>
      <c r="P241" s="13"/>
      <c r="Q241" s="13"/>
      <c r="R241" s="14" t="s">
        <v>692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129</v>
      </c>
      <c r="B242" s="190">
        <v>43398</v>
      </c>
      <c r="C242" s="190"/>
      <c r="D242" s="151" t="s">
        <v>103</v>
      </c>
      <c r="E242" s="191" t="s">
        <v>562</v>
      </c>
      <c r="F242" s="191">
        <v>698.5</v>
      </c>
      <c r="G242" s="191"/>
      <c r="H242" s="191">
        <v>890</v>
      </c>
      <c r="I242" s="210">
        <v>890</v>
      </c>
      <c r="J242" s="137" t="s">
        <v>821</v>
      </c>
      <c r="K242" s="124">
        <f t="shared" si="50"/>
        <v>191.5</v>
      </c>
      <c r="L242" s="125">
        <f t="shared" si="51"/>
        <v>0.27415891195418757</v>
      </c>
      <c r="M242" s="126" t="s">
        <v>538</v>
      </c>
      <c r="N242" s="322">
        <v>44328</v>
      </c>
      <c r="O242" s="54"/>
      <c r="P242" s="13"/>
      <c r="Q242" s="13"/>
      <c r="R242" s="14" t="s">
        <v>690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130</v>
      </c>
      <c r="B243" s="190">
        <v>42877</v>
      </c>
      <c r="C243" s="190"/>
      <c r="D243" s="151" t="s">
        <v>365</v>
      </c>
      <c r="E243" s="191" t="s">
        <v>562</v>
      </c>
      <c r="F243" s="191">
        <v>127.6</v>
      </c>
      <c r="G243" s="191"/>
      <c r="H243" s="191">
        <v>138</v>
      </c>
      <c r="I243" s="210">
        <v>190</v>
      </c>
      <c r="J243" s="137" t="s">
        <v>776</v>
      </c>
      <c r="K243" s="124">
        <f t="shared" si="50"/>
        <v>10.400000000000006</v>
      </c>
      <c r="L243" s="125">
        <f t="shared" si="51"/>
        <v>8.1504702194357417E-2</v>
      </c>
      <c r="M243" s="126" t="s">
        <v>538</v>
      </c>
      <c r="N243" s="322">
        <v>43774</v>
      </c>
      <c r="O243" s="54"/>
      <c r="P243" s="13"/>
      <c r="Q243" s="13"/>
      <c r="R243" s="14" t="s">
        <v>692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131</v>
      </c>
      <c r="B244" s="190">
        <v>43158</v>
      </c>
      <c r="C244" s="190"/>
      <c r="D244" s="151" t="s">
        <v>693</v>
      </c>
      <c r="E244" s="191" t="s">
        <v>562</v>
      </c>
      <c r="F244" s="191">
        <v>317</v>
      </c>
      <c r="G244" s="191"/>
      <c r="H244" s="191">
        <v>382.5</v>
      </c>
      <c r="I244" s="210">
        <v>398</v>
      </c>
      <c r="J244" s="137" t="s">
        <v>811</v>
      </c>
      <c r="K244" s="124">
        <f t="shared" ref="K244" si="54">H244-F244</f>
        <v>65.5</v>
      </c>
      <c r="L244" s="125">
        <f t="shared" ref="L244" si="55">K244/F244</f>
        <v>0.20662460567823343</v>
      </c>
      <c r="M244" s="126" t="s">
        <v>538</v>
      </c>
      <c r="N244" s="322">
        <v>44238</v>
      </c>
      <c r="O244" s="54"/>
      <c r="P244" s="13"/>
      <c r="Q244" s="13"/>
      <c r="R244" s="14" t="s">
        <v>692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7">
        <v>132</v>
      </c>
      <c r="B245" s="155">
        <v>43164</v>
      </c>
      <c r="C245" s="155"/>
      <c r="D245" s="156" t="s">
        <v>133</v>
      </c>
      <c r="E245" s="157" t="s">
        <v>562</v>
      </c>
      <c r="F245" s="158">
        <f>510-14.4</f>
        <v>495.6</v>
      </c>
      <c r="G245" s="157"/>
      <c r="H245" s="157">
        <v>350</v>
      </c>
      <c r="I245" s="174">
        <v>672</v>
      </c>
      <c r="J245" s="340" t="s">
        <v>781</v>
      </c>
      <c r="K245" s="130">
        <f t="shared" ref="K245" si="56">H245-F245</f>
        <v>-145.60000000000002</v>
      </c>
      <c r="L245" s="131">
        <f t="shared" ref="L245" si="57">K245/F245</f>
        <v>-0.29378531073446329</v>
      </c>
      <c r="M245" s="132" t="s">
        <v>602</v>
      </c>
      <c r="N245" s="133">
        <v>43887</v>
      </c>
      <c r="O245" s="54"/>
      <c r="P245" s="13"/>
      <c r="Q245" s="13"/>
      <c r="R245" s="14" t="s">
        <v>690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133</v>
      </c>
      <c r="B246" s="155">
        <v>43237</v>
      </c>
      <c r="C246" s="155"/>
      <c r="D246" s="156" t="s">
        <v>444</v>
      </c>
      <c r="E246" s="157" t="s">
        <v>562</v>
      </c>
      <c r="F246" s="158">
        <v>230.3</v>
      </c>
      <c r="G246" s="157"/>
      <c r="H246" s="157">
        <v>102.5</v>
      </c>
      <c r="I246" s="174">
        <v>348</v>
      </c>
      <c r="J246" s="340" t="s">
        <v>783</v>
      </c>
      <c r="K246" s="130">
        <f t="shared" ref="K246:K247" si="58">H246-F246</f>
        <v>-127.80000000000001</v>
      </c>
      <c r="L246" s="131">
        <f t="shared" ref="L246:L247" si="59">K246/F246</f>
        <v>-0.55492835432045162</v>
      </c>
      <c r="M246" s="132" t="s">
        <v>602</v>
      </c>
      <c r="N246" s="133">
        <v>43896</v>
      </c>
      <c r="O246" s="54"/>
      <c r="P246" s="13"/>
      <c r="Q246" s="13"/>
      <c r="R246" s="314" t="s">
        <v>690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9">
        <v>134</v>
      </c>
      <c r="B247" s="190">
        <v>43258</v>
      </c>
      <c r="C247" s="190"/>
      <c r="D247" s="151" t="s">
        <v>414</v>
      </c>
      <c r="E247" s="191" t="s">
        <v>562</v>
      </c>
      <c r="F247" s="191">
        <f>342.5-5.1</f>
        <v>337.4</v>
      </c>
      <c r="G247" s="191"/>
      <c r="H247" s="191">
        <v>412.5</v>
      </c>
      <c r="I247" s="210">
        <v>439</v>
      </c>
      <c r="J247" s="137" t="s">
        <v>810</v>
      </c>
      <c r="K247" s="124">
        <f t="shared" si="58"/>
        <v>75.100000000000023</v>
      </c>
      <c r="L247" s="125">
        <f t="shared" si="59"/>
        <v>0.22258446947243635</v>
      </c>
      <c r="M247" s="126" t="s">
        <v>538</v>
      </c>
      <c r="N247" s="322">
        <v>44230</v>
      </c>
      <c r="O247" s="54"/>
      <c r="P247" s="13"/>
      <c r="Q247" s="13"/>
      <c r="R247" s="14" t="s">
        <v>692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135</v>
      </c>
      <c r="B248" s="182">
        <v>43285</v>
      </c>
      <c r="C248" s="182"/>
      <c r="D248" s="185" t="s">
        <v>48</v>
      </c>
      <c r="E248" s="183" t="s">
        <v>562</v>
      </c>
      <c r="F248" s="181">
        <f>127.5-5.53</f>
        <v>121.97</v>
      </c>
      <c r="G248" s="183"/>
      <c r="H248" s="183"/>
      <c r="I248" s="204">
        <v>170</v>
      </c>
      <c r="J248" s="216" t="s">
        <v>540</v>
      </c>
      <c r="K248" s="206"/>
      <c r="L248" s="207"/>
      <c r="M248" s="205" t="s">
        <v>540</v>
      </c>
      <c r="N248" s="208"/>
      <c r="O248" s="54"/>
      <c r="P248" s="13"/>
      <c r="Q248" s="13"/>
      <c r="R248" s="14" t="s">
        <v>690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7">
        <v>136</v>
      </c>
      <c r="B249" s="155">
        <v>43294</v>
      </c>
      <c r="C249" s="155"/>
      <c r="D249" s="156" t="s">
        <v>239</v>
      </c>
      <c r="E249" s="157" t="s">
        <v>562</v>
      </c>
      <c r="F249" s="158">
        <v>46.5</v>
      </c>
      <c r="G249" s="157"/>
      <c r="H249" s="157">
        <v>17</v>
      </c>
      <c r="I249" s="174">
        <v>59</v>
      </c>
      <c r="J249" s="340" t="s">
        <v>780</v>
      </c>
      <c r="K249" s="130">
        <f t="shared" ref="K249:K250" si="60">H249-F249</f>
        <v>-29.5</v>
      </c>
      <c r="L249" s="131">
        <f t="shared" ref="L249:L250" si="61">K249/F249</f>
        <v>-0.63440860215053763</v>
      </c>
      <c r="M249" s="132" t="s">
        <v>602</v>
      </c>
      <c r="N249" s="133">
        <v>43887</v>
      </c>
      <c r="O249" s="54"/>
      <c r="P249" s="13"/>
      <c r="Q249" s="13"/>
      <c r="R249" s="14" t="s">
        <v>690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137</v>
      </c>
      <c r="B250" s="190">
        <v>43396</v>
      </c>
      <c r="C250" s="190"/>
      <c r="D250" s="151" t="s">
        <v>396</v>
      </c>
      <c r="E250" s="191" t="s">
        <v>562</v>
      </c>
      <c r="F250" s="191">
        <v>156.5</v>
      </c>
      <c r="G250" s="191"/>
      <c r="H250" s="191">
        <v>207.5</v>
      </c>
      <c r="I250" s="210">
        <v>191</v>
      </c>
      <c r="J250" s="137" t="s">
        <v>621</v>
      </c>
      <c r="K250" s="124">
        <f t="shared" si="60"/>
        <v>51</v>
      </c>
      <c r="L250" s="125">
        <f t="shared" si="61"/>
        <v>0.32587859424920129</v>
      </c>
      <c r="M250" s="126" t="s">
        <v>538</v>
      </c>
      <c r="N250" s="322">
        <v>44369</v>
      </c>
      <c r="O250" s="54"/>
      <c r="P250" s="13"/>
      <c r="Q250" s="13"/>
      <c r="R250" s="14" t="s">
        <v>690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138</v>
      </c>
      <c r="B251" s="190">
        <v>43439</v>
      </c>
      <c r="C251" s="190"/>
      <c r="D251" s="151" t="s">
        <v>319</v>
      </c>
      <c r="E251" s="191" t="s">
        <v>562</v>
      </c>
      <c r="F251" s="191">
        <v>259.5</v>
      </c>
      <c r="G251" s="191"/>
      <c r="H251" s="191">
        <v>320</v>
      </c>
      <c r="I251" s="210">
        <v>320</v>
      </c>
      <c r="J251" s="137" t="s">
        <v>621</v>
      </c>
      <c r="K251" s="124">
        <f t="shared" ref="K251" si="62">H251-F251</f>
        <v>60.5</v>
      </c>
      <c r="L251" s="125">
        <f t="shared" ref="L251" si="63">K251/F251</f>
        <v>0.23314065510597304</v>
      </c>
      <c r="M251" s="126" t="s">
        <v>538</v>
      </c>
      <c r="N251" s="322">
        <v>44323</v>
      </c>
      <c r="O251" s="54"/>
      <c r="P251" s="13"/>
      <c r="Q251" s="13"/>
      <c r="R251" s="14" t="s">
        <v>690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27">
        <v>139</v>
      </c>
      <c r="B252" s="155">
        <v>43439</v>
      </c>
      <c r="C252" s="155"/>
      <c r="D252" s="156" t="s">
        <v>714</v>
      </c>
      <c r="E252" s="157" t="s">
        <v>562</v>
      </c>
      <c r="F252" s="157">
        <v>715</v>
      </c>
      <c r="G252" s="157"/>
      <c r="H252" s="157">
        <v>445</v>
      </c>
      <c r="I252" s="174">
        <v>840</v>
      </c>
      <c r="J252" s="134" t="s">
        <v>760</v>
      </c>
      <c r="K252" s="130">
        <f t="shared" ref="K252:K255" si="64">H252-F252</f>
        <v>-270</v>
      </c>
      <c r="L252" s="131">
        <f t="shared" ref="L252:L255" si="65">K252/F252</f>
        <v>-0.3776223776223776</v>
      </c>
      <c r="M252" s="132" t="s">
        <v>602</v>
      </c>
      <c r="N252" s="133">
        <v>43800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140</v>
      </c>
      <c r="B253" s="190">
        <v>43469</v>
      </c>
      <c r="C253" s="190"/>
      <c r="D253" s="151" t="s">
        <v>143</v>
      </c>
      <c r="E253" s="191" t="s">
        <v>562</v>
      </c>
      <c r="F253" s="191">
        <v>875</v>
      </c>
      <c r="G253" s="191"/>
      <c r="H253" s="191">
        <v>1165</v>
      </c>
      <c r="I253" s="210">
        <v>1185</v>
      </c>
      <c r="J253" s="137" t="s">
        <v>785</v>
      </c>
      <c r="K253" s="124">
        <f t="shared" si="64"/>
        <v>290</v>
      </c>
      <c r="L253" s="125">
        <f t="shared" si="65"/>
        <v>0.33142857142857141</v>
      </c>
      <c r="M253" s="126" t="s">
        <v>538</v>
      </c>
      <c r="N253" s="322">
        <v>43847</v>
      </c>
      <c r="O253" s="54"/>
      <c r="P253" s="13"/>
      <c r="Q253" s="13"/>
      <c r="R253" s="314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141</v>
      </c>
      <c r="B254" s="190">
        <v>43559</v>
      </c>
      <c r="C254" s="190"/>
      <c r="D254" s="351" t="s">
        <v>333</v>
      </c>
      <c r="E254" s="191" t="s">
        <v>562</v>
      </c>
      <c r="F254" s="191">
        <f>387-14.63</f>
        <v>372.37</v>
      </c>
      <c r="G254" s="191"/>
      <c r="H254" s="191">
        <v>490</v>
      </c>
      <c r="I254" s="210">
        <v>490</v>
      </c>
      <c r="J254" s="137" t="s">
        <v>621</v>
      </c>
      <c r="K254" s="124">
        <f t="shared" si="64"/>
        <v>117.63</v>
      </c>
      <c r="L254" s="125">
        <f t="shared" si="65"/>
        <v>0.31589548030185027</v>
      </c>
      <c r="M254" s="126" t="s">
        <v>538</v>
      </c>
      <c r="N254" s="322">
        <v>43850</v>
      </c>
      <c r="O254" s="54"/>
      <c r="P254" s="13"/>
      <c r="Q254" s="13"/>
      <c r="R254" s="314" t="s">
        <v>690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7">
        <v>142</v>
      </c>
      <c r="B255" s="155">
        <v>43578</v>
      </c>
      <c r="C255" s="155"/>
      <c r="D255" s="156" t="s">
        <v>715</v>
      </c>
      <c r="E255" s="157" t="s">
        <v>539</v>
      </c>
      <c r="F255" s="157">
        <v>220</v>
      </c>
      <c r="G255" s="157"/>
      <c r="H255" s="157">
        <v>127.5</v>
      </c>
      <c r="I255" s="174">
        <v>284</v>
      </c>
      <c r="J255" s="340" t="s">
        <v>784</v>
      </c>
      <c r="K255" s="130">
        <f t="shared" si="64"/>
        <v>-92.5</v>
      </c>
      <c r="L255" s="131">
        <f t="shared" si="65"/>
        <v>-0.42045454545454547</v>
      </c>
      <c r="M255" s="132" t="s">
        <v>602</v>
      </c>
      <c r="N255" s="133">
        <v>43896</v>
      </c>
      <c r="O255" s="54"/>
      <c r="P255" s="13"/>
      <c r="Q255" s="13"/>
      <c r="R255" s="14" t="s">
        <v>690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143</v>
      </c>
      <c r="B256" s="190">
        <v>43622</v>
      </c>
      <c r="C256" s="190"/>
      <c r="D256" s="351" t="s">
        <v>450</v>
      </c>
      <c r="E256" s="191" t="s">
        <v>539</v>
      </c>
      <c r="F256" s="191">
        <v>332.8</v>
      </c>
      <c r="G256" s="191"/>
      <c r="H256" s="191">
        <v>405</v>
      </c>
      <c r="I256" s="210">
        <v>419</v>
      </c>
      <c r="J256" s="137" t="s">
        <v>786</v>
      </c>
      <c r="K256" s="124">
        <f t="shared" ref="K256" si="66">H256-F256</f>
        <v>72.199999999999989</v>
      </c>
      <c r="L256" s="125">
        <f t="shared" ref="L256" si="67">K256/F256</f>
        <v>0.21694711538461534</v>
      </c>
      <c r="M256" s="126" t="s">
        <v>538</v>
      </c>
      <c r="N256" s="322">
        <v>43860</v>
      </c>
      <c r="O256" s="54"/>
      <c r="P256" s="13"/>
      <c r="Q256" s="13"/>
      <c r="R256" s="14" t="s">
        <v>692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40">
        <v>144</v>
      </c>
      <c r="B257" s="139">
        <v>43641</v>
      </c>
      <c r="C257" s="139"/>
      <c r="D257" s="140" t="s">
        <v>137</v>
      </c>
      <c r="E257" s="141" t="s">
        <v>562</v>
      </c>
      <c r="F257" s="142">
        <v>386</v>
      </c>
      <c r="G257" s="143"/>
      <c r="H257" s="143">
        <v>395</v>
      </c>
      <c r="I257" s="143">
        <v>452</v>
      </c>
      <c r="J257" s="161" t="s">
        <v>777</v>
      </c>
      <c r="K257" s="162">
        <f t="shared" ref="K257" si="68">H257-F257</f>
        <v>9</v>
      </c>
      <c r="L257" s="163">
        <f t="shared" ref="L257" si="69">K257/F257</f>
        <v>2.3316062176165803E-2</v>
      </c>
      <c r="M257" s="164" t="s">
        <v>647</v>
      </c>
      <c r="N257" s="165">
        <v>43868</v>
      </c>
      <c r="O257" s="13"/>
      <c r="P257" s="13"/>
      <c r="Q257" s="13"/>
      <c r="R257" s="14" t="s">
        <v>692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9">
        <v>145</v>
      </c>
      <c r="B258" s="180">
        <v>43707</v>
      </c>
      <c r="C258" s="180"/>
      <c r="D258" s="185" t="s">
        <v>255</v>
      </c>
      <c r="E258" s="183" t="s">
        <v>562</v>
      </c>
      <c r="F258" s="183" t="s">
        <v>694</v>
      </c>
      <c r="G258" s="183"/>
      <c r="H258" s="183"/>
      <c r="I258" s="204">
        <v>190</v>
      </c>
      <c r="J258" s="216" t="s">
        <v>540</v>
      </c>
      <c r="K258" s="206"/>
      <c r="L258" s="207"/>
      <c r="M258" s="321" t="s">
        <v>540</v>
      </c>
      <c r="N258" s="208"/>
      <c r="O258" s="13"/>
      <c r="P258" s="13"/>
      <c r="Q258" s="13"/>
      <c r="R258" s="314" t="s">
        <v>690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146</v>
      </c>
      <c r="B259" s="190">
        <v>43731</v>
      </c>
      <c r="C259" s="190"/>
      <c r="D259" s="151" t="s">
        <v>407</v>
      </c>
      <c r="E259" s="191" t="s">
        <v>562</v>
      </c>
      <c r="F259" s="191">
        <v>235</v>
      </c>
      <c r="G259" s="191"/>
      <c r="H259" s="191">
        <v>295</v>
      </c>
      <c r="I259" s="210">
        <v>296</v>
      </c>
      <c r="J259" s="137" t="s">
        <v>765</v>
      </c>
      <c r="K259" s="124">
        <f t="shared" ref="K259" si="70">H259-F259</f>
        <v>60</v>
      </c>
      <c r="L259" s="125">
        <f t="shared" ref="L259" si="71">K259/F259</f>
        <v>0.25531914893617019</v>
      </c>
      <c r="M259" s="126" t="s">
        <v>538</v>
      </c>
      <c r="N259" s="322">
        <v>43844</v>
      </c>
      <c r="O259" s="54"/>
      <c r="P259" s="13"/>
      <c r="Q259" s="13"/>
      <c r="R259" s="14" t="s">
        <v>692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147</v>
      </c>
      <c r="B260" s="190">
        <v>43752</v>
      </c>
      <c r="C260" s="190"/>
      <c r="D260" s="151" t="s">
        <v>756</v>
      </c>
      <c r="E260" s="191" t="s">
        <v>562</v>
      </c>
      <c r="F260" s="191">
        <v>277.5</v>
      </c>
      <c r="G260" s="191"/>
      <c r="H260" s="191">
        <v>333</v>
      </c>
      <c r="I260" s="210">
        <v>333</v>
      </c>
      <c r="J260" s="137" t="s">
        <v>766</v>
      </c>
      <c r="K260" s="124">
        <f t="shared" ref="K260" si="72">H260-F260</f>
        <v>55.5</v>
      </c>
      <c r="L260" s="125">
        <f t="shared" ref="L260" si="73">K260/F260</f>
        <v>0.2</v>
      </c>
      <c r="M260" s="126" t="s">
        <v>538</v>
      </c>
      <c r="N260" s="322">
        <v>43846</v>
      </c>
      <c r="O260" s="54"/>
      <c r="P260" s="13"/>
      <c r="Q260" s="13"/>
      <c r="R260" s="314" t="s">
        <v>690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148</v>
      </c>
      <c r="B261" s="190">
        <v>43752</v>
      </c>
      <c r="C261" s="190"/>
      <c r="D261" s="151" t="s">
        <v>755</v>
      </c>
      <c r="E261" s="191" t="s">
        <v>562</v>
      </c>
      <c r="F261" s="191">
        <v>930</v>
      </c>
      <c r="G261" s="191"/>
      <c r="H261" s="191">
        <v>1165</v>
      </c>
      <c r="I261" s="210">
        <v>1200</v>
      </c>
      <c r="J261" s="137" t="s">
        <v>767</v>
      </c>
      <c r="K261" s="124">
        <f t="shared" ref="K261:K262" si="74">H261-F261</f>
        <v>235</v>
      </c>
      <c r="L261" s="125">
        <f t="shared" ref="L261:L262" si="75">K261/F261</f>
        <v>0.25268817204301075</v>
      </c>
      <c r="M261" s="126" t="s">
        <v>538</v>
      </c>
      <c r="N261" s="322">
        <v>43847</v>
      </c>
      <c r="O261" s="54"/>
      <c r="P261" s="13"/>
      <c r="Q261" s="13"/>
      <c r="R261" s="314" t="s">
        <v>692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149</v>
      </c>
      <c r="B262" s="190">
        <v>43753</v>
      </c>
      <c r="C262" s="190"/>
      <c r="D262" s="151" t="s">
        <v>754</v>
      </c>
      <c r="E262" s="191" t="s">
        <v>562</v>
      </c>
      <c r="F262" s="192">
        <v>111</v>
      </c>
      <c r="G262" s="191"/>
      <c r="H262" s="191">
        <v>141</v>
      </c>
      <c r="I262" s="210">
        <v>141</v>
      </c>
      <c r="J262" s="414" t="s">
        <v>822</v>
      </c>
      <c r="K262" s="124">
        <f t="shared" si="74"/>
        <v>30</v>
      </c>
      <c r="L262" s="125">
        <f t="shared" si="75"/>
        <v>0.27027027027027029</v>
      </c>
      <c r="M262" s="126" t="s">
        <v>538</v>
      </c>
      <c r="N262" s="322">
        <v>44328</v>
      </c>
      <c r="O262" s="13"/>
      <c r="P262" s="13"/>
      <c r="Q262" s="13"/>
      <c r="R262" s="3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150</v>
      </c>
      <c r="B263" s="190">
        <v>43753</v>
      </c>
      <c r="C263" s="190"/>
      <c r="D263" s="151" t="s">
        <v>753</v>
      </c>
      <c r="E263" s="191" t="s">
        <v>562</v>
      </c>
      <c r="F263" s="192">
        <v>296</v>
      </c>
      <c r="G263" s="191"/>
      <c r="H263" s="191">
        <v>370</v>
      </c>
      <c r="I263" s="210">
        <v>370</v>
      </c>
      <c r="J263" s="137" t="s">
        <v>621</v>
      </c>
      <c r="K263" s="124">
        <f t="shared" ref="K263:K264" si="76">H263-F263</f>
        <v>74</v>
      </c>
      <c r="L263" s="125">
        <f t="shared" ref="L263:L264" si="77">K263/F263</f>
        <v>0.25</v>
      </c>
      <c r="M263" s="126" t="s">
        <v>538</v>
      </c>
      <c r="N263" s="322">
        <v>43853</v>
      </c>
      <c r="O263" s="54"/>
      <c r="P263" s="13"/>
      <c r="Q263" s="13"/>
      <c r="R263" s="314" t="s">
        <v>692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151</v>
      </c>
      <c r="B264" s="190">
        <v>43754</v>
      </c>
      <c r="C264" s="190"/>
      <c r="D264" s="151" t="s">
        <v>752</v>
      </c>
      <c r="E264" s="191" t="s">
        <v>562</v>
      </c>
      <c r="F264" s="192">
        <v>300</v>
      </c>
      <c r="G264" s="191"/>
      <c r="H264" s="191">
        <v>382.5</v>
      </c>
      <c r="I264" s="210">
        <v>344</v>
      </c>
      <c r="J264" s="414" t="s">
        <v>812</v>
      </c>
      <c r="K264" s="124">
        <f t="shared" si="76"/>
        <v>82.5</v>
      </c>
      <c r="L264" s="125">
        <f t="shared" si="77"/>
        <v>0.27500000000000002</v>
      </c>
      <c r="M264" s="126" t="s">
        <v>538</v>
      </c>
      <c r="N264" s="322">
        <v>44238</v>
      </c>
      <c r="O264" s="13"/>
      <c r="P264" s="13"/>
      <c r="Q264" s="13"/>
      <c r="R264" s="314" t="s">
        <v>692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16">
        <v>152</v>
      </c>
      <c r="B265" s="194">
        <v>43832</v>
      </c>
      <c r="C265" s="194"/>
      <c r="D265" s="198" t="s">
        <v>738</v>
      </c>
      <c r="E265" s="195" t="s">
        <v>562</v>
      </c>
      <c r="F265" s="196" t="s">
        <v>764</v>
      </c>
      <c r="G265" s="195"/>
      <c r="H265" s="195"/>
      <c r="I265" s="215">
        <v>590</v>
      </c>
      <c r="J265" s="216" t="s">
        <v>540</v>
      </c>
      <c r="K265" s="216"/>
      <c r="L265" s="119"/>
      <c r="M265" s="313" t="s">
        <v>540</v>
      </c>
      <c r="N265" s="218"/>
      <c r="O265" s="13"/>
      <c r="P265" s="13"/>
      <c r="Q265" s="13"/>
      <c r="R265" s="314" t="s">
        <v>692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153</v>
      </c>
      <c r="B266" s="190">
        <v>43966</v>
      </c>
      <c r="C266" s="190"/>
      <c r="D266" s="151" t="s">
        <v>64</v>
      </c>
      <c r="E266" s="191" t="s">
        <v>562</v>
      </c>
      <c r="F266" s="192">
        <v>67.5</v>
      </c>
      <c r="G266" s="191"/>
      <c r="H266" s="191">
        <v>86</v>
      </c>
      <c r="I266" s="210">
        <v>86</v>
      </c>
      <c r="J266" s="137" t="s">
        <v>794</v>
      </c>
      <c r="K266" s="124">
        <f t="shared" ref="K266:K267" si="78">H266-F266</f>
        <v>18.5</v>
      </c>
      <c r="L266" s="125">
        <f t="shared" ref="L266:L267" si="79">K266/F266</f>
        <v>0.27407407407407408</v>
      </c>
      <c r="M266" s="126" t="s">
        <v>538</v>
      </c>
      <c r="N266" s="322">
        <v>44008</v>
      </c>
      <c r="O266" s="54"/>
      <c r="P266" s="13"/>
      <c r="Q266" s="13"/>
      <c r="R266" s="314" t="s">
        <v>692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154</v>
      </c>
      <c r="B267" s="190">
        <v>44035</v>
      </c>
      <c r="C267" s="190"/>
      <c r="D267" s="151" t="s">
        <v>449</v>
      </c>
      <c r="E267" s="191" t="s">
        <v>562</v>
      </c>
      <c r="F267" s="192">
        <v>231</v>
      </c>
      <c r="G267" s="191"/>
      <c r="H267" s="191">
        <v>281</v>
      </c>
      <c r="I267" s="210">
        <v>281</v>
      </c>
      <c r="J267" s="137" t="s">
        <v>621</v>
      </c>
      <c r="K267" s="124">
        <f t="shared" si="78"/>
        <v>50</v>
      </c>
      <c r="L267" s="125">
        <f t="shared" si="79"/>
        <v>0.21645021645021645</v>
      </c>
      <c r="M267" s="126" t="s">
        <v>538</v>
      </c>
      <c r="N267" s="322">
        <v>44358</v>
      </c>
      <c r="O267" s="13"/>
      <c r="P267" s="13"/>
      <c r="Q267" s="13"/>
      <c r="R267" s="314" t="s">
        <v>692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155</v>
      </c>
      <c r="B268" s="190">
        <v>44092</v>
      </c>
      <c r="C268" s="190"/>
      <c r="D268" s="151" t="s">
        <v>390</v>
      </c>
      <c r="E268" s="191" t="s">
        <v>562</v>
      </c>
      <c r="F268" s="191">
        <v>206</v>
      </c>
      <c r="G268" s="191"/>
      <c r="H268" s="191">
        <v>248</v>
      </c>
      <c r="I268" s="210">
        <v>248</v>
      </c>
      <c r="J268" s="137" t="s">
        <v>621</v>
      </c>
      <c r="K268" s="124">
        <f t="shared" ref="K268:K269" si="80">H268-F268</f>
        <v>42</v>
      </c>
      <c r="L268" s="125">
        <f t="shared" ref="L268:L269" si="81">K268/F268</f>
        <v>0.20388349514563106</v>
      </c>
      <c r="M268" s="126" t="s">
        <v>538</v>
      </c>
      <c r="N268" s="322">
        <v>44214</v>
      </c>
      <c r="O268" s="54"/>
      <c r="P268" s="13"/>
      <c r="Q268" s="13"/>
      <c r="R268" s="314" t="s">
        <v>692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156</v>
      </c>
      <c r="B269" s="190">
        <v>44140</v>
      </c>
      <c r="C269" s="190"/>
      <c r="D269" s="151" t="s">
        <v>390</v>
      </c>
      <c r="E269" s="191" t="s">
        <v>562</v>
      </c>
      <c r="F269" s="191">
        <v>182.5</v>
      </c>
      <c r="G269" s="191"/>
      <c r="H269" s="191">
        <v>248</v>
      </c>
      <c r="I269" s="210">
        <v>248</v>
      </c>
      <c r="J269" s="137" t="s">
        <v>621</v>
      </c>
      <c r="K269" s="124">
        <f t="shared" si="80"/>
        <v>65.5</v>
      </c>
      <c r="L269" s="125">
        <f t="shared" si="81"/>
        <v>0.35890410958904112</v>
      </c>
      <c r="M269" s="126" t="s">
        <v>538</v>
      </c>
      <c r="N269" s="322">
        <v>44214</v>
      </c>
      <c r="O269" s="54"/>
      <c r="P269" s="13"/>
      <c r="Q269" s="13"/>
      <c r="R269" s="314" t="s">
        <v>692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157</v>
      </c>
      <c r="B270" s="190">
        <v>44140</v>
      </c>
      <c r="C270" s="190"/>
      <c r="D270" s="151" t="s">
        <v>319</v>
      </c>
      <c r="E270" s="191" t="s">
        <v>562</v>
      </c>
      <c r="F270" s="191">
        <v>247.5</v>
      </c>
      <c r="G270" s="191"/>
      <c r="H270" s="191">
        <v>320</v>
      </c>
      <c r="I270" s="210">
        <v>320</v>
      </c>
      <c r="J270" s="137" t="s">
        <v>621</v>
      </c>
      <c r="K270" s="124">
        <f t="shared" ref="K270" si="82">H270-F270</f>
        <v>72.5</v>
      </c>
      <c r="L270" s="125">
        <f t="shared" ref="L270" si="83">K270/F270</f>
        <v>0.29292929292929293</v>
      </c>
      <c r="M270" s="126" t="s">
        <v>538</v>
      </c>
      <c r="N270" s="322">
        <v>44323</v>
      </c>
      <c r="O270" s="13"/>
      <c r="P270" s="13"/>
      <c r="Q270" s="13"/>
      <c r="R270" s="314" t="s">
        <v>692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158</v>
      </c>
      <c r="B271" s="190">
        <v>44140</v>
      </c>
      <c r="C271" s="190"/>
      <c r="D271" s="151" t="s">
        <v>446</v>
      </c>
      <c r="E271" s="191" t="s">
        <v>562</v>
      </c>
      <c r="F271" s="192">
        <v>925</v>
      </c>
      <c r="G271" s="191"/>
      <c r="H271" s="191">
        <v>1095</v>
      </c>
      <c r="I271" s="210">
        <v>1093</v>
      </c>
      <c r="J271" s="414" t="s">
        <v>802</v>
      </c>
      <c r="K271" s="124">
        <f t="shared" ref="K271" si="84">H271-F271</f>
        <v>170</v>
      </c>
      <c r="L271" s="125">
        <f t="shared" ref="L271" si="85">K271/F271</f>
        <v>0.18378378378378379</v>
      </c>
      <c r="M271" s="126" t="s">
        <v>538</v>
      </c>
      <c r="N271" s="322">
        <v>44201</v>
      </c>
      <c r="O271" s="13"/>
      <c r="P271" s="13"/>
      <c r="Q271" s="13"/>
      <c r="R271" s="3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159</v>
      </c>
      <c r="B272" s="190">
        <v>44140</v>
      </c>
      <c r="C272" s="190"/>
      <c r="D272" s="151" t="s">
        <v>333</v>
      </c>
      <c r="E272" s="191" t="s">
        <v>562</v>
      </c>
      <c r="F272" s="192">
        <v>332.5</v>
      </c>
      <c r="G272" s="191"/>
      <c r="H272" s="191">
        <v>393</v>
      </c>
      <c r="I272" s="210">
        <v>406</v>
      </c>
      <c r="J272" s="414" t="s">
        <v>815</v>
      </c>
      <c r="K272" s="124">
        <f t="shared" ref="K272:K273" si="86">H272-F272</f>
        <v>60.5</v>
      </c>
      <c r="L272" s="125">
        <f t="shared" ref="L272:L273" si="87">K272/F272</f>
        <v>0.18195488721804512</v>
      </c>
      <c r="M272" s="126" t="s">
        <v>538</v>
      </c>
      <c r="N272" s="322">
        <v>44256</v>
      </c>
      <c r="O272" s="13"/>
      <c r="P272" s="13"/>
      <c r="Q272" s="13"/>
      <c r="R272" s="3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160</v>
      </c>
      <c r="B273" s="190">
        <v>44141</v>
      </c>
      <c r="C273" s="190"/>
      <c r="D273" s="151" t="s">
        <v>449</v>
      </c>
      <c r="E273" s="191" t="s">
        <v>562</v>
      </c>
      <c r="F273" s="192">
        <v>231</v>
      </c>
      <c r="G273" s="191"/>
      <c r="H273" s="191">
        <v>281</v>
      </c>
      <c r="I273" s="210">
        <v>281</v>
      </c>
      <c r="J273" s="137" t="s">
        <v>621</v>
      </c>
      <c r="K273" s="124">
        <f t="shared" si="86"/>
        <v>50</v>
      </c>
      <c r="L273" s="125">
        <f t="shared" si="87"/>
        <v>0.21645021645021645</v>
      </c>
      <c r="M273" s="126" t="s">
        <v>538</v>
      </c>
      <c r="N273" s="322">
        <v>44358</v>
      </c>
      <c r="O273" s="13"/>
      <c r="P273" s="13"/>
      <c r="Q273" s="13"/>
      <c r="R273" s="314" t="s">
        <v>692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161</v>
      </c>
      <c r="B274" s="194">
        <v>44187</v>
      </c>
      <c r="C274" s="194"/>
      <c r="D274" s="198" t="s">
        <v>735</v>
      </c>
      <c r="E274" s="195" t="s">
        <v>562</v>
      </c>
      <c r="F274" s="411" t="s">
        <v>801</v>
      </c>
      <c r="G274" s="195"/>
      <c r="H274" s="195"/>
      <c r="I274" s="215">
        <v>239</v>
      </c>
      <c r="J274" s="412" t="s">
        <v>540</v>
      </c>
      <c r="K274" s="216"/>
      <c r="L274" s="119"/>
      <c r="M274" s="217"/>
      <c r="N274" s="218"/>
      <c r="O274" s="13"/>
      <c r="P274" s="13"/>
      <c r="Q274" s="13"/>
      <c r="R274" s="3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162</v>
      </c>
      <c r="B275" s="194">
        <v>44258</v>
      </c>
      <c r="C275" s="194"/>
      <c r="D275" s="198" t="s">
        <v>738</v>
      </c>
      <c r="E275" s="195" t="s">
        <v>562</v>
      </c>
      <c r="F275" s="196" t="s">
        <v>764</v>
      </c>
      <c r="G275" s="195"/>
      <c r="H275" s="195"/>
      <c r="I275" s="215">
        <v>590</v>
      </c>
      <c r="J275" s="216" t="s">
        <v>540</v>
      </c>
      <c r="K275" s="216"/>
      <c r="L275" s="119"/>
      <c r="M275" s="313"/>
      <c r="N275" s="218"/>
      <c r="O275" s="13"/>
      <c r="P275" s="13"/>
      <c r="R275" s="314" t="s">
        <v>692</v>
      </c>
    </row>
    <row r="276" spans="1:26">
      <c r="A276" s="189">
        <v>163</v>
      </c>
      <c r="B276" s="190">
        <v>44274</v>
      </c>
      <c r="C276" s="190"/>
      <c r="D276" s="331" t="s">
        <v>333</v>
      </c>
      <c r="E276" s="191" t="s">
        <v>562</v>
      </c>
      <c r="F276" s="192">
        <v>355</v>
      </c>
      <c r="G276" s="191"/>
      <c r="H276" s="191">
        <v>422.5</v>
      </c>
      <c r="I276" s="210">
        <v>420</v>
      </c>
      <c r="J276" s="414" t="s">
        <v>836</v>
      </c>
      <c r="K276" s="124">
        <f t="shared" ref="K276" si="88">H276-F276</f>
        <v>67.5</v>
      </c>
      <c r="L276" s="125">
        <f t="shared" ref="L276" si="89">K276/F276</f>
        <v>0.19014084507042253</v>
      </c>
      <c r="M276" s="126" t="s">
        <v>538</v>
      </c>
      <c r="N276" s="322">
        <v>44361</v>
      </c>
      <c r="O276" s="13"/>
      <c r="R276" s="424" t="s">
        <v>692</v>
      </c>
    </row>
    <row r="277" spans="1:26">
      <c r="A277" s="189">
        <v>164</v>
      </c>
      <c r="B277" s="190">
        <v>44295</v>
      </c>
      <c r="C277" s="190"/>
      <c r="D277" s="331" t="s">
        <v>817</v>
      </c>
      <c r="E277" s="191" t="s">
        <v>562</v>
      </c>
      <c r="F277" s="192">
        <v>555</v>
      </c>
      <c r="G277" s="191"/>
      <c r="H277" s="191">
        <v>663</v>
      </c>
      <c r="I277" s="210">
        <v>663</v>
      </c>
      <c r="J277" s="414" t="s">
        <v>818</v>
      </c>
      <c r="K277" s="124">
        <f t="shared" ref="K277:K278" si="90">H277-F277</f>
        <v>108</v>
      </c>
      <c r="L277" s="125">
        <f t="shared" ref="L277:L278" si="91">K277/F277</f>
        <v>0.19459459459459461</v>
      </c>
      <c r="M277" s="126" t="s">
        <v>538</v>
      </c>
      <c r="N277" s="322">
        <v>44321</v>
      </c>
      <c r="O277" s="13"/>
      <c r="P277" s="13"/>
      <c r="Q277" s="13"/>
      <c r="R277" s="3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165</v>
      </c>
      <c r="B278" s="190">
        <v>44308</v>
      </c>
      <c r="C278" s="190"/>
      <c r="D278" s="331" t="s">
        <v>365</v>
      </c>
      <c r="E278" s="191" t="s">
        <v>562</v>
      </c>
      <c r="F278" s="192">
        <v>126.5</v>
      </c>
      <c r="G278" s="191"/>
      <c r="H278" s="191">
        <v>155</v>
      </c>
      <c r="I278" s="210">
        <v>155</v>
      </c>
      <c r="J278" s="137" t="s">
        <v>621</v>
      </c>
      <c r="K278" s="124">
        <f t="shared" si="90"/>
        <v>28.5</v>
      </c>
      <c r="L278" s="125">
        <f t="shared" si="91"/>
        <v>0.22529644268774704</v>
      </c>
      <c r="M278" s="126" t="s">
        <v>538</v>
      </c>
      <c r="N278" s="322">
        <v>44362</v>
      </c>
      <c r="O278" s="13"/>
      <c r="R278" s="219"/>
    </row>
    <row r="279" spans="1:26">
      <c r="A279" s="193">
        <v>166</v>
      </c>
      <c r="B279" s="194">
        <v>44368</v>
      </c>
      <c r="C279" s="194"/>
      <c r="D279" s="198" t="s">
        <v>808</v>
      </c>
      <c r="E279" s="195" t="s">
        <v>562</v>
      </c>
      <c r="F279" s="196" t="s">
        <v>843</v>
      </c>
      <c r="G279" s="195"/>
      <c r="H279" s="195"/>
      <c r="I279" s="215">
        <v>344</v>
      </c>
      <c r="J279" s="216" t="s">
        <v>540</v>
      </c>
      <c r="K279" s="193"/>
      <c r="L279" s="194"/>
      <c r="M279" s="194"/>
      <c r="N279" s="198"/>
      <c r="O279" s="13"/>
      <c r="R279" s="219"/>
    </row>
    <row r="280" spans="1:26">
      <c r="A280" s="193">
        <v>167</v>
      </c>
      <c r="B280" s="194">
        <v>44368</v>
      </c>
      <c r="C280" s="194"/>
      <c r="D280" s="198" t="s">
        <v>449</v>
      </c>
      <c r="E280" s="195" t="s">
        <v>562</v>
      </c>
      <c r="F280" s="196" t="s">
        <v>844</v>
      </c>
      <c r="G280" s="195"/>
      <c r="H280" s="195"/>
      <c r="I280" s="215">
        <v>320</v>
      </c>
      <c r="J280" s="216" t="s">
        <v>540</v>
      </c>
      <c r="K280" s="193"/>
      <c r="L280" s="194"/>
      <c r="M280" s="194"/>
      <c r="N280" s="198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A286" s="193"/>
      <c r="B286" s="184" t="s">
        <v>759</v>
      </c>
      <c r="R286" s="219"/>
    </row>
    <row r="296" spans="1:6">
      <c r="A296" s="199"/>
    </row>
    <row r="297" spans="1:6">
      <c r="A297" s="199"/>
      <c r="F297" s="413"/>
    </row>
    <row r="298" spans="1:6">
      <c r="A298" s="195"/>
    </row>
  </sheetData>
  <autoFilter ref="R1:R294"/>
  <mergeCells count="23">
    <mergeCell ref="O65:O66"/>
    <mergeCell ref="P65:P66"/>
    <mergeCell ref="A78:A79"/>
    <mergeCell ref="B78:B79"/>
    <mergeCell ref="J78:J79"/>
    <mergeCell ref="M78:M79"/>
    <mergeCell ref="N78:N79"/>
    <mergeCell ref="O78:O79"/>
    <mergeCell ref="P78:P79"/>
    <mergeCell ref="A65:A66"/>
    <mergeCell ref="B65:B66"/>
    <mergeCell ref="J65:J66"/>
    <mergeCell ref="M65:M66"/>
    <mergeCell ref="N65:N66"/>
    <mergeCell ref="O75:O76"/>
    <mergeCell ref="P75:P76"/>
    <mergeCell ref="A75:A76"/>
    <mergeCell ref="B75:B76"/>
    <mergeCell ref="J75:J76"/>
    <mergeCell ref="M75:M76"/>
    <mergeCell ref="N75:N76"/>
    <mergeCell ref="I75:I76"/>
    <mergeCell ref="L75:L76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2021-07-07T02:34:19Z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