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1840" windowHeight="12576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8" i="7"/>
  <c r="K28"/>
  <c r="L11"/>
  <c r="K11"/>
  <c r="M11" s="1"/>
  <c r="L17"/>
  <c r="K17"/>
  <c r="M17" s="1"/>
  <c r="L16"/>
  <c r="K16"/>
  <c r="M16" s="1"/>
  <c r="L61"/>
  <c r="K61"/>
  <c r="L59"/>
  <c r="K59"/>
  <c r="L60"/>
  <c r="K60"/>
  <c r="M60" s="1"/>
  <c r="L33"/>
  <c r="K33"/>
  <c r="L14"/>
  <c r="K75"/>
  <c r="M75" s="1"/>
  <c r="L58"/>
  <c r="M58" s="1"/>
  <c r="K58"/>
  <c r="M28" l="1"/>
  <c r="M61"/>
  <c r="M59"/>
  <c r="M33"/>
  <c r="L30"/>
  <c r="M74"/>
  <c r="K74"/>
  <c r="K30"/>
  <c r="M30" s="1"/>
  <c r="K14"/>
  <c r="M14" l="1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<sst xmlns="http://schemas.openxmlformats.org/spreadsheetml/2006/main" count="2707" uniqueCount="1048">
  <si>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</si>
  <si>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</si>
  <si>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</si>
  <si>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</si>
  <si>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</si>
  <si>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</si>
  <si>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</si>
  <si>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</si>
  <si>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</si>
  <si>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</si>
  <si>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</si>
  <si>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</si>
  <si>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</si>
  <si>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</si>
  <si>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</si>
  <si>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</si>
  <si>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</si>
  <si>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</si>
  <si>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</si>
  <si>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</si>
  <si>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</si>
  <si>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</si>
  <si>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</si>
  <si>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</si>
  <si>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</si>
  <si>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</si>
  <si>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</si>
  <si>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</si>
  <si>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</si>
  <si>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</si>
  <si>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</si>
  <si>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</si>
  <si>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</si>
  <si>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</si>
  <si>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</si>
  <si>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</si>
  <si>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</si>
  <si>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</si>
  <si>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</si>
  <si>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</si>
  <si>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</si>
  <si>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</si>
  <si>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</si>
  <si>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</si>
  <si>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</si>
  <si>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</si>
  <si>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</si>
  <si>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</si>
  <si>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</si>
  <si>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</si>
  <si>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</si>
  <si>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</si>
  <si>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</si>
  <si>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</si>
  <si>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</si>
  <si>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</si>
  <si>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</si>
  <si>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</si>
  <si>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</si>
  <si>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</si>
  <si>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</si>
  <si>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</si>
  <si>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</si>
  <si>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</si>
  <si>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</si>
  <si>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</si>
  <si>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</si>
  <si>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</si>
  <si>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</si>
  <si>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</si>
  <si>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</si>
  <si>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</si>
  <si>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</si>
  <si>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</si>
  <si>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</si>
  <si>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</si>
  <si>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</si>
  <si>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</si>
  <si>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</si>
  <si>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</si>
  <si>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</si>
  <si>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</si>
  <si>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</si>
  <si>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</si>
  <si>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</si>
  <si>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</si>
  <si>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</si>
  <si>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</si>
  <si>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</si>
  <si>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</si>
  <si>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</si>
  <si>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</si>
  <si>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</si>
  <si>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</si>
  <si>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</si>
  <si>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</si>
  <si>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</si>
  <si>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</si>
  <si>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</si>
  <si>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</si>
  <si>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</si>
  <si>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</si>
  <si>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</si>
  <si>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</si>
  <si>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</si>
  <si>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</si>
  <si>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</si>
  <si>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</si>
  <si>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</si>
  <si>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</si>
  <si>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</si>
  <si>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</si>
  <si>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</si>
  <si>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</si>
  <si>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</si>
  <si>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</si>
  <si>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</si>
  <si>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</si>
  <si>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</si>
  <si>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</si>
  <si>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</si>
  <si>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</si>
  <si>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</si>
  <si>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</si>
  <si>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</si>
  <si>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</si>
  <si>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</si>
  <si>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</si>
  <si>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</si>
  <si>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</si>
  <si>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</si>
  <si>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</si>
  <si>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</si>
  <si>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</si>
  <si>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</si>
  <si>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</si>
  <si>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</si>
  <si>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</si>
  <si>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</si>
  <si>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</si>
  <si>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</si>
  <si>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</si>
  <si>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</si>
  <si>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</si>
  <si>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</si>
  <si>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</si>
  <si>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</si>
  <si>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</si>
  <si>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</si>
  <si>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</si>
  <si>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</si>
  <si>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</si>
  <si>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</si>
  <si>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</si>
  <si>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</si>
  <si>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</si>
  <si>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</si>
  <si>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</si>
  <si>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</si>
  <si>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</si>
  <si>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</si>
  <si>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</si>
  <si>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</si>
  <si>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</si>
  <si>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</si>
  <si>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</si>
  <si>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</si>
  <si>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</si>
  <si>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</si>
  <si>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</si>
  <si>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</si>
  <si>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</si>
  <si>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</si>
  <si>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</si>
  <si>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</si>
  <si>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</si>
  <si>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</si>
  <si>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</si>
  <si>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</si>
  <si>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</si>
  <si>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</si>
  <si>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</si>
  <si>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</si>
  <si>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</si>
  <si>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</si>
  <si>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</si>
  <si>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</si>
  <si>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</si>
  <si>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</si>
  <si>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</si>
  <si>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</si>
  <si>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</si>
  <si>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</si>
  <si>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</si>
  <si>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</si>
  <si>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</si>
  <si>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</si>
  <si>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</si>
  <si>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</si>
  <si>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</si>
  <si>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</si>
  <si>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</si>
  <si>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</si>
  <si>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</si>
  <si>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</si>
  <si>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</si>
  <si>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</si>
  <si>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</si>
  <si>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</si>
  <si>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</si>
  <si>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</si>
  <si>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</si>
  <si>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</si>
  <si>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</si>
  <si>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</si>
  <si>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</si>
  <si>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</si>
  <si>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</si>
  <si>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</si>
  <si>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</si>
  <si>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</si>
  <si>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</si>
  <si>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</si>
  <si>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</si>
  <si>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</si>
  <si>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</si>
  <si>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</si>
  <si>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</si>
  <si>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</si>
  <si>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</si>
  <si>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</si>
  <si>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</si>
  <si>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</si>
  <si>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</si>
  <si>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</si>
  <si>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</si>
  <si>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</si>
  <si>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</si>
  <si>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</si>
  <si>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</si>
  <si>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</si>
  <si>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</si>
  <si>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</si>
  <si>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</si>
  <si>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</si>
  <si>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</si>
  <si>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</si>
  <si>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</si>
  <si>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</si>
  <si>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</si>
  <si>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</si>
  <si>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</si>
  <si>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</si>
  <si>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</si>
  <si>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</si>
  <si>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</si>
  <si>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</si>
  <si>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</si>
  <si>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</si>
  <si>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</si>
  <si>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</si>
  <si>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</si>
  <si>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</si>
  <si>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</si>
  <si>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</si>
  <si>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</si>
  <si>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</si>
  <si>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</si>
  <si>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</si>
  <si>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</si>
  <si>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</si>
  <si>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</si>
  <si>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</si>
  <si>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</si>
  <si>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</si>
  <si>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</si>
  <si>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</si>
  <si>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</si>
  <si>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</si>
  <si>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</si>
  <si>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</si>
  <si>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</si>
  <si>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</si>
  <si>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</si>
  <si>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</si>
  <si>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</si>
  <si>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</si>
  <si>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</si>
  <si>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</si>
  <si>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</si>
  <si>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</si>
  <si>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</si>
  <si>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</si>
  <si>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</si>
  <si>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</si>
  <si>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</si>
  <si>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</si>
  <si>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</si>
  <si>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</si>
  <si>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</si>
  <si>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</si>
  <si>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</si>
  <si>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</si>
  <si>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</si>
  <si>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</si>
  <si>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</si>
  <si>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</si>
  <si>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</si>
  <si>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</si>
  <si>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</si>
  <si>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</si>
  <si>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</si>
  <si>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</si>
  <si>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</si>
  <si>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</si>
  <si>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</si>
  <si>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</si>
  <si>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</si>
  <si>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</si>
  <si>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</si>
  <si>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</si>
  <si>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</si>
  <si>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</si>
  <si>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</si>
  <si>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</si>
  <si>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</si>
  <si>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</si>
  <si>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</si>
  <si>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</si>
  <si>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</si>
  <si>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</si>
  <si>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</si>
  <si>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</si>
  <si>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</si>
  <si>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</si>
  <si>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</si>
  <si>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</si>
  <si>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</si>
  <si>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</si>
  <si>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</si>
  <si>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</si>
  <si>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</si>
  <si>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</si>
  <si>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</si>
  <si>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</si>
  <si>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</si>
  <si>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</si>
  <si>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</si>
  <si>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</si>
  <si>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</si>
  <si>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</si>
  <si>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</si>
  <si>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</si>
  <si>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</si>
  <si>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</si>
  <si>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</si>
  <si>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</si>
  <si>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</si>
  <si>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</si>
  <si>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</si>
  <si>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</si>
  <si>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</si>
  <si>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</si>
  <si>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</si>
  <si>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</si>
  <si>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</si>
  <si>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</si>
  <si>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</si>
  <si>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</si>
  <si>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</si>
  <si>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</si>
  <si>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</si>
  <si>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</si>
  <si>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</si>
  <si>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</si>
  <si>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</si>
  <si>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</si>
  <si>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</si>
  <si>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</si>
  <si>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</si>
  <si>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</si>
  <si>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</si>
  <si>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</si>
  <si>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</si>
  <si>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</si>
  <si>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</si>
  <si>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</si>
  <si>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</si>
  <si>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</si>
  <si>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</si>
  <si>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</si>
  <si>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</si>
  <si>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</si>
  <si>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</si>
  <si>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</si>
  <si>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</si>
  <si>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</si>
  <si>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</si>
  <si>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</si>
  <si>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</si>
  <si>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</si>
  <si>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</si>
  <si>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</si>
  <si>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</si>
  <si>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</si>
  <si>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</si>
  <si>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</si>
  <si>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</si>
  <si>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</si>
  <si>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</si>
  <si>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</si>
  <si>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</si>
  <si>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</si>
  <si>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</si>
  <si>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</si>
  <si>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</si>
  <si>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</si>
  <si>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</si>
  <si>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</si>
  <si>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</si>
  <si>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</si>
  <si>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</si>
  <si>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</si>
  <si>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</si>
  <si>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</si>
  <si>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</si>
  <si>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</si>
  <si>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</si>
  <si>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</si>
  <si>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</si>
  <si>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</si>
  <si>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</si>
  <si>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</si>
  <si>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</si>
  <si>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</si>
  <si>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</si>
  <si>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</si>
  <si>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</si>
  <si>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</si>
  <si>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</si>
  <si>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</si>
  <si>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</si>
  <si>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</si>
  <si>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</si>
  <si>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</si>
  <si>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</si>
  <si>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</si>
  <si>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</si>
  <si>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</si>
  <si>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</si>
  <si>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</si>
  <si>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</si>
  <si>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</si>
  <si>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</si>
  <si>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</si>
  <si>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</si>
  <si>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</si>
  <si>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</si>
  <si>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</si>
  <si>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</si>
  <si>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</si>
  <si>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</si>
  <si>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</si>
  <si>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</si>
  <si>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</si>
  <si>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</si>
  <si>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</si>
  <si>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</si>
  <si>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</si>
  <si>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</si>
  <si>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</si>
  <si>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</si>
  <si>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</si>
  <si>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</si>
  <si>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</si>
  <si>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</si>
  <si>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</si>
  <si>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</si>
  <si>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</si>
  <si>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</si>
  <si>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</si>
  <si>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</si>
  <si>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</si>
  <si>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</si>
  <si>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</si>
  <si>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</si>
  <si>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</si>
  <si>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</si>
  <si>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</si>
  <si>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</si>
  <si>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</si>
  <si>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</si>
  <si>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</si>
  <si>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</si>
  <si>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</si>
  <si>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</si>
  <si>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</si>
  <si>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</si>
  <si>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</si>
  <si>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</si>
  <si>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</si>
  <si>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</si>
  <si>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</si>
  <si>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</si>
  <si>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</si>
  <si>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</si>
  <si>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</si>
  <si>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</si>
  <si>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</si>
  <si>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</si>
  <si>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</si>
  <si>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</si>
  <si>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</si>
  <si>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</si>
  <si>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</si>
  <si>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</si>
  <si>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</si>
  <si>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</si>
  <si>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</si>
  <si>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</si>
  <si>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</si>
  <si>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</si>
  <si>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</si>
  <si>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</si>
  <si>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</si>
  <si>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</si>
  <si>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</si>
  <si>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</si>
  <si>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</si>
  <si>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</si>
  <si>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</si>
  <si>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</si>
  <si>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</si>
  <si>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</si>
  <si>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</si>
  <si>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</si>
  <si>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</si>
  <si>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</si>
  <si>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</si>
  <si>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</si>
  <si>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</si>
  <si>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</si>
  <si>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</si>
  <si>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</si>
  <si>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</si>
  <si>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</si>
  <si>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</si>
  <si>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</si>
  <si>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</si>
  <si>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</si>
  <si>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</si>
  <si>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</si>
  <si>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</si>
  <si>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</si>
  <si>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</si>
  <si>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</si>
  <si>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</si>
  <si>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</si>
  <si>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</si>
  <si>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</si>
  <si>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</si>
  <si>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</si>
  <si>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</si>
  <si>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</si>
  <si>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</si>
  <si>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</si>
  <si>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</si>
  <si>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</si>
  <si>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</si>
  <si>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</si>
  <si>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</si>
  <si>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</si>
  <si>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</si>
  <si>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</si>
  <si>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</si>
  <si>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</si>
  <si>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</si>
  <si>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</si>
  <si>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</si>
  <si>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</si>
  <si>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</si>
  <si>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</si>
  <si>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</si>
  <si>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</si>
  <si>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</si>
  <si>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</si>
  <si>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</si>
  <si>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</si>
  <si>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</si>
  <si>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</si>
  <si>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</si>
  <si>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</si>
  <si>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</si>
  <si>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</si>
  <si>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</si>
  <si>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</si>
  <si>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</si>
  <si>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</si>
  <si>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</si>
  <si>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</si>
  <si>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</si>
  <si>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</si>
  <si>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</si>
  <si>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</si>
  <si>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</si>
  <si>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</si>
  <si>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</si>
  <si>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</si>
  <si>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</si>
  <si>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</si>
  <si>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</si>
  <si>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</si>
  <si>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</si>
  <si>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</si>
  <si>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</si>
  <si>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</si>
  <si>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</si>
  <si>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</si>
  <si>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</si>
  <si>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</si>
  <si>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</si>
  <si>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</si>
  <si>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</si>
  <si>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</si>
  <si>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</si>
  <si>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</si>
  <si>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</si>
  <si>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</si>
  <si>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</si>
  <si>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</si>
  <si>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</si>
  <si>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</si>
  <si>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</si>
  <si>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</si>
  <si>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</si>
  <si>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</si>
  <si>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</si>
  <si>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</si>
  <si>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</si>
  <si>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</si>
  <si>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</si>
  <si>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</si>
  <si>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</si>
  <si>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</si>
  <si>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</si>
  <si>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</si>
  <si>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</si>
  <si>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</si>
  <si>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</si>
  <si>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</si>
  <si>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</si>
  <si>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</si>
  <si>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</si>
  <si>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</si>
  <si>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</si>
  <si>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</si>
  <si>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</si>
  <si>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</si>
  <si>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</si>
  <si>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</si>
  <si>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</si>
  <si>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</si>
  <si>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</si>
  <si>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</si>
  <si>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</si>
  <si>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</si>
  <si>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</si>
  <si>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</si>
  <si>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</si>
  <si>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</si>
  <si>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</si>
  <si>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</si>
  <si>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</si>
  <si>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</si>
  <si>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</si>
  <si>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</si>
  <si>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</si>
  <si>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</si>
  <si>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</si>
  <si>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</si>
  <si>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</si>
  <si>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</si>
  <si>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</si>
  <si>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</si>
  <si>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</si>
  <si>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</si>
  <si>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</si>
  <si>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</si>
  <si>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</si>
  <si>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</si>
  <si>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</si>
  <si>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</si>
  <si>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</si>
  <si>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</si>
  <si>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</si>
  <si>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</si>
  <si>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</si>
  <si>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</si>
  <si>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</si>
  <si>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</si>
  <si>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</si>
  <si>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</si>
  <si>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</si>
  <si>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</si>
  <si>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</si>
  <si>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</si>
  <si>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</si>
  <si>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</si>
  <si>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</si>
  <si>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</si>
  <si>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</si>
  <si>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</si>
  <si>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</si>
  <si>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</si>
  <si>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</si>
  <si>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</si>
  <si>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</si>
  <si>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</si>
  <si>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</si>
  <si>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</si>
  <si>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</si>
  <si>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</si>
  <si>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</si>
  <si>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</si>
  <si>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</si>
  <si>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</si>
  <si>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</si>
  <si>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</si>
  <si>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</si>
  <si>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</si>
  <si>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</si>
  <si>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</si>
  <si>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</si>
  <si>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</si>
  <si>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</si>
  <si>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</si>
  <si>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</si>
  <si>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</si>
  <si>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</si>
  <si>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</si>
  <si>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</si>
  <si>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</si>
  <si>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</si>
  <si>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</si>
  <si>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</si>
  <si>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</si>
  <si>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</si>
  <si>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</si>
  <si>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</si>
  <si>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</si>
  <si>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</si>
  <si>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</si>
  <si>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</si>
  <si>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</si>
  <si>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</si>
  <si>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</si>
  <si>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</si>
  <si>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</si>
  <si>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</si>
  <si>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</si>
  <si>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</si>
  <si>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</si>
  <si>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</si>
  <si>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</si>
  <si>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</si>
  <si>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</si>
  <si>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</si>
  <si>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</si>
  <si>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</si>
  <si>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</si>
  <si>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</si>
  <si>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</si>
  <si>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</si>
  <si>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</si>
  <si>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</si>
  <si>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</si>
  <si>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</si>
  <si>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</si>
  <si>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</si>
  <si>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</si>
  <si>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</si>
  <si>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</si>
  <si>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</si>
  <si>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</si>
  <si>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</si>
  <si>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</si>
  <si>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</si>
  <si>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</si>
  <si>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</si>
  <si>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</si>
  <si>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</si>
  <si>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</si>
  <si>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</si>
  <si>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</si>
  <si>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</si>
  <si>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</si>
  <si>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</si>
  <si>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</si>
  <si>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</si>
  <si>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</si>
  <si>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</si>
  <si>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</si>
  <si>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</si>
  <si>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</si>
  <si>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</si>
  <si>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</si>
  <si>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</si>
  <si>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</si>
  <si>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</si>
  <si>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</si>
  <si>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</si>
  <si>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</si>
  <si>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</si>
  <si>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</si>
  <si>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</si>
  <si>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</si>
  <si>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</si>
  <si>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</si>
  <si>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</si>
  <si>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</si>
  <si>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</si>
  <si>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</si>
  <si>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</si>
  <si>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</si>
  <si>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</si>
  <si>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</si>
  <si>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</si>
  <si>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</si>
  <si>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</si>
  <si>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</si>
  <si>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</si>
  <si>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</si>
  <si>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</si>
  <si>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</si>
  <si>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</si>
  <si>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</si>
  <si>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</si>
  <si>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</si>
  <si>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</si>
  <si>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</si>
  <si>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</si>
  <si>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</si>
  <si>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</si>
  <si>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</si>
  <si>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</si>
  <si>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</si>
  <si>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</si>
  <si>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</si>
  <si>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Retail Research Technical Calls &amp; Fundamental Performance Report for the month of May-2021</t>
  </si>
  <si>
    <t>Profit of Rs.108/-</t>
  </si>
  <si>
    <t>GRAVITON RESEARCH CAPITAL LLP</t>
  </si>
  <si>
    <t>237-241</t>
  </si>
  <si>
    <t>280-290</t>
  </si>
  <si>
    <t>Sell</t>
  </si>
  <si>
    <t>Part Profit of Rs.191.50/-</t>
  </si>
  <si>
    <t>Profit of Rs.30/-</t>
  </si>
  <si>
    <t>1380-1400</t>
  </si>
  <si>
    <t>100-120</t>
  </si>
  <si>
    <t>190-191</t>
  </si>
  <si>
    <t>200-205</t>
  </si>
  <si>
    <t>2830-2850</t>
  </si>
  <si>
    <t>3100-3200</t>
  </si>
  <si>
    <t>HINDUNILVR JUNE FUT</t>
  </si>
  <si>
    <t>2390-2410</t>
  </si>
  <si>
    <t>520-525</t>
  </si>
  <si>
    <t>590-610</t>
  </si>
  <si>
    <t xml:space="preserve">TVSMOTOR </t>
  </si>
  <si>
    <t>665-675</t>
  </si>
  <si>
    <t>M&amp;MFIN 185 CE JUN</t>
  </si>
  <si>
    <t>2250-2300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</si>
  <si>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</si>
  <si>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</si>
  <si>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</si>
  <si>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</si>
  <si>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</si>
  <si>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</si>
  <si>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</si>
  <si>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</si>
  <si>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NK SECURITIES RESEARCH PRIVATE LIMITED</t>
  </si>
  <si>
    <t>MANSI SHARES &amp; STOCK ADVISORS PVT LTD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</si>
  <si>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</si>
  <si>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</si>
  <si>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</si>
  <si>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</si>
  <si>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</si>
  <si>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</si>
  <si>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</si>
  <si>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</si>
  <si>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</si>
  <si>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</si>
  <si>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>PIONEEREMB</t>
  </si>
  <si>
    <t>Pioneer Embroideries Limi</t>
  </si>
  <si>
    <t>VLIFE-RE</t>
  </si>
  <si>
    <t xml:space="preserve">AMARAJABAT </t>
  </si>
  <si>
    <t>743-747</t>
  </si>
  <si>
    <t>780-790</t>
  </si>
  <si>
    <t>1240-1250</t>
  </si>
  <si>
    <t>Profit of Rs.22.5/-</t>
  </si>
  <si>
    <t>320-330</t>
  </si>
  <si>
    <t>Profit of Rs.28.5/-</t>
  </si>
  <si>
    <t>Profit of Rs.7/-</t>
  </si>
  <si>
    <t>Profit of Rs.100/-</t>
  </si>
  <si>
    <t>ACEWIN</t>
  </si>
  <si>
    <t>SATHYARAJ A</t>
  </si>
  <si>
    <t>OZONEWORLD</t>
  </si>
  <si>
    <t>ARUN DASHRATHBHAI PRAJAPATI</t>
  </si>
  <si>
    <t>LALITKUMARGOPILAL</t>
  </si>
  <si>
    <t>SHANGAR</t>
  </si>
  <si>
    <t>TERRASCOPE</t>
  </si>
  <si>
    <t>ARIES</t>
  </si>
  <si>
    <t>Aries Agro Limited</t>
  </si>
  <si>
    <t>Asian Granito India Limit</t>
  </si>
  <si>
    <t>QE SECURITIES</t>
  </si>
  <si>
    <t>KIRIINDUS</t>
  </si>
  <si>
    <t>Kiri Industries Limited</t>
  </si>
  <si>
    <t>SHRENI SHARES PRIVATE LIMITED</t>
  </si>
  <si>
    <t>XTX MARKETS LLP</t>
  </si>
  <si>
    <t>Profit of Rs.160/-</t>
  </si>
  <si>
    <t>Profit of Rs.25.5/-</t>
  </si>
  <si>
    <t>Profit of Rs.38/-</t>
  </si>
  <si>
    <t>2332-2336</t>
  </si>
  <si>
    <t>2380-2400</t>
  </si>
  <si>
    <t>Profit of Rs.14.5/-</t>
  </si>
  <si>
    <t>APOLLOFI</t>
  </si>
  <si>
    <t>MIKHIL RAMESH INNANI</t>
  </si>
  <si>
    <t>BIBCL</t>
  </si>
  <si>
    <t>BLFL</t>
  </si>
  <si>
    <t>SYED MOHAMMAD ZAFRUL ISLAM</t>
  </si>
  <si>
    <t>BRIJLEAS</t>
  </si>
  <si>
    <t>RIVER DIAMONDS AND JEWELS COMPANY LIMITED</t>
  </si>
  <si>
    <t>RIVER FINANCIAL CONSULTANTS PVT LTD</t>
  </si>
  <si>
    <t>DYNAMIND</t>
  </si>
  <si>
    <t>BYNASONS</t>
  </si>
  <si>
    <t>GIANLIFE</t>
  </si>
  <si>
    <t>HITECHWIND</t>
  </si>
  <si>
    <t>MAMTA DEVI</t>
  </si>
  <si>
    <t>KIRTIKUMAR AMRUTLAL GAJRA</t>
  </si>
  <si>
    <t>MANISHKHARE</t>
  </si>
  <si>
    <t>INNOVATIVE</t>
  </si>
  <si>
    <t>LINA S SHAH</t>
  </si>
  <si>
    <t>IRIS</t>
  </si>
  <si>
    <t>PORINJUV VELIYATH</t>
  </si>
  <si>
    <t>JETMALL</t>
  </si>
  <si>
    <t>KANAKLATA BOHRA</t>
  </si>
  <si>
    <t>SHAREACCOUNT NA</t>
  </si>
  <si>
    <t>KAPASHI</t>
  </si>
  <si>
    <t>JAYKUMAR JAYANTILAL SHAH</t>
  </si>
  <si>
    <t>JYOTIBEN JAYKUMAR SHAH</t>
  </si>
  <si>
    <t>MITESH JAGDISH PARIKH-HUF</t>
  </si>
  <si>
    <t>KAMLESH JAYANTILAL PATEL</t>
  </si>
  <si>
    <t>KAPILRAJ</t>
  </si>
  <si>
    <t>CHETAN KISHOR BHIMJIYANI</t>
  </si>
  <si>
    <t>REENA SHARMA</t>
  </si>
  <si>
    <t>KJMCFIN</t>
  </si>
  <si>
    <t>CHANDDEVI INDERCHAND JAIN</t>
  </si>
  <si>
    <t>RAJESH PATNI</t>
  </si>
  <si>
    <t>MIL</t>
  </si>
  <si>
    <t>RUCHI SIMLOTE</t>
  </si>
  <si>
    <t>PRAKASHCHAND HIMATLAL SHAH</t>
  </si>
  <si>
    <t>MODINSU</t>
  </si>
  <si>
    <t>RAJASTHAN GLOBAL SECURITIES PRIVATE LIMITED</t>
  </si>
  <si>
    <t>LIFE INSURANCE CORPORATION OF INDIA</t>
  </si>
  <si>
    <t>MRSS</t>
  </si>
  <si>
    <t>R V RAGHUNANDHAN</t>
  </si>
  <si>
    <t>OONE</t>
  </si>
  <si>
    <t>DIVYAKANDA</t>
  </si>
  <si>
    <t>ORIENTTR</t>
  </si>
  <si>
    <t>ASHA KHETARPAL</t>
  </si>
  <si>
    <t>RANJANPREET KAUR</t>
  </si>
  <si>
    <t>REGENCY</t>
  </si>
  <si>
    <t>INDERJEET KAUR WADHWA</t>
  </si>
  <si>
    <t>SURINDER KUMAR</t>
  </si>
  <si>
    <t>SCTL</t>
  </si>
  <si>
    <t>ALKA RAWAT</t>
  </si>
  <si>
    <t>SHIVAMILLS</t>
  </si>
  <si>
    <t>DHANSUKH GORDHANDAS AMLANI</t>
  </si>
  <si>
    <t>SOLIMAC</t>
  </si>
  <si>
    <t>PRATYUSH MITTAL</t>
  </si>
  <si>
    <t>SHANKARLAL KUMHAR</t>
  </si>
  <si>
    <t>BHUPINDERSINGH</t>
  </si>
  <si>
    <t>VISAGAR</t>
  </si>
  <si>
    <t>KRUNALBHIKHALALSHAH</t>
  </si>
  <si>
    <t>TURBOT TRADERS PRIVATE LIMITED</t>
  </si>
  <si>
    <t>AJOONI</t>
  </si>
  <si>
    <t>Ajooni Biotech Limited</t>
  </si>
  <si>
    <t>APTECHT</t>
  </si>
  <si>
    <t>Aptech Limited</t>
  </si>
  <si>
    <t>VIJETA STOCK &amp; SHARES SERVICES PRIVATE LIMITED VIJETA  STOCK</t>
  </si>
  <si>
    <t>NUMIV RESEARCH PRIVATE LIMITED</t>
  </si>
  <si>
    <t>DEEPA AGARWAL</t>
  </si>
  <si>
    <t>BCP</t>
  </si>
  <si>
    <t>B.C. Power Controls Ltd</t>
  </si>
  <si>
    <t>COMFORT COMMOTRADE PRIVATE LIMITED</t>
  </si>
  <si>
    <t>ROOP SINGH RATHORE</t>
  </si>
  <si>
    <t>GICHSGFIN</t>
  </si>
  <si>
    <t>Gic Housing Finance Ltd</t>
  </si>
  <si>
    <t>GLOBE</t>
  </si>
  <si>
    <t>Globe Textiles (I) Ltd.</t>
  </si>
  <si>
    <t>HANCSHI TRADELINKK LLP .</t>
  </si>
  <si>
    <t>SUMIT LAKHOTIA</t>
  </si>
  <si>
    <t>Indiabulls Hsg Fin Ltd</t>
  </si>
  <si>
    <t>KOTAK SECURITIES LTD</t>
  </si>
  <si>
    <t>TOWER RESEARCH CAPITAL MARKETS INDIA PRIVATE LIMITED</t>
  </si>
  <si>
    <t>JUMP TRADING FINANCIAL INDIA PRIVATE LIMITED</t>
  </si>
  <si>
    <t>SURJECTIVE RESEARCH CAPITAL LLP</t>
  </si>
  <si>
    <t>INVENTURE</t>
  </si>
  <si>
    <t>Inventure Gro &amp; Sec Ltd</t>
  </si>
  <si>
    <t>VANRAJ DADBHAI KAHOR</t>
  </si>
  <si>
    <t>LIBAS</t>
  </si>
  <si>
    <t>Libas Consu Products Ltd</t>
  </si>
  <si>
    <t>PARESH THAKKER</t>
  </si>
  <si>
    <t>HEMANT  SARVAIYA</t>
  </si>
  <si>
    <t>VT CAPITAL MARKET PVT LTD</t>
  </si>
  <si>
    <t>LEXIS RESIDENCY LLP</t>
  </si>
  <si>
    <t>YOGESHKUMAR RASIKLAL SANGHAVI</t>
  </si>
  <si>
    <t>MANAV</t>
  </si>
  <si>
    <t>Manav Infra Projects Ltd</t>
  </si>
  <si>
    <t>MANISH RAJ</t>
  </si>
  <si>
    <t>NIITLTD</t>
  </si>
  <si>
    <t>NIIT Limited</t>
  </si>
  <si>
    <t>VAIBHAV STOCK AND DERIVATIVES BROKING PRIVATE LIMITED</t>
  </si>
  <si>
    <t>PARACABLES</t>
  </si>
  <si>
    <t>Paramount Communications</t>
  </si>
  <si>
    <t>B M TRADERS</t>
  </si>
  <si>
    <t>RELINFRA</t>
  </si>
  <si>
    <t>Reliance Infrastructu Ltd</t>
  </si>
  <si>
    <t>SPANDANA</t>
  </si>
  <si>
    <t>Spandana Sphoorty Fin Ltd</t>
  </si>
  <si>
    <t>UTTAMSTL</t>
  </si>
  <si>
    <t>Uttam Galva Steels Limite</t>
  </si>
  <si>
    <t>GODHAR RAJENDRA GANGARAM</t>
  </si>
  <si>
    <t>ACME FINVEST PRIVATE LIMITED</t>
  </si>
  <si>
    <t>KAMLESH SHANTILALJI JAIN</t>
  </si>
  <si>
    <t>GEETHA JAIN</t>
  </si>
  <si>
    <t>BHANSALI ASSOCIATES(PIYUSH MAFATLAL BHANSALI )</t>
  </si>
  <si>
    <t>VORA PRANAV PRAFULCHANDRA</t>
  </si>
  <si>
    <t>MARFATIA NISHIL SURENDRA</t>
  </si>
  <si>
    <t>GLOBUSSPR</t>
  </si>
  <si>
    <t>Globus Spirits Limited</t>
  </si>
  <si>
    <t>TEMPLETON STRATEGIC EMERGING MARKETS FUND IV LDC</t>
  </si>
  <si>
    <t>MAHIMTURA NISHANT MITRASEN</t>
  </si>
  <si>
    <t>NAVALKISHORE AMRITLAL KEDIA</t>
  </si>
  <si>
    <t>NOMURA SINGAPORE LIMITED</t>
  </si>
  <si>
    <t>NIKHIL SEKHANI HUF .</t>
  </si>
  <si>
    <t>SG AIR TRAVEL PVT LTD</t>
  </si>
  <si>
    <t>JAYANT SHAMJI CHHEDA HUF</t>
  </si>
  <si>
    <t>Zee Entertain. Enterp.Ltd</t>
  </si>
  <si>
    <t>INTEGRATED CORE STRATEGIES ASIA PTE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</si>
</sst>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44354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44354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00" t="s">
        <v>16</v>
      </c>
      <c r="B9" s="502" t="s">
        <v>17</v>
      </c>
      <c r="C9" s="502" t="s">
        <v>18</v>
      </c>
      <c r="D9" s="502" t="s">
        <v>829</v>
      </c>
      <c r="E9" s="251" t="s">
        <v>19</v>
      </c>
      <c r="F9" s="251" t="s">
        <v>20</v>
      </c>
      <c r="G9" s="497" t="s">
        <v>21</v>
      </c>
      <c r="H9" s="498"/>
      <c r="I9" s="499"/>
      <c r="J9" s="497" t="s">
        <v>22</v>
      </c>
      <c r="K9" s="498"/>
      <c r="L9" s="499"/>
      <c r="M9" s="251"/>
      <c r="N9" s="258"/>
      <c r="O9" s="258"/>
      <c r="P9" s="258"/>
    </row>
    <row r="10" spans="1:16" ht="59.25" customHeight="1">
      <c r="A10" s="501"/>
      <c r="B10" s="503" t="s">
        <v>17</v>
      </c>
      <c r="C10" s="503"/>
      <c r="D10" s="50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9" t="s">
        <v>35</v>
      </c>
      <c r="D11" s="440">
        <v>44371</v>
      </c>
      <c r="E11" s="275">
        <v>35508.5</v>
      </c>
      <c r="F11" s="275">
        <v>35606.433333333334</v>
      </c>
      <c r="G11" s="287">
        <v>35252.066666666666</v>
      </c>
      <c r="H11" s="287">
        <v>34995.633333333331</v>
      </c>
      <c r="I11" s="287">
        <v>34641.266666666663</v>
      </c>
      <c r="J11" s="287">
        <v>35862.866666666669</v>
      </c>
      <c r="K11" s="287">
        <v>36217.233333333337</v>
      </c>
      <c r="L11" s="287">
        <v>36473.666666666672</v>
      </c>
      <c r="M11" s="274">
        <v>35960.800000000003</v>
      </c>
      <c r="N11" s="274">
        <v>35350</v>
      </c>
      <c r="O11" s="437">
        <v>1909850</v>
      </c>
      <c r="P11" s="438">
        <v>7.7945534076478057E-2</v>
      </c>
    </row>
    <row r="12" spans="1:16" ht="14.4">
      <c r="A12" s="254">
        <v>2</v>
      </c>
      <c r="B12" s="343" t="s">
        <v>34</v>
      </c>
      <c r="C12" s="439" t="s">
        <v>36</v>
      </c>
      <c r="D12" s="440">
        <v>44371</v>
      </c>
      <c r="E12" s="288">
        <v>15700.85</v>
      </c>
      <c r="F12" s="288">
        <v>15703.616666666667</v>
      </c>
      <c r="G12" s="289">
        <v>15651.233333333334</v>
      </c>
      <c r="H12" s="289">
        <v>15601.616666666667</v>
      </c>
      <c r="I12" s="289">
        <v>15549.233333333334</v>
      </c>
      <c r="J12" s="289">
        <v>15753.233333333334</v>
      </c>
      <c r="K12" s="289">
        <v>15805.616666666669</v>
      </c>
      <c r="L12" s="289">
        <v>15855.233333333334</v>
      </c>
      <c r="M12" s="276">
        <v>15756</v>
      </c>
      <c r="N12" s="276">
        <v>15654</v>
      </c>
      <c r="O12" s="291">
        <v>11505600</v>
      </c>
      <c r="P12" s="292">
        <v>5.830980251597619E-3</v>
      </c>
    </row>
    <row r="13" spans="1:16" ht="14.4">
      <c r="A13" s="254">
        <v>3</v>
      </c>
      <c r="B13" s="343" t="s">
        <v>34</v>
      </c>
      <c r="C13" s="439" t="s">
        <v>827</v>
      </c>
      <c r="D13" s="440">
        <v>44371</v>
      </c>
      <c r="E13" s="404">
        <v>16813.5</v>
      </c>
      <c r="F13" s="404">
        <v>16818.350000000002</v>
      </c>
      <c r="G13" s="405">
        <v>16726.700000000004</v>
      </c>
      <c r="H13" s="405">
        <v>16639.900000000001</v>
      </c>
      <c r="I13" s="405">
        <v>16548.250000000004</v>
      </c>
      <c r="J13" s="405">
        <v>16905.150000000005</v>
      </c>
      <c r="K13" s="405">
        <v>16996.800000000007</v>
      </c>
      <c r="L13" s="405">
        <v>17083.600000000006</v>
      </c>
      <c r="M13" s="406">
        <v>16910</v>
      </c>
      <c r="N13" s="406">
        <v>16731.55</v>
      </c>
      <c r="O13" s="407">
        <v>12720</v>
      </c>
      <c r="P13" s="408">
        <v>2.5806451612903226E-2</v>
      </c>
    </row>
    <row r="14" spans="1:16" ht="14.4">
      <c r="A14" s="254">
        <v>4</v>
      </c>
      <c r="B14" s="363" t="s">
        <v>837</v>
      </c>
      <c r="C14" s="439" t="s">
        <v>735</v>
      </c>
      <c r="D14" s="440">
        <v>44371</v>
      </c>
      <c r="E14" s="288">
        <v>1687.15</v>
      </c>
      <c r="F14" s="288">
        <v>1691.3500000000001</v>
      </c>
      <c r="G14" s="289">
        <v>1670.8000000000002</v>
      </c>
      <c r="H14" s="289">
        <v>1654.45</v>
      </c>
      <c r="I14" s="289">
        <v>1633.9</v>
      </c>
      <c r="J14" s="289">
        <v>1707.7000000000003</v>
      </c>
      <c r="K14" s="289">
        <v>1728.25</v>
      </c>
      <c r="L14" s="289">
        <v>1744.6000000000004</v>
      </c>
      <c r="M14" s="276">
        <v>1711.9</v>
      </c>
      <c r="N14" s="276">
        <v>1675</v>
      </c>
      <c r="O14" s="291">
        <v>997050</v>
      </c>
      <c r="P14" s="292">
        <v>-2.045929018789144E-2</v>
      </c>
    </row>
    <row r="15" spans="1:16" ht="14.4">
      <c r="A15" s="254">
        <v>5</v>
      </c>
      <c r="B15" s="343" t="s">
        <v>37</v>
      </c>
      <c r="C15" s="439" t="s">
        <v>38</v>
      </c>
      <c r="D15" s="440">
        <v>44371</v>
      </c>
      <c r="E15" s="288">
        <v>2020.25</v>
      </c>
      <c r="F15" s="288">
        <v>2026.25</v>
      </c>
      <c r="G15" s="289">
        <v>2007.65</v>
      </c>
      <c r="H15" s="289">
        <v>1995.0500000000002</v>
      </c>
      <c r="I15" s="289">
        <v>1976.4500000000003</v>
      </c>
      <c r="J15" s="289">
        <v>2038.85</v>
      </c>
      <c r="K15" s="289">
        <v>2057.4499999999998</v>
      </c>
      <c r="L15" s="289">
        <v>2070.0499999999997</v>
      </c>
      <c r="M15" s="276">
        <v>2044.85</v>
      </c>
      <c r="N15" s="276">
        <v>2013.65</v>
      </c>
      <c r="O15" s="291">
        <v>2175000</v>
      </c>
      <c r="P15" s="292">
        <v>-3.6758193091231177E-2</v>
      </c>
    </row>
    <row r="16" spans="1:16" ht="14.4">
      <c r="A16" s="254">
        <v>6</v>
      </c>
      <c r="B16" s="343" t="s">
        <v>39</v>
      </c>
      <c r="C16" s="439" t="s">
        <v>40</v>
      </c>
      <c r="D16" s="440">
        <v>44371</v>
      </c>
      <c r="E16" s="288">
        <v>1705.25</v>
      </c>
      <c r="F16" s="288">
        <v>1670.75</v>
      </c>
      <c r="G16" s="289">
        <v>1624.5</v>
      </c>
      <c r="H16" s="289">
        <v>1543.75</v>
      </c>
      <c r="I16" s="289">
        <v>1497.5</v>
      </c>
      <c r="J16" s="289">
        <v>1751.5</v>
      </c>
      <c r="K16" s="289">
        <v>1797.75</v>
      </c>
      <c r="L16" s="289">
        <v>1878.5</v>
      </c>
      <c r="M16" s="276">
        <v>1717</v>
      </c>
      <c r="N16" s="276">
        <v>1590</v>
      </c>
      <c r="O16" s="291">
        <v>17482000</v>
      </c>
      <c r="P16" s="292">
        <v>-1.7157563625965112E-4</v>
      </c>
    </row>
    <row r="17" spans="1:16" ht="14.4">
      <c r="A17" s="254">
        <v>7</v>
      </c>
      <c r="B17" s="343" t="s">
        <v>39</v>
      </c>
      <c r="C17" s="439" t="s">
        <v>41</v>
      </c>
      <c r="D17" s="440">
        <v>44371</v>
      </c>
      <c r="E17" s="288">
        <v>838.45</v>
      </c>
      <c r="F17" s="288">
        <v>836.65</v>
      </c>
      <c r="G17" s="289">
        <v>827.3</v>
      </c>
      <c r="H17" s="289">
        <v>816.15</v>
      </c>
      <c r="I17" s="289">
        <v>806.8</v>
      </c>
      <c r="J17" s="289">
        <v>847.8</v>
      </c>
      <c r="K17" s="289">
        <v>857.15000000000009</v>
      </c>
      <c r="L17" s="289">
        <v>868.3</v>
      </c>
      <c r="M17" s="276">
        <v>846</v>
      </c>
      <c r="N17" s="276">
        <v>825.5</v>
      </c>
      <c r="O17" s="291">
        <v>77588750</v>
      </c>
      <c r="P17" s="292">
        <v>1.0566246621731628E-2</v>
      </c>
    </row>
    <row r="18" spans="1:16" ht="14.4">
      <c r="A18" s="254">
        <v>8</v>
      </c>
      <c r="B18" s="343" t="s">
        <v>51</v>
      </c>
      <c r="C18" s="439" t="s">
        <v>226</v>
      </c>
      <c r="D18" s="440">
        <v>44371</v>
      </c>
      <c r="E18" s="288">
        <v>3174.85</v>
      </c>
      <c r="F18" s="288">
        <v>3184.4499999999994</v>
      </c>
      <c r="G18" s="289">
        <v>3159.5999999999985</v>
      </c>
      <c r="H18" s="289">
        <v>3144.349999999999</v>
      </c>
      <c r="I18" s="289">
        <v>3119.4999999999982</v>
      </c>
      <c r="J18" s="289">
        <v>3199.6999999999989</v>
      </c>
      <c r="K18" s="289">
        <v>3224.55</v>
      </c>
      <c r="L18" s="289">
        <v>3239.7999999999993</v>
      </c>
      <c r="M18" s="276">
        <v>3209.3</v>
      </c>
      <c r="N18" s="276">
        <v>3169.2</v>
      </c>
      <c r="O18" s="291">
        <v>489600</v>
      </c>
      <c r="P18" s="292">
        <v>-1.607717041800643E-2</v>
      </c>
    </row>
    <row r="19" spans="1:16" ht="14.4">
      <c r="A19" s="254">
        <v>9</v>
      </c>
      <c r="B19" s="343" t="s">
        <v>43</v>
      </c>
      <c r="C19" s="439" t="s">
        <v>44</v>
      </c>
      <c r="D19" s="440">
        <v>44371</v>
      </c>
      <c r="E19" s="288">
        <v>762.7</v>
      </c>
      <c r="F19" s="288">
        <v>761.33333333333337</v>
      </c>
      <c r="G19" s="289">
        <v>756.41666666666674</v>
      </c>
      <c r="H19" s="289">
        <v>750.13333333333333</v>
      </c>
      <c r="I19" s="289">
        <v>745.2166666666667</v>
      </c>
      <c r="J19" s="289">
        <v>767.61666666666679</v>
      </c>
      <c r="K19" s="289">
        <v>772.53333333333353</v>
      </c>
      <c r="L19" s="289">
        <v>778.81666666666683</v>
      </c>
      <c r="M19" s="276">
        <v>766.25</v>
      </c>
      <c r="N19" s="276">
        <v>755.05</v>
      </c>
      <c r="O19" s="291">
        <v>10312000</v>
      </c>
      <c r="P19" s="292">
        <v>-5.8150804419461141E-4</v>
      </c>
    </row>
    <row r="20" spans="1:16" ht="14.4">
      <c r="A20" s="254">
        <v>10</v>
      </c>
      <c r="B20" s="343" t="s">
        <v>37</v>
      </c>
      <c r="C20" s="439" t="s">
        <v>45</v>
      </c>
      <c r="D20" s="440">
        <v>44371</v>
      </c>
      <c r="E20" s="288">
        <v>333.55</v>
      </c>
      <c r="F20" s="288">
        <v>334.34999999999997</v>
      </c>
      <c r="G20" s="289">
        <v>330.94999999999993</v>
      </c>
      <c r="H20" s="289">
        <v>328.34999999999997</v>
      </c>
      <c r="I20" s="289">
        <v>324.94999999999993</v>
      </c>
      <c r="J20" s="289">
        <v>336.94999999999993</v>
      </c>
      <c r="K20" s="289">
        <v>340.34999999999991</v>
      </c>
      <c r="L20" s="289">
        <v>342.94999999999993</v>
      </c>
      <c r="M20" s="276">
        <v>337.75</v>
      </c>
      <c r="N20" s="276">
        <v>331.75</v>
      </c>
      <c r="O20" s="291">
        <v>17292000</v>
      </c>
      <c r="P20" s="292">
        <v>-1.1320754716981131E-2</v>
      </c>
    </row>
    <row r="21" spans="1:16" ht="14.4">
      <c r="A21" s="254">
        <v>11</v>
      </c>
      <c r="B21" s="343" t="s">
        <v>51</v>
      </c>
      <c r="C21" s="439" t="s">
        <v>294</v>
      </c>
      <c r="D21" s="440">
        <v>44371</v>
      </c>
      <c r="E21" s="288">
        <v>954.4</v>
      </c>
      <c r="F21" s="288">
        <v>951.25</v>
      </c>
      <c r="G21" s="289">
        <v>943.65</v>
      </c>
      <c r="H21" s="289">
        <v>932.9</v>
      </c>
      <c r="I21" s="289">
        <v>925.3</v>
      </c>
      <c r="J21" s="289">
        <v>962</v>
      </c>
      <c r="K21" s="289">
        <v>969.59999999999991</v>
      </c>
      <c r="L21" s="289">
        <v>980.35</v>
      </c>
      <c r="M21" s="276">
        <v>958.85</v>
      </c>
      <c r="N21" s="276">
        <v>940.5</v>
      </c>
      <c r="O21" s="291">
        <v>1448700</v>
      </c>
      <c r="P21" s="292">
        <v>2.4902723735408562E-2</v>
      </c>
    </row>
    <row r="22" spans="1:16" ht="14.4">
      <c r="A22" s="254">
        <v>12</v>
      </c>
      <c r="B22" s="343" t="s">
        <v>39</v>
      </c>
      <c r="C22" s="439" t="s">
        <v>46</v>
      </c>
      <c r="D22" s="440">
        <v>44371</v>
      </c>
      <c r="E22" s="288">
        <v>3387.45</v>
      </c>
      <c r="F22" s="288">
        <v>3402.9833333333336</v>
      </c>
      <c r="G22" s="289">
        <v>3365.2666666666673</v>
      </c>
      <c r="H22" s="289">
        <v>3343.0833333333339</v>
      </c>
      <c r="I22" s="289">
        <v>3305.3666666666677</v>
      </c>
      <c r="J22" s="289">
        <v>3425.166666666667</v>
      </c>
      <c r="K22" s="289">
        <v>3462.8833333333332</v>
      </c>
      <c r="L22" s="289">
        <v>3485.0666666666666</v>
      </c>
      <c r="M22" s="276">
        <v>3440.7</v>
      </c>
      <c r="N22" s="276">
        <v>3380.8</v>
      </c>
      <c r="O22" s="291">
        <v>1742250</v>
      </c>
      <c r="P22" s="292">
        <v>-2.7626622017580579E-2</v>
      </c>
    </row>
    <row r="23" spans="1:16" ht="14.4">
      <c r="A23" s="254">
        <v>13</v>
      </c>
      <c r="B23" s="343" t="s">
        <v>43</v>
      </c>
      <c r="C23" s="439" t="s">
        <v>47</v>
      </c>
      <c r="D23" s="440">
        <v>44371</v>
      </c>
      <c r="E23" s="288">
        <v>231.45</v>
      </c>
      <c r="F23" s="288">
        <v>232.15</v>
      </c>
      <c r="G23" s="289">
        <v>229.35000000000002</v>
      </c>
      <c r="H23" s="289">
        <v>227.25000000000003</v>
      </c>
      <c r="I23" s="289">
        <v>224.45000000000005</v>
      </c>
      <c r="J23" s="289">
        <v>234.25</v>
      </c>
      <c r="K23" s="289">
        <v>237.05</v>
      </c>
      <c r="L23" s="289">
        <v>239.14999999999998</v>
      </c>
      <c r="M23" s="276">
        <v>234.95</v>
      </c>
      <c r="N23" s="276">
        <v>230.05</v>
      </c>
      <c r="O23" s="291">
        <v>16010000</v>
      </c>
      <c r="P23" s="292">
        <v>-1.9445720410350635E-2</v>
      </c>
    </row>
    <row r="24" spans="1:16" ht="14.4">
      <c r="A24" s="254">
        <v>14</v>
      </c>
      <c r="B24" s="343" t="s">
        <v>43</v>
      </c>
      <c r="C24" s="439" t="s">
        <v>48</v>
      </c>
      <c r="D24" s="440">
        <v>44371</v>
      </c>
      <c r="E24" s="288">
        <v>129.19999999999999</v>
      </c>
      <c r="F24" s="288">
        <v>127.98333333333331</v>
      </c>
      <c r="G24" s="289">
        <v>125.61666666666662</v>
      </c>
      <c r="H24" s="289">
        <v>122.03333333333332</v>
      </c>
      <c r="I24" s="289">
        <v>119.66666666666663</v>
      </c>
      <c r="J24" s="289">
        <v>131.56666666666661</v>
      </c>
      <c r="K24" s="289">
        <v>133.93333333333331</v>
      </c>
      <c r="L24" s="289">
        <v>137.51666666666659</v>
      </c>
      <c r="M24" s="276">
        <v>130.35</v>
      </c>
      <c r="N24" s="276">
        <v>124.4</v>
      </c>
      <c r="O24" s="291">
        <v>37845000</v>
      </c>
      <c r="P24" s="292">
        <v>5.4148909501128099E-2</v>
      </c>
    </row>
    <row r="25" spans="1:16" ht="14.4">
      <c r="A25" s="254">
        <v>15</v>
      </c>
      <c r="B25" s="343" t="s">
        <v>49</v>
      </c>
      <c r="C25" s="439" t="s">
        <v>50</v>
      </c>
      <c r="D25" s="440">
        <v>44371</v>
      </c>
      <c r="E25" s="288">
        <v>2921.3</v>
      </c>
      <c r="F25" s="288">
        <v>2936.8166666666671</v>
      </c>
      <c r="G25" s="289">
        <v>2891.5833333333339</v>
      </c>
      <c r="H25" s="289">
        <v>2861.8666666666668</v>
      </c>
      <c r="I25" s="289">
        <v>2816.6333333333337</v>
      </c>
      <c r="J25" s="289">
        <v>2966.5333333333342</v>
      </c>
      <c r="K25" s="289">
        <v>3011.7666666666669</v>
      </c>
      <c r="L25" s="289">
        <v>3041.4833333333345</v>
      </c>
      <c r="M25" s="276">
        <v>2982.05</v>
      </c>
      <c r="N25" s="276">
        <v>2907.1</v>
      </c>
      <c r="O25" s="291">
        <v>4398000</v>
      </c>
      <c r="P25" s="292">
        <v>-3.9407528196765866E-3</v>
      </c>
    </row>
    <row r="26" spans="1:16" ht="14.4">
      <c r="A26" s="254">
        <v>16</v>
      </c>
      <c r="B26" s="343" t="s">
        <v>53</v>
      </c>
      <c r="C26" s="439" t="s">
        <v>222</v>
      </c>
      <c r="D26" s="440">
        <v>44371</v>
      </c>
      <c r="E26" s="288">
        <v>1009.2</v>
      </c>
      <c r="F26" s="288">
        <v>1012.5833333333334</v>
      </c>
      <c r="G26" s="289">
        <v>1000.2666666666667</v>
      </c>
      <c r="H26" s="289">
        <v>991.33333333333326</v>
      </c>
      <c r="I26" s="289">
        <v>979.01666666666654</v>
      </c>
      <c r="J26" s="289">
        <v>1021.5166666666668</v>
      </c>
      <c r="K26" s="289">
        <v>1033.8333333333335</v>
      </c>
      <c r="L26" s="289">
        <v>1042.7666666666669</v>
      </c>
      <c r="M26" s="276">
        <v>1024.9000000000001</v>
      </c>
      <c r="N26" s="276">
        <v>1003.65</v>
      </c>
      <c r="O26" s="291">
        <v>2479500</v>
      </c>
      <c r="P26" s="292">
        <v>-4.2168674698795181E-3</v>
      </c>
    </row>
    <row r="27" spans="1:16" ht="14.4">
      <c r="A27" s="254">
        <v>17</v>
      </c>
      <c r="B27" s="343" t="s">
        <v>51</v>
      </c>
      <c r="C27" s="439" t="s">
        <v>52</v>
      </c>
      <c r="D27" s="440">
        <v>44371</v>
      </c>
      <c r="E27" s="288">
        <v>963.05</v>
      </c>
      <c r="F27" s="288">
        <v>966.11666666666679</v>
      </c>
      <c r="G27" s="289">
        <v>955.13333333333355</v>
      </c>
      <c r="H27" s="289">
        <v>947.21666666666681</v>
      </c>
      <c r="I27" s="289">
        <v>936.23333333333358</v>
      </c>
      <c r="J27" s="289">
        <v>974.03333333333353</v>
      </c>
      <c r="K27" s="289">
        <v>985.01666666666665</v>
      </c>
      <c r="L27" s="289">
        <v>992.93333333333351</v>
      </c>
      <c r="M27" s="276">
        <v>977.1</v>
      </c>
      <c r="N27" s="276">
        <v>958.2</v>
      </c>
      <c r="O27" s="291">
        <v>10136750</v>
      </c>
      <c r="P27" s="292">
        <v>-1.2822978777970122E-4</v>
      </c>
    </row>
    <row r="28" spans="1:16" ht="14.4">
      <c r="A28" s="254">
        <v>18</v>
      </c>
      <c r="B28" s="343" t="s">
        <v>53</v>
      </c>
      <c r="C28" s="439" t="s">
        <v>54</v>
      </c>
      <c r="D28" s="440">
        <v>44371</v>
      </c>
      <c r="E28" s="288">
        <v>745.85</v>
      </c>
      <c r="F28" s="288">
        <v>750.44999999999993</v>
      </c>
      <c r="G28" s="289">
        <v>737.89999999999986</v>
      </c>
      <c r="H28" s="289">
        <v>729.94999999999993</v>
      </c>
      <c r="I28" s="289">
        <v>717.39999999999986</v>
      </c>
      <c r="J28" s="289">
        <v>758.39999999999986</v>
      </c>
      <c r="K28" s="289">
        <v>770.94999999999982</v>
      </c>
      <c r="L28" s="289">
        <v>778.89999999999986</v>
      </c>
      <c r="M28" s="276">
        <v>763</v>
      </c>
      <c r="N28" s="276">
        <v>742.5</v>
      </c>
      <c r="O28" s="291">
        <v>36913200</v>
      </c>
      <c r="P28" s="292">
        <v>1.1708600559118565E-2</v>
      </c>
    </row>
    <row r="29" spans="1:16" ht="14.4">
      <c r="A29" s="254">
        <v>19</v>
      </c>
      <c r="B29" s="343" t="s">
        <v>43</v>
      </c>
      <c r="C29" s="439" t="s">
        <v>55</v>
      </c>
      <c r="D29" s="440">
        <v>44371</v>
      </c>
      <c r="E29" s="288">
        <v>4271.8</v>
      </c>
      <c r="F29" s="288">
        <v>4281.8</v>
      </c>
      <c r="G29" s="289">
        <v>4254.05</v>
      </c>
      <c r="H29" s="289">
        <v>4236.3</v>
      </c>
      <c r="I29" s="289">
        <v>4208.55</v>
      </c>
      <c r="J29" s="289">
        <v>4299.55</v>
      </c>
      <c r="K29" s="289">
        <v>4327.3</v>
      </c>
      <c r="L29" s="289">
        <v>4345.05</v>
      </c>
      <c r="M29" s="276">
        <v>4309.55</v>
      </c>
      <c r="N29" s="276">
        <v>4264.05</v>
      </c>
      <c r="O29" s="291">
        <v>1590750</v>
      </c>
      <c r="P29" s="292">
        <v>-5.1148225469728602E-2</v>
      </c>
    </row>
    <row r="30" spans="1:16" ht="14.4">
      <c r="A30" s="254">
        <v>20</v>
      </c>
      <c r="B30" s="343" t="s">
        <v>56</v>
      </c>
      <c r="C30" s="439" t="s">
        <v>57</v>
      </c>
      <c r="D30" s="440">
        <v>44371</v>
      </c>
      <c r="E30" s="288">
        <v>12176.85</v>
      </c>
      <c r="F30" s="288">
        <v>12074.316666666666</v>
      </c>
      <c r="G30" s="289">
        <v>11914.633333333331</v>
      </c>
      <c r="H30" s="289">
        <v>11652.416666666666</v>
      </c>
      <c r="I30" s="289">
        <v>11492.733333333332</v>
      </c>
      <c r="J30" s="289">
        <v>12336.533333333331</v>
      </c>
      <c r="K30" s="289">
        <v>12496.216666666665</v>
      </c>
      <c r="L30" s="289">
        <v>12758.433333333331</v>
      </c>
      <c r="M30" s="276">
        <v>12234</v>
      </c>
      <c r="N30" s="276">
        <v>11812.1</v>
      </c>
      <c r="O30" s="291">
        <v>725600</v>
      </c>
      <c r="P30" s="292">
        <v>-1.6167314505864951E-3</v>
      </c>
    </row>
    <row r="31" spans="1:16" ht="14.4">
      <c r="A31" s="254">
        <v>21</v>
      </c>
      <c r="B31" s="343" t="s">
        <v>56</v>
      </c>
      <c r="C31" s="439" t="s">
        <v>58</v>
      </c>
      <c r="D31" s="440">
        <v>44371</v>
      </c>
      <c r="E31" s="288">
        <v>6005.3</v>
      </c>
      <c r="F31" s="288">
        <v>5983.05</v>
      </c>
      <c r="G31" s="289">
        <v>5937.1500000000005</v>
      </c>
      <c r="H31" s="289">
        <v>5869</v>
      </c>
      <c r="I31" s="289">
        <v>5823.1</v>
      </c>
      <c r="J31" s="289">
        <v>6051.2000000000007</v>
      </c>
      <c r="K31" s="289">
        <v>6097.1</v>
      </c>
      <c r="L31" s="289">
        <v>6165.2500000000009</v>
      </c>
      <c r="M31" s="276">
        <v>6028.95</v>
      </c>
      <c r="N31" s="276">
        <v>5914.9</v>
      </c>
      <c r="O31" s="291">
        <v>3752000</v>
      </c>
      <c r="P31" s="292">
        <v>-4.325375322729736E-2</v>
      </c>
    </row>
    <row r="32" spans="1:16" ht="14.4">
      <c r="A32" s="254">
        <v>22</v>
      </c>
      <c r="B32" s="343" t="s">
        <v>43</v>
      </c>
      <c r="C32" s="439" t="s">
        <v>59</v>
      </c>
      <c r="D32" s="440">
        <v>44371</v>
      </c>
      <c r="E32" s="288">
        <v>2225.3000000000002</v>
      </c>
      <c r="F32" s="288">
        <v>2224.7333333333336</v>
      </c>
      <c r="G32" s="289">
        <v>2203.7166666666672</v>
      </c>
      <c r="H32" s="289">
        <v>2182.1333333333337</v>
      </c>
      <c r="I32" s="289">
        <v>2161.1166666666672</v>
      </c>
      <c r="J32" s="289">
        <v>2246.3166666666671</v>
      </c>
      <c r="K32" s="289">
        <v>2267.3333333333335</v>
      </c>
      <c r="L32" s="289">
        <v>2288.916666666667</v>
      </c>
      <c r="M32" s="276">
        <v>2245.75</v>
      </c>
      <c r="N32" s="276">
        <v>2203.15</v>
      </c>
      <c r="O32" s="291">
        <v>1161200</v>
      </c>
      <c r="P32" s="292">
        <v>-5.0997057862046419E-2</v>
      </c>
    </row>
    <row r="33" spans="1:16" ht="14.4">
      <c r="A33" s="254">
        <v>23</v>
      </c>
      <c r="B33" s="343" t="s">
        <v>53</v>
      </c>
      <c r="C33" s="439" t="s">
        <v>229</v>
      </c>
      <c r="D33" s="440">
        <v>44371</v>
      </c>
      <c r="E33" s="288">
        <v>316.10000000000002</v>
      </c>
      <c r="F33" s="288">
        <v>316.16666666666669</v>
      </c>
      <c r="G33" s="289">
        <v>312.33333333333337</v>
      </c>
      <c r="H33" s="289">
        <v>308.56666666666666</v>
      </c>
      <c r="I33" s="289">
        <v>304.73333333333335</v>
      </c>
      <c r="J33" s="289">
        <v>319.93333333333339</v>
      </c>
      <c r="K33" s="289">
        <v>323.76666666666677</v>
      </c>
      <c r="L33" s="289">
        <v>327.53333333333342</v>
      </c>
      <c r="M33" s="276">
        <v>320</v>
      </c>
      <c r="N33" s="276">
        <v>312.39999999999998</v>
      </c>
      <c r="O33" s="291">
        <v>17836200</v>
      </c>
      <c r="P33" s="292">
        <v>5.2022507697207773E-2</v>
      </c>
    </row>
    <row r="34" spans="1:16" ht="14.4">
      <c r="A34" s="254">
        <v>24</v>
      </c>
      <c r="B34" s="343" t="s">
        <v>53</v>
      </c>
      <c r="C34" s="439" t="s">
        <v>60</v>
      </c>
      <c r="D34" s="440">
        <v>44371</v>
      </c>
      <c r="E34" s="288">
        <v>82.1</v>
      </c>
      <c r="F34" s="288">
        <v>82.149999999999991</v>
      </c>
      <c r="G34" s="289">
        <v>81.299999999999983</v>
      </c>
      <c r="H34" s="289">
        <v>80.499999999999986</v>
      </c>
      <c r="I34" s="289">
        <v>79.649999999999977</v>
      </c>
      <c r="J34" s="289">
        <v>82.949999999999989</v>
      </c>
      <c r="K34" s="289">
        <v>83.799999999999983</v>
      </c>
      <c r="L34" s="289">
        <v>84.6</v>
      </c>
      <c r="M34" s="276">
        <v>83</v>
      </c>
      <c r="N34" s="276">
        <v>81.349999999999994</v>
      </c>
      <c r="O34" s="291">
        <v>189423000</v>
      </c>
      <c r="P34" s="292">
        <v>-4.0706286662321504E-2</v>
      </c>
    </row>
    <row r="35" spans="1:16" ht="14.4">
      <c r="A35" s="254">
        <v>25</v>
      </c>
      <c r="B35" s="343" t="s">
        <v>49</v>
      </c>
      <c r="C35" s="439" t="s">
        <v>62</v>
      </c>
      <c r="D35" s="440">
        <v>44371</v>
      </c>
      <c r="E35" s="288">
        <v>1565.2</v>
      </c>
      <c r="F35" s="288">
        <v>1561.6499999999999</v>
      </c>
      <c r="G35" s="289">
        <v>1553.5499999999997</v>
      </c>
      <c r="H35" s="289">
        <v>1541.8999999999999</v>
      </c>
      <c r="I35" s="289">
        <v>1533.7999999999997</v>
      </c>
      <c r="J35" s="289">
        <v>1573.2999999999997</v>
      </c>
      <c r="K35" s="289">
        <v>1581.3999999999996</v>
      </c>
      <c r="L35" s="289">
        <v>1593.0499999999997</v>
      </c>
      <c r="M35" s="276">
        <v>1569.75</v>
      </c>
      <c r="N35" s="276">
        <v>1550</v>
      </c>
      <c r="O35" s="291">
        <v>903650</v>
      </c>
      <c r="P35" s="292">
        <v>7.9754601226993873E-3</v>
      </c>
    </row>
    <row r="36" spans="1:16" ht="14.4">
      <c r="A36" s="254">
        <v>26</v>
      </c>
      <c r="B36" s="343" t="s">
        <v>63</v>
      </c>
      <c r="C36" s="439" t="s">
        <v>64</v>
      </c>
      <c r="D36" s="440">
        <v>44371</v>
      </c>
      <c r="E36" s="288">
        <v>153.4</v>
      </c>
      <c r="F36" s="288">
        <v>152.83333333333334</v>
      </c>
      <c r="G36" s="289">
        <v>151.7166666666667</v>
      </c>
      <c r="H36" s="289">
        <v>150.03333333333336</v>
      </c>
      <c r="I36" s="289">
        <v>148.91666666666671</v>
      </c>
      <c r="J36" s="289">
        <v>154.51666666666668</v>
      </c>
      <c r="K36" s="289">
        <v>155.6333333333333</v>
      </c>
      <c r="L36" s="289">
        <v>157.31666666666666</v>
      </c>
      <c r="M36" s="276">
        <v>153.94999999999999</v>
      </c>
      <c r="N36" s="276">
        <v>151.15</v>
      </c>
      <c r="O36" s="291">
        <v>36597800</v>
      </c>
      <c r="P36" s="292">
        <v>-4.3024642289348172E-2</v>
      </c>
    </row>
    <row r="37" spans="1:16" ht="14.4">
      <c r="A37" s="254">
        <v>27</v>
      </c>
      <c r="B37" s="343" t="s">
        <v>49</v>
      </c>
      <c r="C37" s="439" t="s">
        <v>65</v>
      </c>
      <c r="D37" s="440">
        <v>44371</v>
      </c>
      <c r="E37" s="288">
        <v>799.8</v>
      </c>
      <c r="F37" s="288">
        <v>801.91666666666663</v>
      </c>
      <c r="G37" s="289">
        <v>795.88333333333321</v>
      </c>
      <c r="H37" s="289">
        <v>791.96666666666658</v>
      </c>
      <c r="I37" s="289">
        <v>785.93333333333317</v>
      </c>
      <c r="J37" s="289">
        <v>805.83333333333326</v>
      </c>
      <c r="K37" s="289">
        <v>811.86666666666679</v>
      </c>
      <c r="L37" s="289">
        <v>815.7833333333333</v>
      </c>
      <c r="M37" s="276">
        <v>807.95</v>
      </c>
      <c r="N37" s="276">
        <v>798</v>
      </c>
      <c r="O37" s="291">
        <v>3516700</v>
      </c>
      <c r="P37" s="292">
        <v>-7.4511021421918662E-3</v>
      </c>
    </row>
    <row r="38" spans="1:16" ht="14.4">
      <c r="A38" s="254">
        <v>28</v>
      </c>
      <c r="B38" s="343" t="s">
        <v>43</v>
      </c>
      <c r="C38" s="439" t="s">
        <v>66</v>
      </c>
      <c r="D38" s="440">
        <v>44371</v>
      </c>
      <c r="E38" s="288">
        <v>754.6</v>
      </c>
      <c r="F38" s="288">
        <v>738.31666666666661</v>
      </c>
      <c r="G38" s="289">
        <v>714.28333333333319</v>
      </c>
      <c r="H38" s="289">
        <v>673.96666666666658</v>
      </c>
      <c r="I38" s="289">
        <v>649.93333333333317</v>
      </c>
      <c r="J38" s="289">
        <v>778.63333333333321</v>
      </c>
      <c r="K38" s="289">
        <v>802.66666666666652</v>
      </c>
      <c r="L38" s="289">
        <v>842.98333333333323</v>
      </c>
      <c r="M38" s="276">
        <v>762.35</v>
      </c>
      <c r="N38" s="276">
        <v>698</v>
      </c>
      <c r="O38" s="291">
        <v>10201500</v>
      </c>
      <c r="P38" s="292">
        <v>0.23362960275711953</v>
      </c>
    </row>
    <row r="39" spans="1:16" ht="14.4">
      <c r="A39" s="254">
        <v>29</v>
      </c>
      <c r="B39" s="343" t="s">
        <v>67</v>
      </c>
      <c r="C39" s="439" t="s">
        <v>68</v>
      </c>
      <c r="D39" s="440">
        <v>44371</v>
      </c>
      <c r="E39" s="288">
        <v>534.15</v>
      </c>
      <c r="F39" s="288">
        <v>534.76666666666665</v>
      </c>
      <c r="G39" s="289">
        <v>532.08333333333326</v>
      </c>
      <c r="H39" s="289">
        <v>530.01666666666665</v>
      </c>
      <c r="I39" s="289">
        <v>527.33333333333326</v>
      </c>
      <c r="J39" s="289">
        <v>536.83333333333326</v>
      </c>
      <c r="K39" s="289">
        <v>539.51666666666665</v>
      </c>
      <c r="L39" s="289">
        <v>541.58333333333326</v>
      </c>
      <c r="M39" s="276">
        <v>537.45000000000005</v>
      </c>
      <c r="N39" s="276">
        <v>532.70000000000005</v>
      </c>
      <c r="O39" s="291">
        <v>116861034</v>
      </c>
      <c r="P39" s="292">
        <v>-6.4899089829837753E-4</v>
      </c>
    </row>
    <row r="40" spans="1:16" ht="14.4">
      <c r="A40" s="254">
        <v>30</v>
      </c>
      <c r="B40" s="343" t="s">
        <v>63</v>
      </c>
      <c r="C40" s="439" t="s">
        <v>69</v>
      </c>
      <c r="D40" s="440">
        <v>44371</v>
      </c>
      <c r="E40" s="288">
        <v>74.3</v>
      </c>
      <c r="F40" s="288">
        <v>73.88333333333334</v>
      </c>
      <c r="G40" s="289">
        <v>72.066666666666677</v>
      </c>
      <c r="H40" s="289">
        <v>69.833333333333343</v>
      </c>
      <c r="I40" s="289">
        <v>68.01666666666668</v>
      </c>
      <c r="J40" s="289">
        <v>76.116666666666674</v>
      </c>
      <c r="K40" s="289">
        <v>77.933333333333337</v>
      </c>
      <c r="L40" s="289">
        <v>80.166666666666671</v>
      </c>
      <c r="M40" s="276">
        <v>75.7</v>
      </c>
      <c r="N40" s="276">
        <v>71.650000000000006</v>
      </c>
      <c r="O40" s="291">
        <v>106795500</v>
      </c>
      <c r="P40" s="292">
        <v>0.14422319721003488</v>
      </c>
    </row>
    <row r="41" spans="1:16" ht="14.4">
      <c r="A41" s="254">
        <v>31</v>
      </c>
      <c r="B41" s="343" t="s">
        <v>51</v>
      </c>
      <c r="C41" s="439" t="s">
        <v>70</v>
      </c>
      <c r="D41" s="440">
        <v>44371</v>
      </c>
      <c r="E41" s="288">
        <v>386.9</v>
      </c>
      <c r="F41" s="288">
        <v>387</v>
      </c>
      <c r="G41" s="289">
        <v>385.15</v>
      </c>
      <c r="H41" s="289">
        <v>383.4</v>
      </c>
      <c r="I41" s="289">
        <v>381.54999999999995</v>
      </c>
      <c r="J41" s="289">
        <v>388.75</v>
      </c>
      <c r="K41" s="289">
        <v>390.6</v>
      </c>
      <c r="L41" s="289">
        <v>392.35</v>
      </c>
      <c r="M41" s="276">
        <v>388.85</v>
      </c>
      <c r="N41" s="276">
        <v>385.25</v>
      </c>
      <c r="O41" s="291">
        <v>18319500</v>
      </c>
      <c r="P41" s="292">
        <v>-7.4766355140186919E-3</v>
      </c>
    </row>
    <row r="42" spans="1:16" ht="14.4">
      <c r="A42" s="254">
        <v>32</v>
      </c>
      <c r="B42" s="343" t="s">
        <v>43</v>
      </c>
      <c r="C42" s="439" t="s">
        <v>71</v>
      </c>
      <c r="D42" s="440">
        <v>44371</v>
      </c>
      <c r="E42" s="288">
        <v>15688.6</v>
      </c>
      <c r="F42" s="288">
        <v>15676.283333333333</v>
      </c>
      <c r="G42" s="289">
        <v>15562.666666666666</v>
      </c>
      <c r="H42" s="289">
        <v>15436.733333333334</v>
      </c>
      <c r="I42" s="289">
        <v>15323.116666666667</v>
      </c>
      <c r="J42" s="289">
        <v>15802.216666666665</v>
      </c>
      <c r="K42" s="289">
        <v>15915.833333333334</v>
      </c>
      <c r="L42" s="289">
        <v>16041.766666666665</v>
      </c>
      <c r="M42" s="276">
        <v>15789.9</v>
      </c>
      <c r="N42" s="276">
        <v>15550.35</v>
      </c>
      <c r="O42" s="291">
        <v>111800</v>
      </c>
      <c r="P42" s="292">
        <v>-3.3707865168539325E-2</v>
      </c>
    </row>
    <row r="43" spans="1:16" ht="14.4">
      <c r="A43" s="254">
        <v>33</v>
      </c>
      <c r="B43" s="343" t="s">
        <v>72</v>
      </c>
      <c r="C43" s="439" t="s">
        <v>73</v>
      </c>
      <c r="D43" s="440">
        <v>44371</v>
      </c>
      <c r="E43" s="288">
        <v>481</v>
      </c>
      <c r="F43" s="288">
        <v>480.83333333333331</v>
      </c>
      <c r="G43" s="289">
        <v>476.36666666666662</v>
      </c>
      <c r="H43" s="289">
        <v>471.73333333333329</v>
      </c>
      <c r="I43" s="289">
        <v>467.26666666666659</v>
      </c>
      <c r="J43" s="289">
        <v>485.46666666666664</v>
      </c>
      <c r="K43" s="289">
        <v>489.93333333333334</v>
      </c>
      <c r="L43" s="289">
        <v>494.56666666666666</v>
      </c>
      <c r="M43" s="276">
        <v>485.3</v>
      </c>
      <c r="N43" s="276">
        <v>476.2</v>
      </c>
      <c r="O43" s="291">
        <v>37197000</v>
      </c>
      <c r="P43" s="292">
        <v>1.0167668768636652E-2</v>
      </c>
    </row>
    <row r="44" spans="1:16" ht="14.4">
      <c r="A44" s="254">
        <v>34</v>
      </c>
      <c r="B44" s="343" t="s">
        <v>49</v>
      </c>
      <c r="C44" s="439" t="s">
        <v>74</v>
      </c>
      <c r="D44" s="440">
        <v>44371</v>
      </c>
      <c r="E44" s="288">
        <v>3494.7</v>
      </c>
      <c r="F44" s="288">
        <v>3498.7333333333336</v>
      </c>
      <c r="G44" s="289">
        <v>3480.7166666666672</v>
      </c>
      <c r="H44" s="289">
        <v>3466.7333333333336</v>
      </c>
      <c r="I44" s="289">
        <v>3448.7166666666672</v>
      </c>
      <c r="J44" s="289">
        <v>3512.7166666666672</v>
      </c>
      <c r="K44" s="289">
        <v>3530.7333333333336</v>
      </c>
      <c r="L44" s="289">
        <v>3544.7166666666672</v>
      </c>
      <c r="M44" s="276">
        <v>3516.75</v>
      </c>
      <c r="N44" s="276">
        <v>3484.75</v>
      </c>
      <c r="O44" s="291">
        <v>1814600</v>
      </c>
      <c r="P44" s="292">
        <v>1.2046848856664807E-2</v>
      </c>
    </row>
    <row r="45" spans="1:16" ht="14.4">
      <c r="A45" s="254">
        <v>35</v>
      </c>
      <c r="B45" s="343" t="s">
        <v>51</v>
      </c>
      <c r="C45" s="439" t="s">
        <v>75</v>
      </c>
      <c r="D45" s="440">
        <v>44371</v>
      </c>
      <c r="E45" s="288">
        <v>640.04999999999995</v>
      </c>
      <c r="F45" s="288">
        <v>641.35</v>
      </c>
      <c r="G45" s="289">
        <v>634.40000000000009</v>
      </c>
      <c r="H45" s="289">
        <v>628.75000000000011</v>
      </c>
      <c r="I45" s="289">
        <v>621.80000000000018</v>
      </c>
      <c r="J45" s="289">
        <v>647</v>
      </c>
      <c r="K45" s="289">
        <v>653.95000000000005</v>
      </c>
      <c r="L45" s="289">
        <v>659.59999999999991</v>
      </c>
      <c r="M45" s="276">
        <v>648.29999999999995</v>
      </c>
      <c r="N45" s="276">
        <v>635.70000000000005</v>
      </c>
      <c r="O45" s="291">
        <v>23258400</v>
      </c>
      <c r="P45" s="292">
        <v>2.5312772766947919E-2</v>
      </c>
    </row>
    <row r="46" spans="1:16" ht="14.4">
      <c r="A46" s="254">
        <v>36</v>
      </c>
      <c r="B46" s="343" t="s">
        <v>53</v>
      </c>
      <c r="C46" s="439" t="s">
        <v>76</v>
      </c>
      <c r="D46" s="440">
        <v>44371</v>
      </c>
      <c r="E46" s="288">
        <v>161.94999999999999</v>
      </c>
      <c r="F46" s="288">
        <v>162.43333333333331</v>
      </c>
      <c r="G46" s="289">
        <v>160.11666666666662</v>
      </c>
      <c r="H46" s="289">
        <v>158.2833333333333</v>
      </c>
      <c r="I46" s="289">
        <v>155.96666666666661</v>
      </c>
      <c r="J46" s="289">
        <v>164.26666666666662</v>
      </c>
      <c r="K46" s="289">
        <v>166.58333333333329</v>
      </c>
      <c r="L46" s="289">
        <v>168.41666666666663</v>
      </c>
      <c r="M46" s="276">
        <v>164.75</v>
      </c>
      <c r="N46" s="276">
        <v>160.6</v>
      </c>
      <c r="O46" s="291">
        <v>57974400</v>
      </c>
      <c r="P46" s="292">
        <v>2.1469242975823764E-3</v>
      </c>
    </row>
    <row r="47" spans="1:16" ht="14.4">
      <c r="A47" s="254">
        <v>37</v>
      </c>
      <c r="B47" s="343" t="s">
        <v>56</v>
      </c>
      <c r="C47" s="439" t="s">
        <v>81</v>
      </c>
      <c r="D47" s="440">
        <v>44371</v>
      </c>
      <c r="E47" s="288">
        <v>573.6</v>
      </c>
      <c r="F47" s="288">
        <v>571.01666666666665</v>
      </c>
      <c r="G47" s="289">
        <v>566.5333333333333</v>
      </c>
      <c r="H47" s="289">
        <v>559.4666666666667</v>
      </c>
      <c r="I47" s="289">
        <v>554.98333333333335</v>
      </c>
      <c r="J47" s="289">
        <v>578.08333333333326</v>
      </c>
      <c r="K47" s="289">
        <v>582.56666666666661</v>
      </c>
      <c r="L47" s="289">
        <v>589.63333333333321</v>
      </c>
      <c r="M47" s="276">
        <v>575.5</v>
      </c>
      <c r="N47" s="276">
        <v>563.95000000000005</v>
      </c>
      <c r="O47" s="291">
        <v>8737500</v>
      </c>
      <c r="P47" s="292">
        <v>-2.7275257445032005E-2</v>
      </c>
    </row>
    <row r="48" spans="1:16" ht="14.4">
      <c r="A48" s="254">
        <v>38</v>
      </c>
      <c r="B48" s="363" t="s">
        <v>51</v>
      </c>
      <c r="C48" s="439" t="s">
        <v>82</v>
      </c>
      <c r="D48" s="440">
        <v>44371</v>
      </c>
      <c r="E48" s="288">
        <v>951.75</v>
      </c>
      <c r="F48" s="288">
        <v>948.18333333333339</v>
      </c>
      <c r="G48" s="289">
        <v>941.66666666666674</v>
      </c>
      <c r="H48" s="289">
        <v>931.58333333333337</v>
      </c>
      <c r="I48" s="289">
        <v>925.06666666666672</v>
      </c>
      <c r="J48" s="289">
        <v>958.26666666666677</v>
      </c>
      <c r="K48" s="289">
        <v>964.78333333333342</v>
      </c>
      <c r="L48" s="289">
        <v>974.86666666666679</v>
      </c>
      <c r="M48" s="276">
        <v>954.7</v>
      </c>
      <c r="N48" s="276">
        <v>938.1</v>
      </c>
      <c r="O48" s="291">
        <v>10026250</v>
      </c>
      <c r="P48" s="292">
        <v>-1.839124347715413E-2</v>
      </c>
    </row>
    <row r="49" spans="1:16" ht="14.4">
      <c r="A49" s="254">
        <v>39</v>
      </c>
      <c r="B49" s="343" t="s">
        <v>39</v>
      </c>
      <c r="C49" s="439" t="s">
        <v>83</v>
      </c>
      <c r="D49" s="440">
        <v>44371</v>
      </c>
      <c r="E49" s="288">
        <v>153.94999999999999</v>
      </c>
      <c r="F49" s="288">
        <v>152.70000000000002</v>
      </c>
      <c r="G49" s="289">
        <v>150.15000000000003</v>
      </c>
      <c r="H49" s="289">
        <v>146.35000000000002</v>
      </c>
      <c r="I49" s="289">
        <v>143.80000000000004</v>
      </c>
      <c r="J49" s="289">
        <v>156.50000000000003</v>
      </c>
      <c r="K49" s="289">
        <v>159.05000000000004</v>
      </c>
      <c r="L49" s="289">
        <v>162.85000000000002</v>
      </c>
      <c r="M49" s="276">
        <v>155.25</v>
      </c>
      <c r="N49" s="276">
        <v>148.9</v>
      </c>
      <c r="O49" s="291">
        <v>50715000</v>
      </c>
      <c r="P49" s="292">
        <v>2.7135079959169785E-2</v>
      </c>
    </row>
    <row r="50" spans="1:16" ht="14.4">
      <c r="A50" s="254">
        <v>40</v>
      </c>
      <c r="B50" s="343" t="s">
        <v>106</v>
      </c>
      <c r="C50" s="439" t="s">
        <v>821</v>
      </c>
      <c r="D50" s="440">
        <v>44371</v>
      </c>
      <c r="E50" s="288">
        <v>3700.2</v>
      </c>
      <c r="F50" s="288">
        <v>3694.0666666666671</v>
      </c>
      <c r="G50" s="289">
        <v>3662.233333333334</v>
      </c>
      <c r="H50" s="289">
        <v>3624.2666666666669</v>
      </c>
      <c r="I50" s="289">
        <v>3592.4333333333338</v>
      </c>
      <c r="J50" s="289">
        <v>3732.0333333333342</v>
      </c>
      <c r="K50" s="289">
        <v>3763.8666666666672</v>
      </c>
      <c r="L50" s="289">
        <v>3801.8333333333344</v>
      </c>
      <c r="M50" s="276">
        <v>3725.9</v>
      </c>
      <c r="N50" s="276">
        <v>3656.1</v>
      </c>
      <c r="O50" s="291">
        <v>917350</v>
      </c>
      <c r="P50" s="292">
        <v>-7.0449651678277395E-2</v>
      </c>
    </row>
    <row r="51" spans="1:16" ht="14.4">
      <c r="A51" s="254">
        <v>41</v>
      </c>
      <c r="B51" s="343" t="s">
        <v>49</v>
      </c>
      <c r="C51" s="439" t="s">
        <v>84</v>
      </c>
      <c r="D51" s="440">
        <v>44371</v>
      </c>
      <c r="E51" s="288">
        <v>1705.65</v>
      </c>
      <c r="F51" s="288">
        <v>1709.4666666666669</v>
      </c>
      <c r="G51" s="289">
        <v>1696.9833333333338</v>
      </c>
      <c r="H51" s="289">
        <v>1688.3166666666668</v>
      </c>
      <c r="I51" s="289">
        <v>1675.8333333333337</v>
      </c>
      <c r="J51" s="289">
        <v>1718.1333333333339</v>
      </c>
      <c r="K51" s="289">
        <v>1730.616666666667</v>
      </c>
      <c r="L51" s="289">
        <v>1739.283333333334</v>
      </c>
      <c r="M51" s="276">
        <v>1721.95</v>
      </c>
      <c r="N51" s="276">
        <v>1700.8</v>
      </c>
      <c r="O51" s="291">
        <v>2615900</v>
      </c>
      <c r="P51" s="292">
        <v>1.8766756032171583E-3</v>
      </c>
    </row>
    <row r="52" spans="1:16" ht="14.4">
      <c r="A52" s="254">
        <v>42</v>
      </c>
      <c r="B52" s="343" t="s">
        <v>39</v>
      </c>
      <c r="C52" s="439" t="s">
        <v>85</v>
      </c>
      <c r="D52" s="440">
        <v>44371</v>
      </c>
      <c r="E52" s="288">
        <v>716.25</v>
      </c>
      <c r="F52" s="288">
        <v>713.69999999999993</v>
      </c>
      <c r="G52" s="289">
        <v>708.54999999999984</v>
      </c>
      <c r="H52" s="289">
        <v>700.84999999999991</v>
      </c>
      <c r="I52" s="289">
        <v>695.69999999999982</v>
      </c>
      <c r="J52" s="289">
        <v>721.39999999999986</v>
      </c>
      <c r="K52" s="289">
        <v>726.55</v>
      </c>
      <c r="L52" s="289">
        <v>734.24999999999989</v>
      </c>
      <c r="M52" s="276">
        <v>718.85</v>
      </c>
      <c r="N52" s="276">
        <v>706</v>
      </c>
      <c r="O52" s="291">
        <v>7461762</v>
      </c>
      <c r="P52" s="292">
        <v>-2.1520803443328552E-2</v>
      </c>
    </row>
    <row r="53" spans="1:16" ht="14.4">
      <c r="A53" s="254">
        <v>43</v>
      </c>
      <c r="B53" s="343" t="s">
        <v>53</v>
      </c>
      <c r="C53" s="439" t="s">
        <v>231</v>
      </c>
      <c r="D53" s="440">
        <v>44371</v>
      </c>
      <c r="E53" s="288">
        <v>166.8</v>
      </c>
      <c r="F53" s="288">
        <v>167.29999999999998</v>
      </c>
      <c r="G53" s="289">
        <v>165.49999999999997</v>
      </c>
      <c r="H53" s="289">
        <v>164.2</v>
      </c>
      <c r="I53" s="289">
        <v>162.39999999999998</v>
      </c>
      <c r="J53" s="289">
        <v>168.59999999999997</v>
      </c>
      <c r="K53" s="289">
        <v>170.39999999999998</v>
      </c>
      <c r="L53" s="289">
        <v>171.69999999999996</v>
      </c>
      <c r="M53" s="276">
        <v>169.1</v>
      </c>
      <c r="N53" s="276">
        <v>166</v>
      </c>
      <c r="O53" s="291">
        <v>6916100</v>
      </c>
      <c r="P53" s="292">
        <v>2.6218951241950322E-2</v>
      </c>
    </row>
    <row r="54" spans="1:16" ht="14.4">
      <c r="A54" s="254">
        <v>44</v>
      </c>
      <c r="B54" s="343" t="s">
        <v>63</v>
      </c>
      <c r="C54" s="439" t="s">
        <v>86</v>
      </c>
      <c r="D54" s="440">
        <v>44371</v>
      </c>
      <c r="E54" s="288">
        <v>815</v>
      </c>
      <c r="F54" s="288">
        <v>816</v>
      </c>
      <c r="G54" s="289">
        <v>807</v>
      </c>
      <c r="H54" s="289">
        <v>799</v>
      </c>
      <c r="I54" s="289">
        <v>790</v>
      </c>
      <c r="J54" s="289">
        <v>824</v>
      </c>
      <c r="K54" s="289">
        <v>833</v>
      </c>
      <c r="L54" s="289">
        <v>841</v>
      </c>
      <c r="M54" s="276">
        <v>825</v>
      </c>
      <c r="N54" s="276">
        <v>808</v>
      </c>
      <c r="O54" s="291">
        <v>3095400</v>
      </c>
      <c r="P54" s="292">
        <v>3.8237069832964377E-2</v>
      </c>
    </row>
    <row r="55" spans="1:16" ht="14.4">
      <c r="A55" s="254">
        <v>45</v>
      </c>
      <c r="B55" s="343" t="s">
        <v>49</v>
      </c>
      <c r="C55" s="439" t="s">
        <v>87</v>
      </c>
      <c r="D55" s="440">
        <v>44371</v>
      </c>
      <c r="E55" s="288">
        <v>545</v>
      </c>
      <c r="F55" s="288">
        <v>543.93333333333328</v>
      </c>
      <c r="G55" s="289">
        <v>542.06666666666661</v>
      </c>
      <c r="H55" s="289">
        <v>539.13333333333333</v>
      </c>
      <c r="I55" s="289">
        <v>537.26666666666665</v>
      </c>
      <c r="J55" s="289">
        <v>546.86666666666656</v>
      </c>
      <c r="K55" s="289">
        <v>548.73333333333312</v>
      </c>
      <c r="L55" s="289">
        <v>551.66666666666652</v>
      </c>
      <c r="M55" s="276">
        <v>545.79999999999995</v>
      </c>
      <c r="N55" s="276">
        <v>541</v>
      </c>
      <c r="O55" s="291">
        <v>9801250</v>
      </c>
      <c r="P55" s="292">
        <v>-7.5135645199339463E-2</v>
      </c>
    </row>
    <row r="56" spans="1:16" ht="14.4">
      <c r="A56" s="254">
        <v>46</v>
      </c>
      <c r="B56" s="343" t="s">
        <v>837</v>
      </c>
      <c r="C56" s="439" t="s">
        <v>342</v>
      </c>
      <c r="D56" s="440">
        <v>44371</v>
      </c>
      <c r="E56" s="288">
        <v>1741</v>
      </c>
      <c r="F56" s="288">
        <v>1743.0666666666666</v>
      </c>
      <c r="G56" s="289">
        <v>1725.9333333333332</v>
      </c>
      <c r="H56" s="289">
        <v>1710.8666666666666</v>
      </c>
      <c r="I56" s="289">
        <v>1693.7333333333331</v>
      </c>
      <c r="J56" s="289">
        <v>1758.1333333333332</v>
      </c>
      <c r="K56" s="289">
        <v>1775.2666666666664</v>
      </c>
      <c r="L56" s="289">
        <v>1790.3333333333333</v>
      </c>
      <c r="M56" s="276">
        <v>1760.2</v>
      </c>
      <c r="N56" s="276">
        <v>1728</v>
      </c>
      <c r="O56" s="291">
        <v>2694000</v>
      </c>
      <c r="P56" s="292">
        <v>5.7922638916159432E-2</v>
      </c>
    </row>
    <row r="57" spans="1:16" ht="14.4">
      <c r="A57" s="254">
        <v>47</v>
      </c>
      <c r="B57" s="343" t="s">
        <v>51</v>
      </c>
      <c r="C57" s="439" t="s">
        <v>90</v>
      </c>
      <c r="D57" s="440">
        <v>44371</v>
      </c>
      <c r="E57" s="288">
        <v>4270.3999999999996</v>
      </c>
      <c r="F57" s="288">
        <v>4263.6500000000005</v>
      </c>
      <c r="G57" s="289">
        <v>4237.3000000000011</v>
      </c>
      <c r="H57" s="289">
        <v>4204.2000000000007</v>
      </c>
      <c r="I57" s="289">
        <v>4177.8500000000013</v>
      </c>
      <c r="J57" s="289">
        <v>4296.7500000000009</v>
      </c>
      <c r="K57" s="289">
        <v>4323.1000000000013</v>
      </c>
      <c r="L57" s="289">
        <v>4356.2000000000007</v>
      </c>
      <c r="M57" s="276">
        <v>4290</v>
      </c>
      <c r="N57" s="276">
        <v>4230.55</v>
      </c>
      <c r="O57" s="291">
        <v>2207800</v>
      </c>
      <c r="P57" s="292">
        <v>-1.0930920168443688E-2</v>
      </c>
    </row>
    <row r="58" spans="1:16" ht="14.4">
      <c r="A58" s="254">
        <v>48</v>
      </c>
      <c r="B58" s="343" t="s">
        <v>91</v>
      </c>
      <c r="C58" s="439" t="s">
        <v>92</v>
      </c>
      <c r="D58" s="440">
        <v>44371</v>
      </c>
      <c r="E58" s="288">
        <v>297.64999999999998</v>
      </c>
      <c r="F58" s="288">
        <v>298.26666666666665</v>
      </c>
      <c r="G58" s="289">
        <v>293.63333333333333</v>
      </c>
      <c r="H58" s="289">
        <v>289.61666666666667</v>
      </c>
      <c r="I58" s="289">
        <v>284.98333333333335</v>
      </c>
      <c r="J58" s="289">
        <v>302.2833333333333</v>
      </c>
      <c r="K58" s="289">
        <v>306.91666666666663</v>
      </c>
      <c r="L58" s="289">
        <v>310.93333333333328</v>
      </c>
      <c r="M58" s="276">
        <v>302.89999999999998</v>
      </c>
      <c r="N58" s="276">
        <v>294.25</v>
      </c>
      <c r="O58" s="291">
        <v>30897900</v>
      </c>
      <c r="P58" s="292">
        <v>7.0990642142626653E-3</v>
      </c>
    </row>
    <row r="59" spans="1:16" ht="14.4">
      <c r="A59" s="254">
        <v>49</v>
      </c>
      <c r="B59" s="343" t="s">
        <v>51</v>
      </c>
      <c r="C59" s="439" t="s">
        <v>93</v>
      </c>
      <c r="D59" s="440">
        <v>44371</v>
      </c>
      <c r="E59" s="288">
        <v>5282.2</v>
      </c>
      <c r="F59" s="288">
        <v>5286.2333333333336</v>
      </c>
      <c r="G59" s="289">
        <v>5258.9666666666672</v>
      </c>
      <c r="H59" s="289">
        <v>5235.7333333333336</v>
      </c>
      <c r="I59" s="289">
        <v>5208.4666666666672</v>
      </c>
      <c r="J59" s="289">
        <v>5309.4666666666672</v>
      </c>
      <c r="K59" s="289">
        <v>5336.7333333333336</v>
      </c>
      <c r="L59" s="289">
        <v>5359.9666666666672</v>
      </c>
      <c r="M59" s="276">
        <v>5313.5</v>
      </c>
      <c r="N59" s="276">
        <v>5263</v>
      </c>
      <c r="O59" s="291">
        <v>2676250</v>
      </c>
      <c r="P59" s="292">
        <v>1.305952493612189E-2</v>
      </c>
    </row>
    <row r="60" spans="1:16" ht="14.4">
      <c r="A60" s="254">
        <v>50</v>
      </c>
      <c r="B60" s="343" t="s">
        <v>43</v>
      </c>
      <c r="C60" s="439" t="s">
        <v>94</v>
      </c>
      <c r="D60" s="440">
        <v>44371</v>
      </c>
      <c r="E60" s="288">
        <v>2750.45</v>
      </c>
      <c r="F60" s="288">
        <v>2775.9333333333329</v>
      </c>
      <c r="G60" s="289">
        <v>2709.1666666666661</v>
      </c>
      <c r="H60" s="289">
        <v>2667.8833333333332</v>
      </c>
      <c r="I60" s="289">
        <v>2601.1166666666663</v>
      </c>
      <c r="J60" s="289">
        <v>2817.2166666666658</v>
      </c>
      <c r="K60" s="289">
        <v>2883.9833333333331</v>
      </c>
      <c r="L60" s="289">
        <v>2925.2666666666655</v>
      </c>
      <c r="M60" s="276">
        <v>2842.7</v>
      </c>
      <c r="N60" s="276">
        <v>2734.65</v>
      </c>
      <c r="O60" s="291">
        <v>2105250</v>
      </c>
      <c r="P60" s="292">
        <v>-3.9290848107331099E-2</v>
      </c>
    </row>
    <row r="61" spans="1:16" ht="14.4">
      <c r="A61" s="254">
        <v>51</v>
      </c>
      <c r="B61" s="343" t="s">
        <v>43</v>
      </c>
      <c r="C61" s="439" t="s">
        <v>96</v>
      </c>
      <c r="D61" s="440">
        <v>44371</v>
      </c>
      <c r="E61" s="288">
        <v>1224.05</v>
      </c>
      <c r="F61" s="288">
        <v>1224.3833333333332</v>
      </c>
      <c r="G61" s="289">
        <v>1211.1166666666663</v>
      </c>
      <c r="H61" s="289">
        <v>1198.1833333333332</v>
      </c>
      <c r="I61" s="289">
        <v>1184.9166666666663</v>
      </c>
      <c r="J61" s="289">
        <v>1237.3166666666664</v>
      </c>
      <c r="K61" s="289">
        <v>1250.5833333333333</v>
      </c>
      <c r="L61" s="289">
        <v>1263.5166666666664</v>
      </c>
      <c r="M61" s="276">
        <v>1237.6500000000001</v>
      </c>
      <c r="N61" s="276">
        <v>1211.45</v>
      </c>
      <c r="O61" s="291">
        <v>5357000</v>
      </c>
      <c r="P61" s="292">
        <v>-8.0456258274773391E-3</v>
      </c>
    </row>
    <row r="62" spans="1:16" ht="14.4">
      <c r="A62" s="254">
        <v>52</v>
      </c>
      <c r="B62" s="343" t="s">
        <v>43</v>
      </c>
      <c r="C62" s="439" t="s">
        <v>97</v>
      </c>
      <c r="D62" s="440">
        <v>44371</v>
      </c>
      <c r="E62" s="288">
        <v>194.65</v>
      </c>
      <c r="F62" s="288">
        <v>194.4</v>
      </c>
      <c r="G62" s="289">
        <v>193.25</v>
      </c>
      <c r="H62" s="289">
        <v>191.85</v>
      </c>
      <c r="I62" s="289">
        <v>190.7</v>
      </c>
      <c r="J62" s="289">
        <v>195.8</v>
      </c>
      <c r="K62" s="289">
        <v>196.95000000000005</v>
      </c>
      <c r="L62" s="289">
        <v>198.35000000000002</v>
      </c>
      <c r="M62" s="276">
        <v>195.55</v>
      </c>
      <c r="N62" s="276">
        <v>193</v>
      </c>
      <c r="O62" s="291">
        <v>13042800</v>
      </c>
      <c r="P62" s="292">
        <v>4.714364947310039E-3</v>
      </c>
    </row>
    <row r="63" spans="1:16" ht="14.4">
      <c r="A63" s="254">
        <v>53</v>
      </c>
      <c r="B63" s="343" t="s">
        <v>53</v>
      </c>
      <c r="C63" s="439" t="s">
        <v>98</v>
      </c>
      <c r="D63" s="440">
        <v>44371</v>
      </c>
      <c r="E63" s="288">
        <v>88.2</v>
      </c>
      <c r="F63" s="288">
        <v>88.100000000000009</v>
      </c>
      <c r="G63" s="289">
        <v>87.300000000000011</v>
      </c>
      <c r="H63" s="289">
        <v>86.4</v>
      </c>
      <c r="I63" s="289">
        <v>85.600000000000009</v>
      </c>
      <c r="J63" s="289">
        <v>89.000000000000014</v>
      </c>
      <c r="K63" s="289">
        <v>89.8</v>
      </c>
      <c r="L63" s="289">
        <v>90.700000000000017</v>
      </c>
      <c r="M63" s="276">
        <v>88.9</v>
      </c>
      <c r="N63" s="276">
        <v>87.2</v>
      </c>
      <c r="O63" s="291">
        <v>71960000</v>
      </c>
      <c r="P63" s="292">
        <v>-4.1672454507570494E-4</v>
      </c>
    </row>
    <row r="64" spans="1:16" ht="14.4">
      <c r="A64" s="254">
        <v>54</v>
      </c>
      <c r="B64" s="363" t="s">
        <v>72</v>
      </c>
      <c r="C64" s="439" t="s">
        <v>99</v>
      </c>
      <c r="D64" s="440">
        <v>44371</v>
      </c>
      <c r="E64" s="288">
        <v>162.9</v>
      </c>
      <c r="F64" s="288">
        <v>163.21666666666667</v>
      </c>
      <c r="G64" s="289">
        <v>160.83333333333334</v>
      </c>
      <c r="H64" s="289">
        <v>158.76666666666668</v>
      </c>
      <c r="I64" s="289">
        <v>156.38333333333335</v>
      </c>
      <c r="J64" s="289">
        <v>165.28333333333333</v>
      </c>
      <c r="K64" s="289">
        <v>167.66666666666666</v>
      </c>
      <c r="L64" s="289">
        <v>169.73333333333332</v>
      </c>
      <c r="M64" s="276">
        <v>165.6</v>
      </c>
      <c r="N64" s="276">
        <v>161.15</v>
      </c>
      <c r="O64" s="291">
        <v>32421500</v>
      </c>
      <c r="P64" s="292">
        <v>4.667191807798346E-2</v>
      </c>
    </row>
    <row r="65" spans="1:16" ht="14.4">
      <c r="A65" s="254">
        <v>55</v>
      </c>
      <c r="B65" s="343" t="s">
        <v>51</v>
      </c>
      <c r="C65" s="439" t="s">
        <v>100</v>
      </c>
      <c r="D65" s="440">
        <v>44371</v>
      </c>
      <c r="E65" s="288">
        <v>617.65</v>
      </c>
      <c r="F65" s="288">
        <v>620.51666666666665</v>
      </c>
      <c r="G65" s="289">
        <v>611.63333333333333</v>
      </c>
      <c r="H65" s="289">
        <v>605.61666666666667</v>
      </c>
      <c r="I65" s="289">
        <v>596.73333333333335</v>
      </c>
      <c r="J65" s="289">
        <v>626.5333333333333</v>
      </c>
      <c r="K65" s="289">
        <v>635.41666666666652</v>
      </c>
      <c r="L65" s="289">
        <v>641.43333333333328</v>
      </c>
      <c r="M65" s="276">
        <v>629.4</v>
      </c>
      <c r="N65" s="276">
        <v>614.5</v>
      </c>
      <c r="O65" s="291">
        <v>9147100</v>
      </c>
      <c r="P65" s="292">
        <v>6.7080116440956837E-3</v>
      </c>
    </row>
    <row r="66" spans="1:16" ht="14.4">
      <c r="A66" s="254">
        <v>56</v>
      </c>
      <c r="B66" s="343" t="s">
        <v>101</v>
      </c>
      <c r="C66" s="439" t="s">
        <v>102</v>
      </c>
      <c r="D66" s="440">
        <v>44371</v>
      </c>
      <c r="E66" s="288">
        <v>26.35</v>
      </c>
      <c r="F66" s="288">
        <v>26.283333333333331</v>
      </c>
      <c r="G66" s="289">
        <v>26.166666666666664</v>
      </c>
      <c r="H66" s="289">
        <v>25.983333333333334</v>
      </c>
      <c r="I66" s="289">
        <v>25.866666666666667</v>
      </c>
      <c r="J66" s="289">
        <v>26.466666666666661</v>
      </c>
      <c r="K66" s="289">
        <v>26.583333333333329</v>
      </c>
      <c r="L66" s="289">
        <v>26.766666666666659</v>
      </c>
      <c r="M66" s="276">
        <v>26.4</v>
      </c>
      <c r="N66" s="276">
        <v>26.1</v>
      </c>
      <c r="O66" s="291">
        <v>86850000</v>
      </c>
      <c r="P66" s="292">
        <v>5.184033177812338E-4</v>
      </c>
    </row>
    <row r="67" spans="1:16" ht="14.4">
      <c r="A67" s="254">
        <v>57</v>
      </c>
      <c r="B67" s="343" t="s">
        <v>49</v>
      </c>
      <c r="C67" s="439" t="s">
        <v>103</v>
      </c>
      <c r="D67" s="440">
        <v>44371</v>
      </c>
      <c r="E67" s="404">
        <v>855.55</v>
      </c>
      <c r="F67" s="404">
        <v>858.48333333333323</v>
      </c>
      <c r="G67" s="405">
        <v>845.16666666666652</v>
      </c>
      <c r="H67" s="405">
        <v>834.7833333333333</v>
      </c>
      <c r="I67" s="405">
        <v>821.46666666666658</v>
      </c>
      <c r="J67" s="405">
        <v>868.86666666666645</v>
      </c>
      <c r="K67" s="405">
        <v>882.18333333333328</v>
      </c>
      <c r="L67" s="405">
        <v>892.56666666666638</v>
      </c>
      <c r="M67" s="406">
        <v>871.8</v>
      </c>
      <c r="N67" s="406">
        <v>848.1</v>
      </c>
      <c r="O67" s="407">
        <v>3899000</v>
      </c>
      <c r="P67" s="408">
        <v>-1.5155342258145996E-2</v>
      </c>
    </row>
    <row r="68" spans="1:16" ht="14.4">
      <c r="A68" s="254">
        <v>58</v>
      </c>
      <c r="B68" s="343" t="s">
        <v>91</v>
      </c>
      <c r="C68" s="439" t="s">
        <v>244</v>
      </c>
      <c r="D68" s="440">
        <v>44371</v>
      </c>
      <c r="E68" s="288">
        <v>1413.5</v>
      </c>
      <c r="F68" s="288">
        <v>1417.0666666666666</v>
      </c>
      <c r="G68" s="289">
        <v>1401.7833333333333</v>
      </c>
      <c r="H68" s="289">
        <v>1390.0666666666666</v>
      </c>
      <c r="I68" s="289">
        <v>1374.7833333333333</v>
      </c>
      <c r="J68" s="289">
        <v>1428.7833333333333</v>
      </c>
      <c r="K68" s="289">
        <v>1444.0666666666666</v>
      </c>
      <c r="L68" s="289">
        <v>1455.7833333333333</v>
      </c>
      <c r="M68" s="276">
        <v>1432.35</v>
      </c>
      <c r="N68" s="276">
        <v>1405.35</v>
      </c>
      <c r="O68" s="291">
        <v>1708850</v>
      </c>
      <c r="P68" s="292">
        <v>-2.3765317489788339E-2</v>
      </c>
    </row>
    <row r="69" spans="1:16" ht="14.4">
      <c r="A69" s="254">
        <v>59</v>
      </c>
      <c r="B69" s="363" t="s">
        <v>51</v>
      </c>
      <c r="C69" s="439" t="s">
        <v>367</v>
      </c>
      <c r="D69" s="440">
        <v>44371</v>
      </c>
      <c r="E69" s="288">
        <v>329.65</v>
      </c>
      <c r="F69" s="288">
        <v>328.51666666666665</v>
      </c>
      <c r="G69" s="289">
        <v>324.43333333333328</v>
      </c>
      <c r="H69" s="289">
        <v>319.21666666666664</v>
      </c>
      <c r="I69" s="289">
        <v>315.13333333333327</v>
      </c>
      <c r="J69" s="289">
        <v>333.73333333333329</v>
      </c>
      <c r="K69" s="289">
        <v>337.81666666666666</v>
      </c>
      <c r="L69" s="289">
        <v>343.0333333333333</v>
      </c>
      <c r="M69" s="276">
        <v>332.6</v>
      </c>
      <c r="N69" s="276">
        <v>323.3</v>
      </c>
      <c r="O69" s="291">
        <v>11201850</v>
      </c>
      <c r="P69" s="292">
        <v>5.5652936021034181E-2</v>
      </c>
    </row>
    <row r="70" spans="1:16" ht="14.4">
      <c r="A70" s="254">
        <v>60</v>
      </c>
      <c r="B70" s="343" t="s">
        <v>37</v>
      </c>
      <c r="C70" s="439" t="s">
        <v>104</v>
      </c>
      <c r="D70" s="440">
        <v>44371</v>
      </c>
      <c r="E70" s="288">
        <v>1510.15</v>
      </c>
      <c r="F70" s="288">
        <v>1493.3</v>
      </c>
      <c r="G70" s="289">
        <v>1472.6</v>
      </c>
      <c r="H70" s="289">
        <v>1435.05</v>
      </c>
      <c r="I70" s="289">
        <v>1414.35</v>
      </c>
      <c r="J70" s="289">
        <v>1530.85</v>
      </c>
      <c r="K70" s="289">
        <v>1551.5500000000002</v>
      </c>
      <c r="L70" s="289">
        <v>1589.1</v>
      </c>
      <c r="M70" s="276">
        <v>1514</v>
      </c>
      <c r="N70" s="276">
        <v>1455.75</v>
      </c>
      <c r="O70" s="291">
        <v>12656850</v>
      </c>
      <c r="P70" s="292">
        <v>-7.856424768216852E-3</v>
      </c>
    </row>
    <row r="71" spans="1:16" ht="14.4">
      <c r="A71" s="254">
        <v>61</v>
      </c>
      <c r="B71" s="343" t="s">
        <v>72</v>
      </c>
      <c r="C71" s="439" t="s">
        <v>372</v>
      </c>
      <c r="D71" s="440">
        <v>44371</v>
      </c>
      <c r="E71" s="288">
        <v>590.29999999999995</v>
      </c>
      <c r="F71" s="288">
        <v>587.48333333333335</v>
      </c>
      <c r="G71" s="289">
        <v>577.51666666666665</v>
      </c>
      <c r="H71" s="289">
        <v>564.73333333333335</v>
      </c>
      <c r="I71" s="289">
        <v>554.76666666666665</v>
      </c>
      <c r="J71" s="289">
        <v>600.26666666666665</v>
      </c>
      <c r="K71" s="289">
        <v>610.23333333333335</v>
      </c>
      <c r="L71" s="289">
        <v>623.01666666666665</v>
      </c>
      <c r="M71" s="276">
        <v>597.45000000000005</v>
      </c>
      <c r="N71" s="276">
        <v>574.70000000000005</v>
      </c>
      <c r="O71" s="291">
        <v>1851250</v>
      </c>
      <c r="P71" s="292">
        <v>-1.0026737967914439E-2</v>
      </c>
    </row>
    <row r="72" spans="1:16" ht="14.4">
      <c r="A72" s="254">
        <v>62</v>
      </c>
      <c r="B72" s="343" t="s">
        <v>63</v>
      </c>
      <c r="C72" s="439" t="s">
        <v>105</v>
      </c>
      <c r="D72" s="440">
        <v>44371</v>
      </c>
      <c r="E72" s="288">
        <v>1059.1500000000001</v>
      </c>
      <c r="F72" s="288">
        <v>1066.7166666666669</v>
      </c>
      <c r="G72" s="289">
        <v>1049.4833333333338</v>
      </c>
      <c r="H72" s="289">
        <v>1039.8166666666668</v>
      </c>
      <c r="I72" s="289">
        <v>1022.5833333333337</v>
      </c>
      <c r="J72" s="289">
        <v>1076.3833333333339</v>
      </c>
      <c r="K72" s="289">
        <v>1093.616666666667</v>
      </c>
      <c r="L72" s="289">
        <v>1103.283333333334</v>
      </c>
      <c r="M72" s="276">
        <v>1083.95</v>
      </c>
      <c r="N72" s="276">
        <v>1057.05</v>
      </c>
      <c r="O72" s="291">
        <v>3739000</v>
      </c>
      <c r="P72" s="292">
        <v>3.5734072022160668E-2</v>
      </c>
    </row>
    <row r="73" spans="1:16" ht="14.4">
      <c r="A73" s="254">
        <v>63</v>
      </c>
      <c r="B73" s="343" t="s">
        <v>106</v>
      </c>
      <c r="C73" s="439" t="s">
        <v>107</v>
      </c>
      <c r="D73" s="440">
        <v>44371</v>
      </c>
      <c r="E73" s="288">
        <v>941.5</v>
      </c>
      <c r="F73" s="288">
        <v>943.36666666666667</v>
      </c>
      <c r="G73" s="289">
        <v>937.73333333333335</v>
      </c>
      <c r="H73" s="289">
        <v>933.9666666666667</v>
      </c>
      <c r="I73" s="289">
        <v>928.33333333333337</v>
      </c>
      <c r="J73" s="289">
        <v>947.13333333333333</v>
      </c>
      <c r="K73" s="289">
        <v>952.76666666666677</v>
      </c>
      <c r="L73" s="289">
        <v>956.5333333333333</v>
      </c>
      <c r="M73" s="276">
        <v>949</v>
      </c>
      <c r="N73" s="276">
        <v>939.6</v>
      </c>
      <c r="O73" s="291">
        <v>21166600</v>
      </c>
      <c r="P73" s="292">
        <v>9.7846051093671733E-3</v>
      </c>
    </row>
    <row r="74" spans="1:16" ht="14.4">
      <c r="A74" s="254">
        <v>64</v>
      </c>
      <c r="B74" s="343" t="s">
        <v>56</v>
      </c>
      <c r="C74" s="439" t="s">
        <v>108</v>
      </c>
      <c r="D74" s="440">
        <v>44371</v>
      </c>
      <c r="E74" s="288">
        <v>2623.9</v>
      </c>
      <c r="F74" s="288">
        <v>2618.0333333333333</v>
      </c>
      <c r="G74" s="289">
        <v>2597.9666666666667</v>
      </c>
      <c r="H74" s="289">
        <v>2572.0333333333333</v>
      </c>
      <c r="I74" s="289">
        <v>2551.9666666666667</v>
      </c>
      <c r="J74" s="289">
        <v>2643.9666666666667</v>
      </c>
      <c r="K74" s="289">
        <v>2664.0333333333333</v>
      </c>
      <c r="L74" s="289">
        <v>2689.9666666666667</v>
      </c>
      <c r="M74" s="276">
        <v>2638.1</v>
      </c>
      <c r="N74" s="276">
        <v>2592.1</v>
      </c>
      <c r="O74" s="291">
        <v>16040100</v>
      </c>
      <c r="P74" s="292">
        <v>-1.5866296084963833E-2</v>
      </c>
    </row>
    <row r="75" spans="1:16" ht="14.4">
      <c r="A75" s="254">
        <v>65</v>
      </c>
      <c r="B75" s="343" t="s">
        <v>56</v>
      </c>
      <c r="C75" s="439" t="s">
        <v>248</v>
      </c>
      <c r="D75" s="440">
        <v>44371</v>
      </c>
      <c r="E75" s="288">
        <v>3079.6</v>
      </c>
      <c r="F75" s="288">
        <v>3088.0333333333333</v>
      </c>
      <c r="G75" s="289">
        <v>3061.0666666666666</v>
      </c>
      <c r="H75" s="289">
        <v>3042.5333333333333</v>
      </c>
      <c r="I75" s="289">
        <v>3015.5666666666666</v>
      </c>
      <c r="J75" s="289">
        <v>3106.5666666666666</v>
      </c>
      <c r="K75" s="289">
        <v>3133.5333333333328</v>
      </c>
      <c r="L75" s="289">
        <v>3152.0666666666666</v>
      </c>
      <c r="M75" s="276">
        <v>3115</v>
      </c>
      <c r="N75" s="276">
        <v>3069.5</v>
      </c>
      <c r="O75" s="291">
        <v>566800</v>
      </c>
      <c r="P75" s="292">
        <v>7.1073205401563609E-3</v>
      </c>
    </row>
    <row r="76" spans="1:16" ht="14.4">
      <c r="A76" s="254">
        <v>66</v>
      </c>
      <c r="B76" s="343" t="s">
        <v>53</v>
      </c>
      <c r="C76" t="s">
        <v>109</v>
      </c>
      <c r="D76" s="440">
        <v>44371</v>
      </c>
      <c r="E76" s="404">
        <v>1508.55</v>
      </c>
      <c r="F76" s="404">
        <v>1513</v>
      </c>
      <c r="G76" s="405">
        <v>1501.5</v>
      </c>
      <c r="H76" s="405">
        <v>1494.45</v>
      </c>
      <c r="I76" s="405">
        <v>1482.95</v>
      </c>
      <c r="J76" s="405">
        <v>1520.05</v>
      </c>
      <c r="K76" s="405">
        <v>1531.55</v>
      </c>
      <c r="L76" s="405">
        <v>1538.6</v>
      </c>
      <c r="M76" s="406">
        <v>1524.5</v>
      </c>
      <c r="N76" s="406">
        <v>1505.95</v>
      </c>
      <c r="O76" s="407">
        <v>23978900</v>
      </c>
      <c r="P76" s="408">
        <v>-7.2637019832866544E-3</v>
      </c>
    </row>
    <row r="77" spans="1:16" ht="14.4">
      <c r="A77" s="254">
        <v>67</v>
      </c>
      <c r="B77" s="343" t="s">
        <v>56</v>
      </c>
      <c r="C77" s="439" t="s">
        <v>249</v>
      </c>
      <c r="D77" s="440">
        <v>44371</v>
      </c>
      <c r="E77" s="288">
        <v>683.65</v>
      </c>
      <c r="F77" s="288">
        <v>684.6</v>
      </c>
      <c r="G77" s="289">
        <v>679.25</v>
      </c>
      <c r="H77" s="289">
        <v>674.85</v>
      </c>
      <c r="I77" s="289">
        <v>669.5</v>
      </c>
      <c r="J77" s="289">
        <v>689</v>
      </c>
      <c r="K77" s="289">
        <v>694.35000000000014</v>
      </c>
      <c r="L77" s="289">
        <v>698.75</v>
      </c>
      <c r="M77" s="276">
        <v>689.95</v>
      </c>
      <c r="N77" s="276">
        <v>680.2</v>
      </c>
      <c r="O77" s="291">
        <v>15264700</v>
      </c>
      <c r="P77" s="292">
        <v>-1.079758134177944E-3</v>
      </c>
    </row>
    <row r="78" spans="1:16" ht="14.4">
      <c r="A78" s="254">
        <v>68</v>
      </c>
      <c r="B78" s="363" t="s">
        <v>43</v>
      </c>
      <c r="C78" s="439" t="s">
        <v>110</v>
      </c>
      <c r="D78" s="440">
        <v>44371</v>
      </c>
      <c r="E78" s="288">
        <v>3055.75</v>
      </c>
      <c r="F78" s="288">
        <v>3048.9</v>
      </c>
      <c r="G78" s="289">
        <v>3028.8</v>
      </c>
      <c r="H78" s="289">
        <v>3001.85</v>
      </c>
      <c r="I78" s="289">
        <v>2981.75</v>
      </c>
      <c r="J78" s="289">
        <v>3075.8500000000004</v>
      </c>
      <c r="K78" s="289">
        <v>3095.95</v>
      </c>
      <c r="L78" s="289">
        <v>3122.9000000000005</v>
      </c>
      <c r="M78" s="276">
        <v>3069</v>
      </c>
      <c r="N78" s="276">
        <v>3021.95</v>
      </c>
      <c r="O78" s="291">
        <v>3696000</v>
      </c>
      <c r="P78" s="292">
        <v>-3.9825422804146207E-2</v>
      </c>
    </row>
    <row r="79" spans="1:16" ht="14.4">
      <c r="A79" s="254">
        <v>69</v>
      </c>
      <c r="B79" s="343" t="s">
        <v>111</v>
      </c>
      <c r="C79" s="439" t="s">
        <v>112</v>
      </c>
      <c r="D79" s="440">
        <v>44371</v>
      </c>
      <c r="E79" s="288">
        <v>396.2</v>
      </c>
      <c r="F79" s="288">
        <v>396.55</v>
      </c>
      <c r="G79" s="289">
        <v>392.85</v>
      </c>
      <c r="H79" s="289">
        <v>389.5</v>
      </c>
      <c r="I79" s="289">
        <v>385.8</v>
      </c>
      <c r="J79" s="289">
        <v>399.90000000000003</v>
      </c>
      <c r="K79" s="289">
        <v>403.59999999999997</v>
      </c>
      <c r="L79" s="289">
        <v>406.95000000000005</v>
      </c>
      <c r="M79" s="276">
        <v>400.25</v>
      </c>
      <c r="N79" s="276">
        <v>393.2</v>
      </c>
      <c r="O79" s="291">
        <v>27289950</v>
      </c>
      <c r="P79" s="292">
        <v>-1.3906152889993785E-2</v>
      </c>
    </row>
    <row r="80" spans="1:16" ht="14.4">
      <c r="A80" s="254">
        <v>70</v>
      </c>
      <c r="B80" s="343" t="s">
        <v>72</v>
      </c>
      <c r="C80" s="439" t="s">
        <v>113</v>
      </c>
      <c r="D80" s="440">
        <v>44371</v>
      </c>
      <c r="E80" s="288">
        <v>299.45</v>
      </c>
      <c r="F80" s="288">
        <v>296.63333333333333</v>
      </c>
      <c r="G80" s="289">
        <v>290.46666666666664</v>
      </c>
      <c r="H80" s="289">
        <v>281.48333333333329</v>
      </c>
      <c r="I80" s="289">
        <v>275.31666666666661</v>
      </c>
      <c r="J80" s="289">
        <v>305.61666666666667</v>
      </c>
      <c r="K80" s="289">
        <v>311.78333333333342</v>
      </c>
      <c r="L80" s="289">
        <v>320.76666666666671</v>
      </c>
      <c r="M80" s="276">
        <v>302.8</v>
      </c>
      <c r="N80" s="276">
        <v>287.64999999999998</v>
      </c>
      <c r="O80" s="291">
        <v>24086700</v>
      </c>
      <c r="P80" s="292">
        <v>-1.5342163355408389E-2</v>
      </c>
    </row>
    <row r="81" spans="1:16" ht="14.4">
      <c r="A81" s="254">
        <v>71</v>
      </c>
      <c r="B81" s="343" t="s">
        <v>49</v>
      </c>
      <c r="C81" s="439" t="s">
        <v>114</v>
      </c>
      <c r="D81" s="440">
        <v>44371</v>
      </c>
      <c r="E81" s="288">
        <v>2336.35</v>
      </c>
      <c r="F81" s="288">
        <v>2341.85</v>
      </c>
      <c r="G81" s="289">
        <v>2324.6999999999998</v>
      </c>
      <c r="H81" s="289">
        <v>2313.0499999999997</v>
      </c>
      <c r="I81" s="289">
        <v>2295.8999999999996</v>
      </c>
      <c r="J81" s="289">
        <v>2353.5</v>
      </c>
      <c r="K81" s="289">
        <v>2370.6500000000005</v>
      </c>
      <c r="L81" s="289">
        <v>2382.3000000000002</v>
      </c>
      <c r="M81" s="276">
        <v>2359</v>
      </c>
      <c r="N81" s="276">
        <v>2330.1999999999998</v>
      </c>
      <c r="O81" s="291">
        <v>7713600</v>
      </c>
      <c r="P81" s="292">
        <v>4.0213609515332954E-2</v>
      </c>
    </row>
    <row r="82" spans="1:16" ht="14.4">
      <c r="A82" s="254">
        <v>72</v>
      </c>
      <c r="B82" s="343" t="s">
        <v>56</v>
      </c>
      <c r="C82" s="439" t="s">
        <v>115</v>
      </c>
      <c r="D82" s="440">
        <v>44371</v>
      </c>
      <c r="E82" s="288">
        <v>262.89999999999998</v>
      </c>
      <c r="F82" s="288">
        <v>253.01666666666665</v>
      </c>
      <c r="G82" s="289">
        <v>238.68333333333328</v>
      </c>
      <c r="H82" s="289">
        <v>214.46666666666664</v>
      </c>
      <c r="I82" s="289">
        <v>200.13333333333327</v>
      </c>
      <c r="J82" s="289">
        <v>277.23333333333329</v>
      </c>
      <c r="K82" s="289">
        <v>291.56666666666666</v>
      </c>
      <c r="L82" s="289">
        <v>315.7833333333333</v>
      </c>
      <c r="M82" s="276">
        <v>267.35000000000002</v>
      </c>
      <c r="N82" s="276">
        <v>228.8</v>
      </c>
      <c r="O82" s="291">
        <v>39339000</v>
      </c>
      <c r="P82" s="292">
        <v>0.42073443797581728</v>
      </c>
    </row>
    <row r="83" spans="1:16" ht="14.4">
      <c r="A83" s="254">
        <v>73</v>
      </c>
      <c r="B83" s="343" t="s">
        <v>53</v>
      </c>
      <c r="C83" s="439" t="s">
        <v>116</v>
      </c>
      <c r="D83" s="440">
        <v>44371</v>
      </c>
      <c r="E83" s="288">
        <v>646.20000000000005</v>
      </c>
      <c r="F83" s="288">
        <v>648.7166666666667</v>
      </c>
      <c r="G83" s="289">
        <v>640.08333333333337</v>
      </c>
      <c r="H83" s="289">
        <v>633.9666666666667</v>
      </c>
      <c r="I83" s="289">
        <v>625.33333333333337</v>
      </c>
      <c r="J83" s="289">
        <v>654.83333333333337</v>
      </c>
      <c r="K83" s="289">
        <v>663.46666666666658</v>
      </c>
      <c r="L83" s="289">
        <v>669.58333333333337</v>
      </c>
      <c r="M83" s="276">
        <v>657.35</v>
      </c>
      <c r="N83" s="276">
        <v>642.6</v>
      </c>
      <c r="O83" s="291">
        <v>65936750</v>
      </c>
      <c r="P83" s="292">
        <v>-1.25404114243354E-2</v>
      </c>
    </row>
    <row r="84" spans="1:16" ht="14.4">
      <c r="A84" s="254">
        <v>74</v>
      </c>
      <c r="B84" s="343" t="s">
        <v>56</v>
      </c>
      <c r="C84" s="439" t="s">
        <v>252</v>
      </c>
      <c r="D84" s="440">
        <v>44371</v>
      </c>
      <c r="E84" s="288">
        <v>1455.15</v>
      </c>
      <c r="F84" s="288">
        <v>1459.6499999999999</v>
      </c>
      <c r="G84" s="289">
        <v>1441.9999999999998</v>
      </c>
      <c r="H84" s="289">
        <v>1428.85</v>
      </c>
      <c r="I84" s="289">
        <v>1411.1999999999998</v>
      </c>
      <c r="J84" s="289">
        <v>1472.7999999999997</v>
      </c>
      <c r="K84" s="289">
        <v>1490.4499999999998</v>
      </c>
      <c r="L84" s="289">
        <v>1503.5999999999997</v>
      </c>
      <c r="M84" s="276">
        <v>1477.3</v>
      </c>
      <c r="N84" s="276">
        <v>1446.5</v>
      </c>
      <c r="O84" s="291">
        <v>1252050</v>
      </c>
      <c r="P84" s="292">
        <v>0.14541213063763608</v>
      </c>
    </row>
    <row r="85" spans="1:16" ht="14.4">
      <c r="A85" s="254">
        <v>75</v>
      </c>
      <c r="B85" s="343" t="s">
        <v>56</v>
      </c>
      <c r="C85" s="439" t="s">
        <v>117</v>
      </c>
      <c r="D85" s="440">
        <v>44371</v>
      </c>
      <c r="E85" s="288">
        <v>577.20000000000005</v>
      </c>
      <c r="F85" s="288">
        <v>575.80000000000007</v>
      </c>
      <c r="G85" s="289">
        <v>570.90000000000009</v>
      </c>
      <c r="H85" s="289">
        <v>564.6</v>
      </c>
      <c r="I85" s="289">
        <v>559.70000000000005</v>
      </c>
      <c r="J85" s="289">
        <v>582.10000000000014</v>
      </c>
      <c r="K85" s="289">
        <v>587</v>
      </c>
      <c r="L85" s="289">
        <v>593.30000000000018</v>
      </c>
      <c r="M85" s="276">
        <v>580.70000000000005</v>
      </c>
      <c r="N85" s="276">
        <v>569.5</v>
      </c>
      <c r="O85" s="291">
        <v>5632500</v>
      </c>
      <c r="P85" s="292">
        <v>-3.4207818930041149E-2</v>
      </c>
    </row>
    <row r="86" spans="1:16" ht="14.4">
      <c r="A86" s="254">
        <v>76</v>
      </c>
      <c r="B86" s="343" t="s">
        <v>67</v>
      </c>
      <c r="C86" s="439" t="s">
        <v>118</v>
      </c>
      <c r="D86" s="440">
        <v>44371</v>
      </c>
      <c r="E86" s="288">
        <v>9.85</v>
      </c>
      <c r="F86" s="288">
        <v>9.7333333333333325</v>
      </c>
      <c r="G86" s="289">
        <v>9.5166666666666657</v>
      </c>
      <c r="H86" s="289">
        <v>9.1833333333333336</v>
      </c>
      <c r="I86" s="289">
        <v>8.9666666666666668</v>
      </c>
      <c r="J86" s="289">
        <v>10.066666666666665</v>
      </c>
      <c r="K86" s="289">
        <v>10.28333333333333</v>
      </c>
      <c r="L86" s="289">
        <v>10.616666666666664</v>
      </c>
      <c r="M86" s="276">
        <v>9.9499999999999993</v>
      </c>
      <c r="N86" s="276">
        <v>9.4</v>
      </c>
      <c r="O86" s="291">
        <v>684110000</v>
      </c>
      <c r="P86" s="292">
        <v>1.622127482582926E-2</v>
      </c>
    </row>
    <row r="87" spans="1:16" ht="14.4">
      <c r="A87" s="254">
        <v>77</v>
      </c>
      <c r="B87" s="343" t="s">
        <v>53</v>
      </c>
      <c r="C87" s="439" t="s">
        <v>119</v>
      </c>
      <c r="D87" s="440">
        <v>44371</v>
      </c>
      <c r="E87" s="288">
        <v>60.15</v>
      </c>
      <c r="F87" s="288">
        <v>60.4</v>
      </c>
      <c r="G87" s="289">
        <v>59.449999999999996</v>
      </c>
      <c r="H87" s="289">
        <v>58.75</v>
      </c>
      <c r="I87" s="289">
        <v>57.8</v>
      </c>
      <c r="J87" s="289">
        <v>61.099999999999994</v>
      </c>
      <c r="K87" s="289">
        <v>62.05</v>
      </c>
      <c r="L87" s="289">
        <v>62.749999999999993</v>
      </c>
      <c r="M87" s="276">
        <v>61.35</v>
      </c>
      <c r="N87" s="276">
        <v>59.7</v>
      </c>
      <c r="O87" s="291">
        <v>132040500</v>
      </c>
      <c r="P87" s="292">
        <v>1.4970059880239521E-2</v>
      </c>
    </row>
    <row r="88" spans="1:16" ht="14.4">
      <c r="A88" s="254">
        <v>78</v>
      </c>
      <c r="B88" s="343" t="s">
        <v>72</v>
      </c>
      <c r="C88" s="439" t="s">
        <v>120</v>
      </c>
      <c r="D88" s="440">
        <v>44371</v>
      </c>
      <c r="E88" s="288">
        <v>527.15</v>
      </c>
      <c r="F88" s="288">
        <v>526.81666666666672</v>
      </c>
      <c r="G88" s="289">
        <v>522.78333333333342</v>
      </c>
      <c r="H88" s="289">
        <v>518.41666666666674</v>
      </c>
      <c r="I88" s="289">
        <v>514.38333333333344</v>
      </c>
      <c r="J88" s="289">
        <v>531.18333333333339</v>
      </c>
      <c r="K88" s="289">
        <v>535.2166666666667</v>
      </c>
      <c r="L88" s="289">
        <v>539.58333333333337</v>
      </c>
      <c r="M88" s="276">
        <v>530.85</v>
      </c>
      <c r="N88" s="276">
        <v>522.45000000000005</v>
      </c>
      <c r="O88" s="291">
        <v>7781125</v>
      </c>
      <c r="P88" s="292">
        <v>0.16632316570486397</v>
      </c>
    </row>
    <row r="89" spans="1:16" ht="14.4">
      <c r="A89" s="254">
        <v>79</v>
      </c>
      <c r="B89" s="343" t="s">
        <v>39</v>
      </c>
      <c r="C89" s="439" t="s">
        <v>121</v>
      </c>
      <c r="D89" s="440">
        <v>44371</v>
      </c>
      <c r="E89" s="288">
        <v>1758.4</v>
      </c>
      <c r="F89" s="288">
        <v>1765.7</v>
      </c>
      <c r="G89" s="289">
        <v>1745.7</v>
      </c>
      <c r="H89" s="289">
        <v>1733</v>
      </c>
      <c r="I89" s="289">
        <v>1713</v>
      </c>
      <c r="J89" s="289">
        <v>1778.4</v>
      </c>
      <c r="K89" s="289">
        <v>1798.4</v>
      </c>
      <c r="L89" s="289">
        <v>1811.1000000000001</v>
      </c>
      <c r="M89" s="276">
        <v>1785.7</v>
      </c>
      <c r="N89" s="276">
        <v>1753</v>
      </c>
      <c r="O89" s="291">
        <v>3566500</v>
      </c>
      <c r="P89" s="292">
        <v>2.952755905511811E-3</v>
      </c>
    </row>
    <row r="90" spans="1:16" ht="14.4">
      <c r="A90" s="254">
        <v>80</v>
      </c>
      <c r="B90" s="343" t="s">
        <v>53</v>
      </c>
      <c r="C90" s="439" t="s">
        <v>122</v>
      </c>
      <c r="D90" s="440">
        <v>44371</v>
      </c>
      <c r="E90" s="288">
        <v>1013.25</v>
      </c>
      <c r="F90" s="288">
        <v>1015.8333333333334</v>
      </c>
      <c r="G90" s="289">
        <v>1004.1166666666668</v>
      </c>
      <c r="H90" s="289">
        <v>994.98333333333346</v>
      </c>
      <c r="I90" s="289">
        <v>983.26666666666688</v>
      </c>
      <c r="J90" s="289">
        <v>1024.9666666666667</v>
      </c>
      <c r="K90" s="289">
        <v>1036.6833333333332</v>
      </c>
      <c r="L90" s="289">
        <v>1045.8166666666666</v>
      </c>
      <c r="M90" s="276">
        <v>1027.55</v>
      </c>
      <c r="N90" s="276">
        <v>1006.7</v>
      </c>
      <c r="O90" s="291">
        <v>16235100</v>
      </c>
      <c r="P90" s="292">
        <v>-4.3581994592015269E-2</v>
      </c>
    </row>
    <row r="91" spans="1:16" ht="14.4">
      <c r="A91" s="254">
        <v>81</v>
      </c>
      <c r="B91" s="343" t="s">
        <v>67</v>
      </c>
      <c r="C91" s="439" t="s">
        <v>824</v>
      </c>
      <c r="D91" s="440">
        <v>44371</v>
      </c>
      <c r="E91" s="288">
        <v>249.45</v>
      </c>
      <c r="F91" s="288">
        <v>248.44999999999996</v>
      </c>
      <c r="G91" s="289">
        <v>246.69999999999993</v>
      </c>
      <c r="H91" s="289">
        <v>243.94999999999996</v>
      </c>
      <c r="I91" s="289">
        <v>242.19999999999993</v>
      </c>
      <c r="J91" s="289">
        <v>251.19999999999993</v>
      </c>
      <c r="K91" s="289">
        <v>252.95</v>
      </c>
      <c r="L91" s="289">
        <v>255.69999999999993</v>
      </c>
      <c r="M91" s="276">
        <v>250.2</v>
      </c>
      <c r="N91" s="276">
        <v>245.7</v>
      </c>
      <c r="O91" s="291">
        <v>9867200</v>
      </c>
      <c r="P91" s="292">
        <v>-3.4520547945205482E-2</v>
      </c>
    </row>
    <row r="92" spans="1:16" ht="14.4">
      <c r="A92" s="254">
        <v>82</v>
      </c>
      <c r="B92" s="343" t="s">
        <v>106</v>
      </c>
      <c r="C92" s="439" t="s">
        <v>124</v>
      </c>
      <c r="D92" s="440">
        <v>44371</v>
      </c>
      <c r="E92" s="404">
        <v>1391.45</v>
      </c>
      <c r="F92" s="404">
        <v>1393.3166666666666</v>
      </c>
      <c r="G92" s="405">
        <v>1382.8833333333332</v>
      </c>
      <c r="H92" s="405">
        <v>1374.3166666666666</v>
      </c>
      <c r="I92" s="405">
        <v>1363.8833333333332</v>
      </c>
      <c r="J92" s="405">
        <v>1401.8833333333332</v>
      </c>
      <c r="K92" s="405">
        <v>1412.3166666666666</v>
      </c>
      <c r="L92" s="405">
        <v>1420.8833333333332</v>
      </c>
      <c r="M92" s="406">
        <v>1403.75</v>
      </c>
      <c r="N92" s="406">
        <v>1384.75</v>
      </c>
      <c r="O92" s="407">
        <v>32526000</v>
      </c>
      <c r="P92" s="408">
        <v>1.1456078811851631E-2</v>
      </c>
    </row>
    <row r="93" spans="1:16" ht="14.4">
      <c r="A93" s="254">
        <v>83</v>
      </c>
      <c r="B93" s="343" t="s">
        <v>72</v>
      </c>
      <c r="C93" s="439" t="s">
        <v>125</v>
      </c>
      <c r="D93" s="440">
        <v>44371</v>
      </c>
      <c r="E93" s="288">
        <v>114.8</v>
      </c>
      <c r="F93" s="288">
        <v>114.28333333333335</v>
      </c>
      <c r="G93" s="289">
        <v>113.06666666666669</v>
      </c>
      <c r="H93" s="289">
        <v>111.33333333333334</v>
      </c>
      <c r="I93" s="289">
        <v>110.11666666666669</v>
      </c>
      <c r="J93" s="289">
        <v>116.01666666666669</v>
      </c>
      <c r="K93" s="289">
        <v>117.23333333333336</v>
      </c>
      <c r="L93" s="289">
        <v>118.9666666666667</v>
      </c>
      <c r="M93" s="276">
        <v>115.5</v>
      </c>
      <c r="N93" s="276">
        <v>112.55</v>
      </c>
      <c r="O93" s="291">
        <v>66508000</v>
      </c>
      <c r="P93" s="292">
        <v>-2.876127195064072E-2</v>
      </c>
    </row>
    <row r="94" spans="1:16" ht="14.4">
      <c r="A94" s="254">
        <v>84</v>
      </c>
      <c r="B94" s="363" t="s">
        <v>39</v>
      </c>
      <c r="C94" s="439" t="s">
        <v>772</v>
      </c>
      <c r="D94" s="440">
        <v>44371</v>
      </c>
      <c r="E94" s="288">
        <v>1932.05</v>
      </c>
      <c r="F94" s="288">
        <v>1932.8666666666668</v>
      </c>
      <c r="G94" s="289">
        <v>1920.5333333333335</v>
      </c>
      <c r="H94" s="289">
        <v>1909.0166666666667</v>
      </c>
      <c r="I94" s="289">
        <v>1896.6833333333334</v>
      </c>
      <c r="J94" s="289">
        <v>1944.3833333333337</v>
      </c>
      <c r="K94" s="289">
        <v>1956.7166666666667</v>
      </c>
      <c r="L94" s="289">
        <v>1968.2333333333338</v>
      </c>
      <c r="M94" s="276">
        <v>1945.2</v>
      </c>
      <c r="N94" s="276">
        <v>1921.35</v>
      </c>
      <c r="O94" s="291">
        <v>1046825</v>
      </c>
      <c r="P94" s="292">
        <v>1.8337021814732849E-2</v>
      </c>
    </row>
    <row r="95" spans="1:16" ht="14.4">
      <c r="A95" s="254">
        <v>85</v>
      </c>
      <c r="B95" s="343" t="s">
        <v>49</v>
      </c>
      <c r="C95" s="439" t="s">
        <v>126</v>
      </c>
      <c r="D95" s="440">
        <v>44371</v>
      </c>
      <c r="E95" s="288">
        <v>204.4</v>
      </c>
      <c r="F95" s="288">
        <v>204.45000000000002</v>
      </c>
      <c r="G95" s="289">
        <v>203.20000000000005</v>
      </c>
      <c r="H95" s="289">
        <v>202.00000000000003</v>
      </c>
      <c r="I95" s="289">
        <v>200.75000000000006</v>
      </c>
      <c r="J95" s="289">
        <v>205.65000000000003</v>
      </c>
      <c r="K95" s="289">
        <v>206.89999999999998</v>
      </c>
      <c r="L95" s="289">
        <v>208.10000000000002</v>
      </c>
      <c r="M95" s="276">
        <v>205.7</v>
      </c>
      <c r="N95" s="276">
        <v>203.25</v>
      </c>
      <c r="O95" s="291">
        <v>190787200</v>
      </c>
      <c r="P95" s="292">
        <v>3.2934857934857932E-2</v>
      </c>
    </row>
    <row r="96" spans="1:16" ht="14.4">
      <c r="A96" s="254">
        <v>86</v>
      </c>
      <c r="B96" s="343" t="s">
        <v>111</v>
      </c>
      <c r="C96" s="439" t="s">
        <v>127</v>
      </c>
      <c r="D96" s="440">
        <v>44371</v>
      </c>
      <c r="E96" s="288">
        <v>400.75</v>
      </c>
      <c r="F96" s="288">
        <v>399.7166666666667</v>
      </c>
      <c r="G96" s="289">
        <v>395.98333333333341</v>
      </c>
      <c r="H96" s="289">
        <v>391.2166666666667</v>
      </c>
      <c r="I96" s="289">
        <v>387.48333333333341</v>
      </c>
      <c r="J96" s="289">
        <v>404.48333333333341</v>
      </c>
      <c r="K96" s="289">
        <v>408.21666666666675</v>
      </c>
      <c r="L96" s="289">
        <v>412.98333333333341</v>
      </c>
      <c r="M96" s="276">
        <v>403.45</v>
      </c>
      <c r="N96" s="276">
        <v>394.95</v>
      </c>
      <c r="O96" s="291">
        <v>33692500</v>
      </c>
      <c r="P96" s="292">
        <v>9.2107233787629174E-3</v>
      </c>
    </row>
    <row r="97" spans="1:16" ht="14.4">
      <c r="A97" s="254">
        <v>87</v>
      </c>
      <c r="B97" s="343" t="s">
        <v>111</v>
      </c>
      <c r="C97" s="439" t="s">
        <v>128</v>
      </c>
      <c r="D97" s="440">
        <v>44371</v>
      </c>
      <c r="E97" s="288">
        <v>724.25</v>
      </c>
      <c r="F97" s="288">
        <v>720.23333333333323</v>
      </c>
      <c r="G97" s="289">
        <v>710.66666666666652</v>
      </c>
      <c r="H97" s="289">
        <v>697.08333333333326</v>
      </c>
      <c r="I97" s="289">
        <v>687.51666666666654</v>
      </c>
      <c r="J97" s="289">
        <v>733.81666666666649</v>
      </c>
      <c r="K97" s="289">
        <v>743.38333333333333</v>
      </c>
      <c r="L97" s="289">
        <v>756.96666666666647</v>
      </c>
      <c r="M97" s="276">
        <v>729.8</v>
      </c>
      <c r="N97" s="276">
        <v>706.65</v>
      </c>
      <c r="O97" s="291">
        <v>34138800</v>
      </c>
      <c r="P97" s="292">
        <v>1.5704703377917018E-2</v>
      </c>
    </row>
    <row r="98" spans="1:16" ht="14.4">
      <c r="A98" s="254">
        <v>88</v>
      </c>
      <c r="B98" s="343" t="s">
        <v>39</v>
      </c>
      <c r="C98" s="439" t="s">
        <v>129</v>
      </c>
      <c r="D98" s="440">
        <v>44371</v>
      </c>
      <c r="E98" s="288">
        <v>3186.9</v>
      </c>
      <c r="F98" s="288">
        <v>3201.4833333333336</v>
      </c>
      <c r="G98" s="289">
        <v>3153.0166666666673</v>
      </c>
      <c r="H98" s="289">
        <v>3119.1333333333337</v>
      </c>
      <c r="I98" s="289">
        <v>3070.6666666666674</v>
      </c>
      <c r="J98" s="289">
        <v>3235.3666666666672</v>
      </c>
      <c r="K98" s="289">
        <v>3283.8333333333335</v>
      </c>
      <c r="L98" s="289">
        <v>3317.7166666666672</v>
      </c>
      <c r="M98" s="276">
        <v>3249.95</v>
      </c>
      <c r="N98" s="276">
        <v>3167.6</v>
      </c>
      <c r="O98" s="291">
        <v>1350250</v>
      </c>
      <c r="P98" s="292">
        <v>-1.171088746569076E-2</v>
      </c>
    </row>
    <row r="99" spans="1:16" ht="14.4">
      <c r="A99" s="254">
        <v>89</v>
      </c>
      <c r="B99" s="343" t="s">
        <v>53</v>
      </c>
      <c r="C99" s="439" t="s">
        <v>131</v>
      </c>
      <c r="D99" s="440">
        <v>44371</v>
      </c>
      <c r="E99" s="288">
        <v>1817.15</v>
      </c>
      <c r="F99" s="288">
        <v>1815.7833333333335</v>
      </c>
      <c r="G99" s="289">
        <v>1804.8166666666671</v>
      </c>
      <c r="H99" s="289">
        <v>1792.4833333333336</v>
      </c>
      <c r="I99" s="289">
        <v>1781.5166666666671</v>
      </c>
      <c r="J99" s="289">
        <v>1828.116666666667</v>
      </c>
      <c r="K99" s="289">
        <v>1839.0833333333337</v>
      </c>
      <c r="L99" s="289">
        <v>1851.416666666667</v>
      </c>
      <c r="M99" s="276">
        <v>1826.75</v>
      </c>
      <c r="N99" s="276">
        <v>1803.45</v>
      </c>
      <c r="O99" s="291">
        <v>12757200</v>
      </c>
      <c r="P99" s="292">
        <v>2.1996669075825663E-3</v>
      </c>
    </row>
    <row r="100" spans="1:16" ht="14.4">
      <c r="A100" s="254">
        <v>90</v>
      </c>
      <c r="B100" s="343" t="s">
        <v>56</v>
      </c>
      <c r="C100" s="439" t="s">
        <v>132</v>
      </c>
      <c r="D100" s="440">
        <v>44371</v>
      </c>
      <c r="E100" s="288">
        <v>98.05</v>
      </c>
      <c r="F100" s="288">
        <v>96.7</v>
      </c>
      <c r="G100" s="289">
        <v>94.95</v>
      </c>
      <c r="H100" s="289">
        <v>91.85</v>
      </c>
      <c r="I100" s="289">
        <v>90.1</v>
      </c>
      <c r="J100" s="289">
        <v>99.800000000000011</v>
      </c>
      <c r="K100" s="289">
        <v>101.55000000000001</v>
      </c>
      <c r="L100" s="289">
        <v>104.65000000000002</v>
      </c>
      <c r="M100" s="276">
        <v>98.45</v>
      </c>
      <c r="N100" s="276">
        <v>93.6</v>
      </c>
      <c r="O100" s="291">
        <v>58809160</v>
      </c>
      <c r="P100" s="292">
        <v>0.10700487149336468</v>
      </c>
    </row>
    <row r="101" spans="1:16" ht="14.4">
      <c r="A101" s="254">
        <v>91</v>
      </c>
      <c r="B101" s="343" t="s">
        <v>39</v>
      </c>
      <c r="C101" s="439" t="s">
        <v>348</v>
      </c>
      <c r="D101" s="440">
        <v>44371</v>
      </c>
      <c r="E101" s="288">
        <v>2881.75</v>
      </c>
      <c r="F101" s="288">
        <v>2885.0833333333335</v>
      </c>
      <c r="G101" s="289">
        <v>2851.666666666667</v>
      </c>
      <c r="H101" s="289">
        <v>2821.5833333333335</v>
      </c>
      <c r="I101" s="289">
        <v>2788.166666666667</v>
      </c>
      <c r="J101" s="289">
        <v>2915.166666666667</v>
      </c>
      <c r="K101" s="289">
        <v>2948.5833333333339</v>
      </c>
      <c r="L101" s="289">
        <v>2978.666666666667</v>
      </c>
      <c r="M101" s="276">
        <v>2918.5</v>
      </c>
      <c r="N101" s="276">
        <v>2855</v>
      </c>
      <c r="O101" s="291">
        <v>425250</v>
      </c>
      <c r="P101" s="292">
        <v>-1.7605633802816902E-3</v>
      </c>
    </row>
    <row r="102" spans="1:16" ht="14.4">
      <c r="A102" s="254">
        <v>92</v>
      </c>
      <c r="B102" s="343" t="s">
        <v>56</v>
      </c>
      <c r="C102" s="439" t="s">
        <v>133</v>
      </c>
      <c r="D102" s="440">
        <v>44371</v>
      </c>
      <c r="E102" s="288">
        <v>533</v>
      </c>
      <c r="F102" s="288">
        <v>525.23333333333323</v>
      </c>
      <c r="G102" s="289">
        <v>509.66666666666652</v>
      </c>
      <c r="H102" s="289">
        <v>486.33333333333326</v>
      </c>
      <c r="I102" s="289">
        <v>470.76666666666654</v>
      </c>
      <c r="J102" s="289">
        <v>548.56666666666649</v>
      </c>
      <c r="K102" s="289">
        <v>564.13333333333333</v>
      </c>
      <c r="L102" s="289">
        <v>587.46666666666647</v>
      </c>
      <c r="M102" s="276">
        <v>540.79999999999995</v>
      </c>
      <c r="N102" s="276">
        <v>501.9</v>
      </c>
      <c r="O102" s="291">
        <v>9064000</v>
      </c>
      <c r="P102" s="292">
        <v>0.19388830347734456</v>
      </c>
    </row>
    <row r="103" spans="1:16" ht="14.4">
      <c r="A103" s="254">
        <v>93</v>
      </c>
      <c r="B103" s="343" t="s">
        <v>63</v>
      </c>
      <c r="C103" s="439" t="s">
        <v>134</v>
      </c>
      <c r="D103" s="440">
        <v>44371</v>
      </c>
      <c r="E103" s="288">
        <v>1540.6</v>
      </c>
      <c r="F103" s="288">
        <v>1537.5666666666666</v>
      </c>
      <c r="G103" s="289">
        <v>1523.2833333333333</v>
      </c>
      <c r="H103" s="289">
        <v>1505.9666666666667</v>
      </c>
      <c r="I103" s="289">
        <v>1491.6833333333334</v>
      </c>
      <c r="J103" s="289">
        <v>1554.8833333333332</v>
      </c>
      <c r="K103" s="289">
        <v>1569.1666666666665</v>
      </c>
      <c r="L103" s="289">
        <v>1586.4833333333331</v>
      </c>
      <c r="M103" s="276">
        <v>1551.85</v>
      </c>
      <c r="N103" s="276">
        <v>1520.25</v>
      </c>
      <c r="O103" s="291">
        <v>13321025</v>
      </c>
      <c r="P103" s="292">
        <v>1.2533494684069497E-3</v>
      </c>
    </row>
    <row r="104" spans="1:16" ht="14.4">
      <c r="A104" s="254">
        <v>94</v>
      </c>
      <c r="B104" s="343" t="s">
        <v>106</v>
      </c>
      <c r="C104" s="439" t="s">
        <v>260</v>
      </c>
      <c r="D104" s="440">
        <v>44371</v>
      </c>
      <c r="E104" s="288">
        <v>3865.3</v>
      </c>
      <c r="F104" s="288">
        <v>3862.0666666666671</v>
      </c>
      <c r="G104" s="289">
        <v>3837.1833333333343</v>
      </c>
      <c r="H104" s="289">
        <v>3809.0666666666671</v>
      </c>
      <c r="I104" s="289">
        <v>3784.1833333333343</v>
      </c>
      <c r="J104" s="289">
        <v>3890.1833333333343</v>
      </c>
      <c r="K104" s="289">
        <v>3915.0666666666666</v>
      </c>
      <c r="L104" s="289">
        <v>3943.1833333333343</v>
      </c>
      <c r="M104" s="276">
        <v>3886.95</v>
      </c>
      <c r="N104" s="276">
        <v>3833.95</v>
      </c>
      <c r="O104" s="291">
        <v>558900</v>
      </c>
      <c r="P104" s="292">
        <v>-8.4295895797493248E-2</v>
      </c>
    </row>
    <row r="105" spans="1:16" ht="14.4">
      <c r="A105" s="254">
        <v>95</v>
      </c>
      <c r="B105" s="343" t="s">
        <v>106</v>
      </c>
      <c r="C105" s="439" t="s">
        <v>259</v>
      </c>
      <c r="D105" s="440">
        <v>44371</v>
      </c>
      <c r="E105" s="288">
        <v>2737.95</v>
      </c>
      <c r="F105" s="288">
        <v>2744.3166666666671</v>
      </c>
      <c r="G105" s="289">
        <v>2695.1833333333343</v>
      </c>
      <c r="H105" s="289">
        <v>2652.4166666666674</v>
      </c>
      <c r="I105" s="289">
        <v>2603.2833333333347</v>
      </c>
      <c r="J105" s="289">
        <v>2787.0833333333339</v>
      </c>
      <c r="K105" s="289">
        <v>2836.2166666666662</v>
      </c>
      <c r="L105" s="289">
        <v>2878.9833333333336</v>
      </c>
      <c r="M105" s="276">
        <v>2793.45</v>
      </c>
      <c r="N105" s="276">
        <v>2701.55</v>
      </c>
      <c r="O105" s="291">
        <v>464400</v>
      </c>
      <c r="P105" s="292">
        <v>0.24838709677419354</v>
      </c>
    </row>
    <row r="106" spans="1:16" ht="14.4">
      <c r="A106" s="254">
        <v>96</v>
      </c>
      <c r="B106" s="343" t="s">
        <v>51</v>
      </c>
      <c r="C106" s="439" t="s">
        <v>135</v>
      </c>
      <c r="D106" s="440">
        <v>44371</v>
      </c>
      <c r="E106" s="288">
        <v>1235.75</v>
      </c>
      <c r="F106" s="288">
        <v>1237.95</v>
      </c>
      <c r="G106" s="289">
        <v>1224.2</v>
      </c>
      <c r="H106" s="289">
        <v>1212.6500000000001</v>
      </c>
      <c r="I106" s="289">
        <v>1198.9000000000001</v>
      </c>
      <c r="J106" s="289">
        <v>1249.5</v>
      </c>
      <c r="K106" s="289">
        <v>1263.25</v>
      </c>
      <c r="L106" s="289">
        <v>1274.8</v>
      </c>
      <c r="M106" s="276">
        <v>1251.7</v>
      </c>
      <c r="N106" s="276">
        <v>1226.4000000000001</v>
      </c>
      <c r="O106" s="291">
        <v>7546300</v>
      </c>
      <c r="P106" s="292">
        <v>-2.1492339909621957E-2</v>
      </c>
    </row>
    <row r="107" spans="1:16" ht="14.4">
      <c r="A107" s="254">
        <v>97</v>
      </c>
      <c r="B107" s="343" t="s">
        <v>43</v>
      </c>
      <c r="C107" s="439" t="s">
        <v>136</v>
      </c>
      <c r="D107" s="440">
        <v>44371</v>
      </c>
      <c r="E107" s="288">
        <v>808.75</v>
      </c>
      <c r="F107" s="288">
        <v>810.81666666666661</v>
      </c>
      <c r="G107" s="289">
        <v>805.33333333333326</v>
      </c>
      <c r="H107" s="289">
        <v>801.91666666666663</v>
      </c>
      <c r="I107" s="289">
        <v>796.43333333333328</v>
      </c>
      <c r="J107" s="289">
        <v>814.23333333333323</v>
      </c>
      <c r="K107" s="289">
        <v>819.71666666666658</v>
      </c>
      <c r="L107" s="289">
        <v>823.13333333333321</v>
      </c>
      <c r="M107" s="276">
        <v>816.3</v>
      </c>
      <c r="N107" s="276">
        <v>807.4</v>
      </c>
      <c r="O107" s="291">
        <v>8810200</v>
      </c>
      <c r="P107" s="292">
        <v>-9.911894273127754E-3</v>
      </c>
    </row>
    <row r="108" spans="1:16" ht="14.4">
      <c r="A108" s="254">
        <v>98</v>
      </c>
      <c r="B108" s="343" t="s">
        <v>56</v>
      </c>
      <c r="C108" s="439" t="s">
        <v>137</v>
      </c>
      <c r="D108" s="440">
        <v>44371</v>
      </c>
      <c r="E108" s="288">
        <v>168.7</v>
      </c>
      <c r="F108" s="288">
        <v>167.11666666666667</v>
      </c>
      <c r="G108" s="289">
        <v>164.33333333333334</v>
      </c>
      <c r="H108" s="289">
        <v>159.96666666666667</v>
      </c>
      <c r="I108" s="289">
        <v>157.18333333333334</v>
      </c>
      <c r="J108" s="289">
        <v>171.48333333333335</v>
      </c>
      <c r="K108" s="289">
        <v>174.26666666666665</v>
      </c>
      <c r="L108" s="289">
        <v>178.63333333333335</v>
      </c>
      <c r="M108" s="276">
        <v>169.9</v>
      </c>
      <c r="N108" s="276">
        <v>162.75</v>
      </c>
      <c r="O108" s="291">
        <v>44416000</v>
      </c>
      <c r="P108" s="292">
        <v>2.4826949700046147E-2</v>
      </c>
    </row>
    <row r="109" spans="1:16" ht="14.4">
      <c r="A109" s="254">
        <v>99</v>
      </c>
      <c r="B109" s="343" t="s">
        <v>56</v>
      </c>
      <c r="C109" s="439" t="s">
        <v>138</v>
      </c>
      <c r="D109" s="440">
        <v>44371</v>
      </c>
      <c r="E109" s="288">
        <v>163.35</v>
      </c>
      <c r="F109" s="288">
        <v>162.93333333333331</v>
      </c>
      <c r="G109" s="289">
        <v>161.66666666666663</v>
      </c>
      <c r="H109" s="289">
        <v>159.98333333333332</v>
      </c>
      <c r="I109" s="289">
        <v>158.71666666666664</v>
      </c>
      <c r="J109" s="289">
        <v>164.61666666666662</v>
      </c>
      <c r="K109" s="289">
        <v>165.88333333333333</v>
      </c>
      <c r="L109" s="289">
        <v>167.56666666666661</v>
      </c>
      <c r="M109" s="276">
        <v>164.2</v>
      </c>
      <c r="N109" s="276">
        <v>161.25</v>
      </c>
      <c r="O109" s="291">
        <v>30810000</v>
      </c>
      <c r="P109" s="292">
        <v>-9.643201542912247E-3</v>
      </c>
    </row>
    <row r="110" spans="1:16" ht="14.4">
      <c r="A110" s="254">
        <v>100</v>
      </c>
      <c r="B110" s="343" t="s">
        <v>49</v>
      </c>
      <c r="C110" s="439" t="s">
        <v>139</v>
      </c>
      <c r="D110" s="440">
        <v>44371</v>
      </c>
      <c r="E110" s="288">
        <v>489.35</v>
      </c>
      <c r="F110" s="288">
        <v>491.59999999999997</v>
      </c>
      <c r="G110" s="289">
        <v>485.24999999999994</v>
      </c>
      <c r="H110" s="289">
        <v>481.15</v>
      </c>
      <c r="I110" s="289">
        <v>474.79999999999995</v>
      </c>
      <c r="J110" s="289">
        <v>495.69999999999993</v>
      </c>
      <c r="K110" s="289">
        <v>502.04999999999995</v>
      </c>
      <c r="L110" s="289">
        <v>506.14999999999992</v>
      </c>
      <c r="M110" s="276">
        <v>497.95</v>
      </c>
      <c r="N110" s="276">
        <v>487.5</v>
      </c>
      <c r="O110" s="291">
        <v>5692000</v>
      </c>
      <c r="P110" s="292">
        <v>-0.14018126888217522</v>
      </c>
    </row>
    <row r="111" spans="1:16" ht="14.4">
      <c r="A111" s="254">
        <v>101</v>
      </c>
      <c r="B111" s="343" t="s">
        <v>43</v>
      </c>
      <c r="C111" s="439" t="s">
        <v>140</v>
      </c>
      <c r="D111" s="440">
        <v>44371</v>
      </c>
      <c r="E111" s="288">
        <v>7249.6</v>
      </c>
      <c r="F111" s="288">
        <v>7244.8666666666659</v>
      </c>
      <c r="G111" s="289">
        <v>7189.7333333333318</v>
      </c>
      <c r="H111" s="289">
        <v>7129.8666666666659</v>
      </c>
      <c r="I111" s="289">
        <v>7074.7333333333318</v>
      </c>
      <c r="J111" s="289">
        <v>7304.7333333333318</v>
      </c>
      <c r="K111" s="289">
        <v>7359.866666666665</v>
      </c>
      <c r="L111" s="289">
        <v>7419.7333333333318</v>
      </c>
      <c r="M111" s="276">
        <v>7300</v>
      </c>
      <c r="N111" s="276">
        <v>7185</v>
      </c>
      <c r="O111" s="291">
        <v>1983100</v>
      </c>
      <c r="P111" s="292">
        <v>-5.8154108387226148E-3</v>
      </c>
    </row>
    <row r="112" spans="1:16" ht="14.4">
      <c r="A112" s="254">
        <v>102</v>
      </c>
      <c r="B112" s="343" t="s">
        <v>49</v>
      </c>
      <c r="C112" s="439" t="s">
        <v>141</v>
      </c>
      <c r="D112" s="440">
        <v>44371</v>
      </c>
      <c r="E112" s="288">
        <v>632.6</v>
      </c>
      <c r="F112" s="288">
        <v>631.33333333333337</v>
      </c>
      <c r="G112" s="289">
        <v>614.66666666666674</v>
      </c>
      <c r="H112" s="289">
        <v>596.73333333333335</v>
      </c>
      <c r="I112" s="289">
        <v>580.06666666666672</v>
      </c>
      <c r="J112" s="289">
        <v>649.26666666666677</v>
      </c>
      <c r="K112" s="289">
        <v>665.93333333333351</v>
      </c>
      <c r="L112" s="289">
        <v>683.86666666666679</v>
      </c>
      <c r="M112" s="276">
        <v>648</v>
      </c>
      <c r="N112" s="276">
        <v>613.4</v>
      </c>
      <c r="O112" s="291">
        <v>11171250</v>
      </c>
      <c r="P112" s="292">
        <v>6.5450643776824038E-2</v>
      </c>
    </row>
    <row r="113" spans="1:16" ht="14.4">
      <c r="A113" s="254">
        <v>103</v>
      </c>
      <c r="B113" s="343" t="s">
        <v>56</v>
      </c>
      <c r="C113" s="439" t="s">
        <v>142</v>
      </c>
      <c r="D113" s="440">
        <v>44371</v>
      </c>
      <c r="E113" s="288">
        <v>961.75</v>
      </c>
      <c r="F113" s="288">
        <v>970.2833333333333</v>
      </c>
      <c r="G113" s="289">
        <v>948.56666666666661</v>
      </c>
      <c r="H113" s="289">
        <v>935.38333333333333</v>
      </c>
      <c r="I113" s="289">
        <v>913.66666666666663</v>
      </c>
      <c r="J113" s="289">
        <v>983.46666666666658</v>
      </c>
      <c r="K113" s="289">
        <v>1005.1833333333333</v>
      </c>
      <c r="L113" s="289">
        <v>1018.3666666666666</v>
      </c>
      <c r="M113" s="276">
        <v>992</v>
      </c>
      <c r="N113" s="276">
        <v>957.1</v>
      </c>
      <c r="O113" s="291">
        <v>2280850</v>
      </c>
      <c r="P113" s="292">
        <v>9.5193508114856426E-2</v>
      </c>
    </row>
    <row r="114" spans="1:16" ht="14.4">
      <c r="A114" s="254">
        <v>104</v>
      </c>
      <c r="B114" s="343" t="s">
        <v>72</v>
      </c>
      <c r="C114" s="439" t="s">
        <v>143</v>
      </c>
      <c r="D114" s="440">
        <v>44371</v>
      </c>
      <c r="E114" s="288">
        <v>1188.45</v>
      </c>
      <c r="F114" s="288">
        <v>1187.4333333333332</v>
      </c>
      <c r="G114" s="289">
        <v>1177.6166666666663</v>
      </c>
      <c r="H114" s="289">
        <v>1166.7833333333331</v>
      </c>
      <c r="I114" s="289">
        <v>1156.9666666666662</v>
      </c>
      <c r="J114" s="289">
        <v>1198.2666666666664</v>
      </c>
      <c r="K114" s="289">
        <v>1208.0833333333335</v>
      </c>
      <c r="L114" s="289">
        <v>1218.9166666666665</v>
      </c>
      <c r="M114" s="276">
        <v>1197.25</v>
      </c>
      <c r="N114" s="276">
        <v>1176.5999999999999</v>
      </c>
      <c r="O114" s="291">
        <v>1755000</v>
      </c>
      <c r="P114" s="292">
        <v>5.6719653179190754E-2</v>
      </c>
    </row>
    <row r="115" spans="1:16" ht="14.4">
      <c r="A115" s="254">
        <v>105</v>
      </c>
      <c r="B115" s="343" t="s">
        <v>106</v>
      </c>
      <c r="C115" s="439" t="s">
        <v>144</v>
      </c>
      <c r="D115" s="440">
        <v>44371</v>
      </c>
      <c r="E115" s="288">
        <v>2382.8000000000002</v>
      </c>
      <c r="F115" s="288">
        <v>2389.5666666666671</v>
      </c>
      <c r="G115" s="289">
        <v>2355.1333333333341</v>
      </c>
      <c r="H115" s="289">
        <v>2327.4666666666672</v>
      </c>
      <c r="I115" s="289">
        <v>2293.0333333333342</v>
      </c>
      <c r="J115" s="289">
        <v>2417.233333333334</v>
      </c>
      <c r="K115" s="289">
        <v>2451.6666666666674</v>
      </c>
      <c r="L115" s="289">
        <v>2479.3333333333339</v>
      </c>
      <c r="M115" s="276">
        <v>2424</v>
      </c>
      <c r="N115" s="276">
        <v>2361.9</v>
      </c>
      <c r="O115" s="291">
        <v>1792800</v>
      </c>
      <c r="P115" s="292">
        <v>-4.4424700133274099E-3</v>
      </c>
    </row>
    <row r="116" spans="1:16" ht="14.4">
      <c r="A116" s="254">
        <v>106</v>
      </c>
      <c r="B116" s="343" t="s">
        <v>43</v>
      </c>
      <c r="C116" s="439" t="s">
        <v>145</v>
      </c>
      <c r="D116" s="440">
        <v>44371</v>
      </c>
      <c r="E116" s="288">
        <v>252.65</v>
      </c>
      <c r="F116" s="288">
        <v>251.7833333333333</v>
      </c>
      <c r="G116" s="289">
        <v>247.41666666666663</v>
      </c>
      <c r="H116" s="289">
        <v>242.18333333333334</v>
      </c>
      <c r="I116" s="289">
        <v>237.81666666666666</v>
      </c>
      <c r="J116" s="289">
        <v>257.01666666666659</v>
      </c>
      <c r="K116" s="289">
        <v>261.38333333333327</v>
      </c>
      <c r="L116" s="289">
        <v>266.61666666666656</v>
      </c>
      <c r="M116" s="276">
        <v>256.14999999999998</v>
      </c>
      <c r="N116" s="276">
        <v>246.55</v>
      </c>
      <c r="O116" s="291">
        <v>34149500</v>
      </c>
      <c r="P116" s="292">
        <v>-3.462946472741664E-2</v>
      </c>
    </row>
    <row r="117" spans="1:16" ht="14.4">
      <c r="A117" s="254">
        <v>107</v>
      </c>
      <c r="B117" s="343" t="s">
        <v>106</v>
      </c>
      <c r="C117" s="439" t="s">
        <v>262</v>
      </c>
      <c r="D117" s="440">
        <v>44371</v>
      </c>
      <c r="E117" s="288">
        <v>1918.55</v>
      </c>
      <c r="F117" s="288">
        <v>1928.3333333333333</v>
      </c>
      <c r="G117" s="289">
        <v>1898.7666666666664</v>
      </c>
      <c r="H117" s="289">
        <v>1878.9833333333331</v>
      </c>
      <c r="I117" s="289">
        <v>1849.4166666666663</v>
      </c>
      <c r="J117" s="289">
        <v>1948.1166666666666</v>
      </c>
      <c r="K117" s="289">
        <v>1977.6833333333336</v>
      </c>
      <c r="L117" s="289">
        <v>1997.4666666666667</v>
      </c>
      <c r="M117" s="276">
        <v>1957.9</v>
      </c>
      <c r="N117" s="276">
        <v>1908.55</v>
      </c>
      <c r="O117" s="291">
        <v>458575</v>
      </c>
      <c r="P117" s="292">
        <v>-2.1216407355021216E-3</v>
      </c>
    </row>
    <row r="118" spans="1:16" ht="14.4">
      <c r="A118" s="254">
        <v>108</v>
      </c>
      <c r="B118" s="343" t="s">
        <v>43</v>
      </c>
      <c r="C118" s="439" t="s">
        <v>146</v>
      </c>
      <c r="D118" s="440">
        <v>44371</v>
      </c>
      <c r="E118" s="288">
        <v>85288.05</v>
      </c>
      <c r="F118" s="288">
        <v>85129.349999999991</v>
      </c>
      <c r="G118" s="289">
        <v>84658.699999999983</v>
      </c>
      <c r="H118" s="289">
        <v>84029.349999999991</v>
      </c>
      <c r="I118" s="289">
        <v>83558.699999999983</v>
      </c>
      <c r="J118" s="289">
        <v>85758.699999999983</v>
      </c>
      <c r="K118" s="289">
        <v>86229.349999999977</v>
      </c>
      <c r="L118" s="289">
        <v>86858.699999999983</v>
      </c>
      <c r="M118" s="276">
        <v>85600</v>
      </c>
      <c r="N118" s="276">
        <v>84500</v>
      </c>
      <c r="O118" s="291">
        <v>40660</v>
      </c>
      <c r="P118" s="292">
        <v>3.7244897959183676E-2</v>
      </c>
    </row>
    <row r="119" spans="1:16" ht="14.4">
      <c r="A119" s="254">
        <v>109</v>
      </c>
      <c r="B119" s="343" t="s">
        <v>56</v>
      </c>
      <c r="C119" s="439" t="s">
        <v>147</v>
      </c>
      <c r="D119" s="440">
        <v>44371</v>
      </c>
      <c r="E119" s="288">
        <v>1517.5</v>
      </c>
      <c r="F119" s="288">
        <v>1520.8666666666668</v>
      </c>
      <c r="G119" s="289">
        <v>1487.7333333333336</v>
      </c>
      <c r="H119" s="289">
        <v>1457.9666666666667</v>
      </c>
      <c r="I119" s="289">
        <v>1424.8333333333335</v>
      </c>
      <c r="J119" s="289">
        <v>1550.6333333333337</v>
      </c>
      <c r="K119" s="289">
        <v>1583.7666666666669</v>
      </c>
      <c r="L119" s="289">
        <v>1613.5333333333338</v>
      </c>
      <c r="M119" s="276">
        <v>1554</v>
      </c>
      <c r="N119" s="276">
        <v>1491.1</v>
      </c>
      <c r="O119" s="291">
        <v>2783250</v>
      </c>
      <c r="P119" s="292">
        <v>-2.5728537673930164E-2</v>
      </c>
    </row>
    <row r="120" spans="1:16" ht="14.4">
      <c r="A120" s="254">
        <v>110</v>
      </c>
      <c r="B120" s="343" t="s">
        <v>39</v>
      </c>
      <c r="C120" s="439" t="s">
        <v>790</v>
      </c>
      <c r="D120" s="440">
        <v>44371</v>
      </c>
      <c r="E120" s="288">
        <v>366.9</v>
      </c>
      <c r="F120" s="288">
        <v>365.75</v>
      </c>
      <c r="G120" s="289">
        <v>363.15</v>
      </c>
      <c r="H120" s="289">
        <v>359.4</v>
      </c>
      <c r="I120" s="289">
        <v>356.79999999999995</v>
      </c>
      <c r="J120" s="289">
        <v>369.5</v>
      </c>
      <c r="K120" s="289">
        <v>372.1</v>
      </c>
      <c r="L120" s="289">
        <v>375.85</v>
      </c>
      <c r="M120" s="276">
        <v>368.35</v>
      </c>
      <c r="N120" s="276">
        <v>362</v>
      </c>
      <c r="O120" s="291">
        <v>2440000</v>
      </c>
      <c r="P120" s="292">
        <v>7.9312623925974889E-3</v>
      </c>
    </row>
    <row r="121" spans="1:16" ht="14.4">
      <c r="A121" s="254">
        <v>111</v>
      </c>
      <c r="B121" s="343" t="s">
        <v>111</v>
      </c>
      <c r="C121" s="439" t="s">
        <v>148</v>
      </c>
      <c r="D121" s="440">
        <v>44371</v>
      </c>
      <c r="E121" s="288">
        <v>73.150000000000006</v>
      </c>
      <c r="F121" s="288">
        <v>72.816666666666663</v>
      </c>
      <c r="G121" s="289">
        <v>72.033333333333331</v>
      </c>
      <c r="H121" s="289">
        <v>70.916666666666671</v>
      </c>
      <c r="I121" s="289">
        <v>70.13333333333334</v>
      </c>
      <c r="J121" s="289">
        <v>73.933333333333323</v>
      </c>
      <c r="K121" s="289">
        <v>74.716666666666654</v>
      </c>
      <c r="L121" s="289">
        <v>75.833333333333314</v>
      </c>
      <c r="M121" s="276">
        <v>73.599999999999994</v>
      </c>
      <c r="N121" s="276">
        <v>71.7</v>
      </c>
      <c r="O121" s="291">
        <v>90100000</v>
      </c>
      <c r="P121" s="292">
        <v>-1.5052964133060769E-2</v>
      </c>
    </row>
    <row r="122" spans="1:16" ht="14.4">
      <c r="A122" s="254">
        <v>112</v>
      </c>
      <c r="B122" s="343" t="s">
        <v>39</v>
      </c>
      <c r="C122" s="439" t="s">
        <v>256</v>
      </c>
      <c r="D122" s="440">
        <v>44371</v>
      </c>
      <c r="E122" s="288">
        <v>4596</v>
      </c>
      <c r="F122" s="288">
        <v>4590.05</v>
      </c>
      <c r="G122" s="289">
        <v>4542.8500000000004</v>
      </c>
      <c r="H122" s="289">
        <v>4489.7</v>
      </c>
      <c r="I122" s="289">
        <v>4442.5</v>
      </c>
      <c r="J122" s="289">
        <v>4643.2000000000007</v>
      </c>
      <c r="K122" s="289">
        <v>4690.3999999999996</v>
      </c>
      <c r="L122" s="289">
        <v>4743.5500000000011</v>
      </c>
      <c r="M122" s="276">
        <v>4637.25</v>
      </c>
      <c r="N122" s="276">
        <v>4536.8999999999996</v>
      </c>
      <c r="O122" s="291">
        <v>1572125</v>
      </c>
      <c r="P122" s="292">
        <v>1.832085391110403E-3</v>
      </c>
    </row>
    <row r="123" spans="1:16" ht="14.4">
      <c r="A123" s="254">
        <v>113</v>
      </c>
      <c r="B123" s="343" t="s">
        <v>837</v>
      </c>
      <c r="C123" s="439" t="s">
        <v>450</v>
      </c>
      <c r="D123" s="440">
        <v>44371</v>
      </c>
      <c r="E123" s="288">
        <v>3204.15</v>
      </c>
      <c r="F123" s="288">
        <v>3196.1</v>
      </c>
      <c r="G123" s="289">
        <v>3178.0499999999997</v>
      </c>
      <c r="H123" s="289">
        <v>3151.95</v>
      </c>
      <c r="I123" s="289">
        <v>3133.8999999999996</v>
      </c>
      <c r="J123" s="289">
        <v>3222.2</v>
      </c>
      <c r="K123" s="289">
        <v>3240.25</v>
      </c>
      <c r="L123" s="289">
        <v>3266.35</v>
      </c>
      <c r="M123" s="276">
        <v>3214.15</v>
      </c>
      <c r="N123" s="276">
        <v>3170</v>
      </c>
      <c r="O123" s="291">
        <v>323100</v>
      </c>
      <c r="P123" s="292">
        <v>-6.2283737024221453E-3</v>
      </c>
    </row>
    <row r="124" spans="1:16" ht="14.4">
      <c r="A124" s="254">
        <v>114</v>
      </c>
      <c r="B124" s="343" t="s">
        <v>49</v>
      </c>
      <c r="C124" s="439" t="s">
        <v>151</v>
      </c>
      <c r="D124" s="440">
        <v>44371</v>
      </c>
      <c r="E124" s="288">
        <v>17513.05</v>
      </c>
      <c r="F124" s="288">
        <v>17589.483333333334</v>
      </c>
      <c r="G124" s="289">
        <v>17393.266666666666</v>
      </c>
      <c r="H124" s="289">
        <v>17273.483333333334</v>
      </c>
      <c r="I124" s="289">
        <v>17077.266666666666</v>
      </c>
      <c r="J124" s="289">
        <v>17709.266666666666</v>
      </c>
      <c r="K124" s="289">
        <v>17905.483333333334</v>
      </c>
      <c r="L124" s="289">
        <v>18025.266666666666</v>
      </c>
      <c r="M124" s="276">
        <v>17785.7</v>
      </c>
      <c r="N124" s="276">
        <v>17469.7</v>
      </c>
      <c r="O124" s="291">
        <v>214550</v>
      </c>
      <c r="P124" s="292">
        <v>-8.7780087780087775E-3</v>
      </c>
    </row>
    <row r="125" spans="1:16" ht="14.4">
      <c r="A125" s="254">
        <v>115</v>
      </c>
      <c r="B125" s="343" t="s">
        <v>111</v>
      </c>
      <c r="C125" s="439" t="s">
        <v>152</v>
      </c>
      <c r="D125" s="440">
        <v>44371</v>
      </c>
      <c r="E125" s="288">
        <v>194.25</v>
      </c>
      <c r="F125" s="288">
        <v>190.83333333333334</v>
      </c>
      <c r="G125" s="289">
        <v>186.86666666666667</v>
      </c>
      <c r="H125" s="289">
        <v>179.48333333333332</v>
      </c>
      <c r="I125" s="289">
        <v>175.51666666666665</v>
      </c>
      <c r="J125" s="289">
        <v>198.2166666666667</v>
      </c>
      <c r="K125" s="289">
        <v>202.18333333333334</v>
      </c>
      <c r="L125" s="289">
        <v>209.56666666666672</v>
      </c>
      <c r="M125" s="276">
        <v>194.8</v>
      </c>
      <c r="N125" s="276">
        <v>183.45</v>
      </c>
      <c r="O125" s="291">
        <v>65820800</v>
      </c>
      <c r="P125" s="292">
        <v>3.2041180796302131E-2</v>
      </c>
    </row>
    <row r="126" spans="1:16" ht="14.4">
      <c r="A126" s="254">
        <v>116</v>
      </c>
      <c r="B126" s="343" t="s">
        <v>42</v>
      </c>
      <c r="C126" s="439" t="s">
        <v>153</v>
      </c>
      <c r="D126" s="440">
        <v>44371</v>
      </c>
      <c r="E126" s="288">
        <v>112.3</v>
      </c>
      <c r="F126" s="288">
        <v>112.55</v>
      </c>
      <c r="G126" s="289">
        <v>111.6</v>
      </c>
      <c r="H126" s="289">
        <v>110.89999999999999</v>
      </c>
      <c r="I126" s="289">
        <v>109.94999999999999</v>
      </c>
      <c r="J126" s="289">
        <v>113.25</v>
      </c>
      <c r="K126" s="289">
        <v>114.20000000000002</v>
      </c>
      <c r="L126" s="289">
        <v>114.9</v>
      </c>
      <c r="M126" s="276">
        <v>113.5</v>
      </c>
      <c r="N126" s="276">
        <v>111.85</v>
      </c>
      <c r="O126" s="291">
        <v>68109300</v>
      </c>
      <c r="P126" s="292">
        <v>1.2627118644067797E-2</v>
      </c>
    </row>
    <row r="127" spans="1:16" ht="14.4">
      <c r="A127" s="254">
        <v>117</v>
      </c>
      <c r="B127" s="343" t="s">
        <v>72</v>
      </c>
      <c r="C127" s="439" t="s">
        <v>155</v>
      </c>
      <c r="D127" s="440">
        <v>44371</v>
      </c>
      <c r="E127" s="288">
        <v>126</v>
      </c>
      <c r="F127" s="288">
        <v>125.73333333333333</v>
      </c>
      <c r="G127" s="289">
        <v>124.11666666666667</v>
      </c>
      <c r="H127" s="289">
        <v>122.23333333333333</v>
      </c>
      <c r="I127" s="289">
        <v>120.61666666666667</v>
      </c>
      <c r="J127" s="289">
        <v>127.61666666666667</v>
      </c>
      <c r="K127" s="289">
        <v>129.23333333333332</v>
      </c>
      <c r="L127" s="289">
        <v>131.11666666666667</v>
      </c>
      <c r="M127" s="276">
        <v>127.35</v>
      </c>
      <c r="N127" s="276">
        <v>123.85</v>
      </c>
      <c r="O127" s="291">
        <v>70162400</v>
      </c>
      <c r="P127" s="292">
        <v>8.0773336496263795E-2</v>
      </c>
    </row>
    <row r="128" spans="1:16" ht="14.4">
      <c r="A128" s="254">
        <v>118</v>
      </c>
      <c r="B128" s="343" t="s">
        <v>78</v>
      </c>
      <c r="C128" s="439" t="s">
        <v>156</v>
      </c>
      <c r="D128" s="440">
        <v>44371</v>
      </c>
      <c r="E128" s="288">
        <v>31171.7</v>
      </c>
      <c r="F128" s="288">
        <v>30961.216666666671</v>
      </c>
      <c r="G128" s="289">
        <v>30631.78333333334</v>
      </c>
      <c r="H128" s="289">
        <v>30091.866666666669</v>
      </c>
      <c r="I128" s="289">
        <v>29762.433333333338</v>
      </c>
      <c r="J128" s="289">
        <v>31501.133333333342</v>
      </c>
      <c r="K128" s="289">
        <v>31830.566666666669</v>
      </c>
      <c r="L128" s="289">
        <v>32370.483333333344</v>
      </c>
      <c r="M128" s="276">
        <v>31290.65</v>
      </c>
      <c r="N128" s="276">
        <v>30421.3</v>
      </c>
      <c r="O128" s="291">
        <v>80430</v>
      </c>
      <c r="P128" s="292">
        <v>-2.6506899055918662E-2</v>
      </c>
    </row>
    <row r="129" spans="1:16" ht="14.4">
      <c r="A129" s="254">
        <v>119</v>
      </c>
      <c r="B129" s="363" t="s">
        <v>51</v>
      </c>
      <c r="C129" s="439" t="s">
        <v>157</v>
      </c>
      <c r="D129" s="440">
        <v>44371</v>
      </c>
      <c r="E129" s="288">
        <v>1934.6</v>
      </c>
      <c r="F129" s="288">
        <v>1907</v>
      </c>
      <c r="G129" s="289">
        <v>1866.4</v>
      </c>
      <c r="H129" s="289">
        <v>1798.2</v>
      </c>
      <c r="I129" s="289">
        <v>1757.6000000000001</v>
      </c>
      <c r="J129" s="289">
        <v>1975.2</v>
      </c>
      <c r="K129" s="289">
        <v>2015.8</v>
      </c>
      <c r="L129" s="289">
        <v>2084</v>
      </c>
      <c r="M129" s="276">
        <v>1947.6</v>
      </c>
      <c r="N129" s="276">
        <v>1838.8</v>
      </c>
      <c r="O129" s="291">
        <v>3383875</v>
      </c>
      <c r="P129" s="292">
        <v>5.6390977443609019E-3</v>
      </c>
    </row>
    <row r="130" spans="1:16" ht="14.4">
      <c r="A130" s="254">
        <v>120</v>
      </c>
      <c r="B130" s="343" t="s">
        <v>72</v>
      </c>
      <c r="C130" s="439" t="s">
        <v>158</v>
      </c>
      <c r="D130" s="440">
        <v>44371</v>
      </c>
      <c r="E130" s="288">
        <v>245.75</v>
      </c>
      <c r="F130" s="288">
        <v>246.75</v>
      </c>
      <c r="G130" s="289">
        <v>244</v>
      </c>
      <c r="H130" s="289">
        <v>242.25</v>
      </c>
      <c r="I130" s="289">
        <v>239.5</v>
      </c>
      <c r="J130" s="289">
        <v>248.5</v>
      </c>
      <c r="K130" s="289">
        <v>251.25</v>
      </c>
      <c r="L130" s="289">
        <v>253</v>
      </c>
      <c r="M130" s="276">
        <v>249.5</v>
      </c>
      <c r="N130" s="276">
        <v>245</v>
      </c>
      <c r="O130" s="291">
        <v>21066000</v>
      </c>
      <c r="P130" s="292">
        <v>-4.5364332293734051E-3</v>
      </c>
    </row>
    <row r="131" spans="1:16" ht="14.4">
      <c r="A131" s="254">
        <v>121</v>
      </c>
      <c r="B131" s="343" t="s">
        <v>56</v>
      </c>
      <c r="C131" s="439" t="s">
        <v>159</v>
      </c>
      <c r="D131" s="440">
        <v>44371</v>
      </c>
      <c r="E131" s="288">
        <v>122.75</v>
      </c>
      <c r="F131" s="288">
        <v>122.86666666666667</v>
      </c>
      <c r="G131" s="289">
        <v>121.18333333333335</v>
      </c>
      <c r="H131" s="289">
        <v>119.61666666666667</v>
      </c>
      <c r="I131" s="289">
        <v>117.93333333333335</v>
      </c>
      <c r="J131" s="289">
        <v>124.43333333333335</v>
      </c>
      <c r="K131" s="289">
        <v>126.11666666666669</v>
      </c>
      <c r="L131" s="289">
        <v>127.68333333333335</v>
      </c>
      <c r="M131" s="276">
        <v>124.55</v>
      </c>
      <c r="N131" s="276">
        <v>121.3</v>
      </c>
      <c r="O131" s="291">
        <v>39649000</v>
      </c>
      <c r="P131" s="292">
        <v>4.1022301806934724E-2</v>
      </c>
    </row>
    <row r="132" spans="1:16" ht="14.4">
      <c r="A132" s="254">
        <v>122</v>
      </c>
      <c r="B132" s="343" t="s">
        <v>51</v>
      </c>
      <c r="C132" s="439" t="s">
        <v>269</v>
      </c>
      <c r="D132" s="440">
        <v>44371</v>
      </c>
      <c r="E132" s="288">
        <v>5208.1000000000004</v>
      </c>
      <c r="F132" s="288">
        <v>5211.1333333333341</v>
      </c>
      <c r="G132" s="289">
        <v>5181.2666666666682</v>
      </c>
      <c r="H132" s="289">
        <v>5154.4333333333343</v>
      </c>
      <c r="I132" s="289">
        <v>5124.5666666666684</v>
      </c>
      <c r="J132" s="289">
        <v>5237.9666666666681</v>
      </c>
      <c r="K132" s="289">
        <v>5267.8333333333348</v>
      </c>
      <c r="L132" s="289">
        <v>5294.6666666666679</v>
      </c>
      <c r="M132" s="276">
        <v>5241</v>
      </c>
      <c r="N132" s="276">
        <v>5184.3</v>
      </c>
      <c r="O132" s="291">
        <v>180250</v>
      </c>
      <c r="P132" s="292">
        <v>-1.1651816312542838E-2</v>
      </c>
    </row>
    <row r="133" spans="1:16" ht="14.4">
      <c r="A133" s="254">
        <v>123</v>
      </c>
      <c r="B133" s="343" t="s">
        <v>49</v>
      </c>
      <c r="C133" s="439" t="s">
        <v>160</v>
      </c>
      <c r="D133" s="440">
        <v>44371</v>
      </c>
      <c r="E133" s="288">
        <v>2089.5</v>
      </c>
      <c r="F133" s="288">
        <v>2092.5333333333333</v>
      </c>
      <c r="G133" s="289">
        <v>2077.2166666666667</v>
      </c>
      <c r="H133" s="289">
        <v>2064.9333333333334</v>
      </c>
      <c r="I133" s="289">
        <v>2049.6166666666668</v>
      </c>
      <c r="J133" s="289">
        <v>2104.8166666666666</v>
      </c>
      <c r="K133" s="289">
        <v>2120.1333333333332</v>
      </c>
      <c r="L133" s="289">
        <v>2132.4166666666665</v>
      </c>
      <c r="M133" s="276">
        <v>2107.85</v>
      </c>
      <c r="N133" s="276">
        <v>2080.25</v>
      </c>
      <c r="O133" s="291">
        <v>2490500</v>
      </c>
      <c r="P133" s="292">
        <v>1.7361111111111112E-2</v>
      </c>
    </row>
    <row r="134" spans="1:16" ht="14.4">
      <c r="A134" s="254">
        <v>124</v>
      </c>
      <c r="B134" s="343" t="s">
        <v>837</v>
      </c>
      <c r="C134" s="439" t="s">
        <v>267</v>
      </c>
      <c r="D134" s="440">
        <v>44371</v>
      </c>
      <c r="E134" s="288">
        <v>2720.7</v>
      </c>
      <c r="F134" s="288">
        <v>2702.25</v>
      </c>
      <c r="G134" s="289">
        <v>2679.5</v>
      </c>
      <c r="H134" s="289">
        <v>2638.3</v>
      </c>
      <c r="I134" s="289">
        <v>2615.5500000000002</v>
      </c>
      <c r="J134" s="289">
        <v>2743.45</v>
      </c>
      <c r="K134" s="289">
        <v>2766.2</v>
      </c>
      <c r="L134" s="289">
        <v>2807.3999999999996</v>
      </c>
      <c r="M134" s="276">
        <v>2725</v>
      </c>
      <c r="N134" s="276">
        <v>2661.05</v>
      </c>
      <c r="O134" s="291">
        <v>659500</v>
      </c>
      <c r="P134" s="292">
        <v>1.8989745537409798E-3</v>
      </c>
    </row>
    <row r="135" spans="1:16" ht="14.4">
      <c r="A135" s="254">
        <v>125</v>
      </c>
      <c r="B135" s="343" t="s">
        <v>53</v>
      </c>
      <c r="C135" s="439" t="s">
        <v>161</v>
      </c>
      <c r="D135" s="440">
        <v>44371</v>
      </c>
      <c r="E135" s="288">
        <v>43.25</v>
      </c>
      <c r="F135" s="288">
        <v>43.316666666666663</v>
      </c>
      <c r="G135" s="289">
        <v>42.933333333333323</v>
      </c>
      <c r="H135" s="289">
        <v>42.61666666666666</v>
      </c>
      <c r="I135" s="289">
        <v>42.23333333333332</v>
      </c>
      <c r="J135" s="289">
        <v>43.633333333333326</v>
      </c>
      <c r="K135" s="289">
        <v>44.016666666666666</v>
      </c>
      <c r="L135" s="289">
        <v>44.333333333333329</v>
      </c>
      <c r="M135" s="276">
        <v>43.7</v>
      </c>
      <c r="N135" s="276">
        <v>43</v>
      </c>
      <c r="O135" s="291">
        <v>324080000</v>
      </c>
      <c r="P135" s="292">
        <v>-6.9206378383346354E-2</v>
      </c>
    </row>
    <row r="136" spans="1:16" ht="14.4">
      <c r="A136" s="254">
        <v>126</v>
      </c>
      <c r="B136" s="343" t="s">
        <v>42</v>
      </c>
      <c r="C136" s="439" t="s">
        <v>162</v>
      </c>
      <c r="D136" s="440">
        <v>44371</v>
      </c>
      <c r="E136" s="288">
        <v>227.2</v>
      </c>
      <c r="F136" s="288">
        <v>227.35</v>
      </c>
      <c r="G136" s="289">
        <v>225.89999999999998</v>
      </c>
      <c r="H136" s="289">
        <v>224.6</v>
      </c>
      <c r="I136" s="289">
        <v>223.14999999999998</v>
      </c>
      <c r="J136" s="289">
        <v>228.64999999999998</v>
      </c>
      <c r="K136" s="289">
        <v>230.09999999999997</v>
      </c>
      <c r="L136" s="289">
        <v>231.39999999999998</v>
      </c>
      <c r="M136" s="276">
        <v>228.8</v>
      </c>
      <c r="N136" s="276">
        <v>226.05</v>
      </c>
      <c r="O136" s="291">
        <v>16612000</v>
      </c>
      <c r="P136" s="292">
        <v>2.8989098116947474E-2</v>
      </c>
    </row>
    <row r="137" spans="1:16" ht="14.4">
      <c r="A137" s="254">
        <v>127</v>
      </c>
      <c r="B137" s="343" t="s">
        <v>88</v>
      </c>
      <c r="C137" s="439" t="s">
        <v>163</v>
      </c>
      <c r="D137" s="440">
        <v>44371</v>
      </c>
      <c r="E137" s="288">
        <v>1378.25</v>
      </c>
      <c r="F137" s="288">
        <v>1367.8833333333332</v>
      </c>
      <c r="G137" s="289">
        <v>1350.9666666666665</v>
      </c>
      <c r="H137" s="289">
        <v>1323.6833333333332</v>
      </c>
      <c r="I137" s="289">
        <v>1306.7666666666664</v>
      </c>
      <c r="J137" s="289">
        <v>1395.1666666666665</v>
      </c>
      <c r="K137" s="289">
        <v>1412.0833333333335</v>
      </c>
      <c r="L137" s="289">
        <v>1439.3666666666666</v>
      </c>
      <c r="M137" s="276">
        <v>1384.8</v>
      </c>
      <c r="N137" s="276">
        <v>1340.6</v>
      </c>
      <c r="O137" s="291">
        <v>1568985</v>
      </c>
      <c r="P137" s="292">
        <v>3.1225604996096799E-3</v>
      </c>
    </row>
    <row r="138" spans="1:16" ht="14.4">
      <c r="A138" s="254">
        <v>128</v>
      </c>
      <c r="B138" s="343" t="s">
        <v>37</v>
      </c>
      <c r="C138" s="439" t="s">
        <v>164</v>
      </c>
      <c r="D138" s="440">
        <v>44371</v>
      </c>
      <c r="E138" s="288">
        <v>990.7</v>
      </c>
      <c r="F138" s="288">
        <v>989.61666666666679</v>
      </c>
      <c r="G138" s="289">
        <v>979.28333333333353</v>
      </c>
      <c r="H138" s="289">
        <v>967.86666666666679</v>
      </c>
      <c r="I138" s="289">
        <v>957.53333333333353</v>
      </c>
      <c r="J138" s="289">
        <v>1001.0333333333335</v>
      </c>
      <c r="K138" s="289">
        <v>1011.3666666666668</v>
      </c>
      <c r="L138" s="289">
        <v>1022.7833333333335</v>
      </c>
      <c r="M138" s="276">
        <v>999.95</v>
      </c>
      <c r="N138" s="276">
        <v>978.2</v>
      </c>
      <c r="O138" s="291">
        <v>1824100</v>
      </c>
      <c r="P138" s="292">
        <v>-1.9195612431444242E-2</v>
      </c>
    </row>
    <row r="139" spans="1:16" ht="14.4">
      <c r="A139" s="254">
        <v>129</v>
      </c>
      <c r="B139" s="343" t="s">
        <v>53</v>
      </c>
      <c r="C139" s="439" t="s">
        <v>165</v>
      </c>
      <c r="D139" s="440">
        <v>44371</v>
      </c>
      <c r="E139" s="288">
        <v>215.4</v>
      </c>
      <c r="F139" s="288">
        <v>215.80000000000004</v>
      </c>
      <c r="G139" s="289">
        <v>210.80000000000007</v>
      </c>
      <c r="H139" s="289">
        <v>206.20000000000002</v>
      </c>
      <c r="I139" s="289">
        <v>201.20000000000005</v>
      </c>
      <c r="J139" s="289">
        <v>220.40000000000009</v>
      </c>
      <c r="K139" s="289">
        <v>225.40000000000003</v>
      </c>
      <c r="L139" s="289">
        <v>230.00000000000011</v>
      </c>
      <c r="M139" s="276">
        <v>220.8</v>
      </c>
      <c r="N139" s="276">
        <v>211.2</v>
      </c>
      <c r="O139" s="291">
        <v>28417100</v>
      </c>
      <c r="P139" s="292">
        <v>0.20647623737995568</v>
      </c>
    </row>
    <row r="140" spans="1:16" ht="14.4">
      <c r="A140" s="254">
        <v>130</v>
      </c>
      <c r="B140" s="343" t="s">
        <v>42</v>
      </c>
      <c r="C140" s="439" t="s">
        <v>166</v>
      </c>
      <c r="D140" s="440">
        <v>44371</v>
      </c>
      <c r="E140" s="288">
        <v>151.4</v>
      </c>
      <c r="F140" s="288">
        <v>151.19999999999999</v>
      </c>
      <c r="G140" s="289">
        <v>148.89999999999998</v>
      </c>
      <c r="H140" s="289">
        <v>146.39999999999998</v>
      </c>
      <c r="I140" s="289">
        <v>144.09999999999997</v>
      </c>
      <c r="J140" s="289">
        <v>153.69999999999999</v>
      </c>
      <c r="K140" s="289">
        <v>156</v>
      </c>
      <c r="L140" s="289">
        <v>158.5</v>
      </c>
      <c r="M140" s="276">
        <v>153.5</v>
      </c>
      <c r="N140" s="276">
        <v>148.69999999999999</v>
      </c>
      <c r="O140" s="291">
        <v>15402000</v>
      </c>
      <c r="P140" s="292">
        <v>1.0232192050373869E-2</v>
      </c>
    </row>
    <row r="141" spans="1:16" ht="14.4">
      <c r="A141" s="254">
        <v>131</v>
      </c>
      <c r="B141" s="343" t="s">
        <v>72</v>
      </c>
      <c r="C141" s="439" t="s">
        <v>167</v>
      </c>
      <c r="D141" s="440">
        <v>44371</v>
      </c>
      <c r="E141" s="288">
        <v>2195.15</v>
      </c>
      <c r="F141" s="288">
        <v>2205.85</v>
      </c>
      <c r="G141" s="289">
        <v>2177.2999999999997</v>
      </c>
      <c r="H141" s="289">
        <v>2159.4499999999998</v>
      </c>
      <c r="I141" s="289">
        <v>2130.8999999999996</v>
      </c>
      <c r="J141" s="289">
        <v>2223.6999999999998</v>
      </c>
      <c r="K141" s="289">
        <v>2252.25</v>
      </c>
      <c r="L141" s="289">
        <v>2270.1</v>
      </c>
      <c r="M141" s="276">
        <v>2234.4</v>
      </c>
      <c r="N141" s="276">
        <v>2188</v>
      </c>
      <c r="O141" s="291">
        <v>31030250</v>
      </c>
      <c r="P141" s="292">
        <v>3.4040071645769984E-2</v>
      </c>
    </row>
    <row r="142" spans="1:16" ht="14.4">
      <c r="A142" s="254">
        <v>132</v>
      </c>
      <c r="B142" s="343" t="s">
        <v>111</v>
      </c>
      <c r="C142" s="439" t="s">
        <v>168</v>
      </c>
      <c r="D142" s="440">
        <v>44371</v>
      </c>
      <c r="E142" s="288">
        <v>123.35</v>
      </c>
      <c r="F142" s="288">
        <v>123.03333333333335</v>
      </c>
      <c r="G142" s="289">
        <v>121.81666666666669</v>
      </c>
      <c r="H142" s="289">
        <v>120.28333333333335</v>
      </c>
      <c r="I142" s="289">
        <v>119.06666666666669</v>
      </c>
      <c r="J142" s="289">
        <v>124.56666666666669</v>
      </c>
      <c r="K142" s="289">
        <v>125.78333333333336</v>
      </c>
      <c r="L142" s="289">
        <v>127.31666666666669</v>
      </c>
      <c r="M142" s="276">
        <v>124.25</v>
      </c>
      <c r="N142" s="276">
        <v>121.5</v>
      </c>
      <c r="O142" s="291">
        <v>177460000</v>
      </c>
      <c r="P142" s="292">
        <v>-1.3258676245311922E-2</v>
      </c>
    </row>
    <row r="143" spans="1:16" ht="14.4">
      <c r="A143" s="254">
        <v>133</v>
      </c>
      <c r="B143" s="343" t="s">
        <v>56</v>
      </c>
      <c r="C143" s="439" t="s">
        <v>274</v>
      </c>
      <c r="D143" s="440">
        <v>44371</v>
      </c>
      <c r="E143" s="288">
        <v>993.65</v>
      </c>
      <c r="F143" s="288">
        <v>993.23333333333323</v>
      </c>
      <c r="G143" s="289">
        <v>989.46666666666647</v>
      </c>
      <c r="H143" s="289">
        <v>985.28333333333319</v>
      </c>
      <c r="I143" s="289">
        <v>981.51666666666642</v>
      </c>
      <c r="J143" s="289">
        <v>997.41666666666652</v>
      </c>
      <c r="K143" s="289">
        <v>1001.1833333333332</v>
      </c>
      <c r="L143" s="289">
        <v>1005.3666666666666</v>
      </c>
      <c r="M143" s="276">
        <v>997</v>
      </c>
      <c r="N143" s="276">
        <v>989.05</v>
      </c>
      <c r="O143" s="291">
        <v>6351000</v>
      </c>
      <c r="P143" s="292">
        <v>1.1708482676224612E-2</v>
      </c>
    </row>
    <row r="144" spans="1:16" ht="14.4">
      <c r="A144" s="254">
        <v>134</v>
      </c>
      <c r="B144" s="343" t="s">
        <v>53</v>
      </c>
      <c r="C144" s="439" t="s">
        <v>169</v>
      </c>
      <c r="D144" s="440">
        <v>44371</v>
      </c>
      <c r="E144" s="288">
        <v>435.75</v>
      </c>
      <c r="F144" s="288">
        <v>437.06666666666661</v>
      </c>
      <c r="G144" s="289">
        <v>431.3333333333332</v>
      </c>
      <c r="H144" s="289">
        <v>426.91666666666657</v>
      </c>
      <c r="I144" s="289">
        <v>421.18333333333317</v>
      </c>
      <c r="J144" s="289">
        <v>441.48333333333323</v>
      </c>
      <c r="K144" s="289">
        <v>447.21666666666658</v>
      </c>
      <c r="L144" s="289">
        <v>451.63333333333327</v>
      </c>
      <c r="M144" s="276">
        <v>442.8</v>
      </c>
      <c r="N144" s="276">
        <v>432.65</v>
      </c>
      <c r="O144" s="291">
        <v>88809000</v>
      </c>
      <c r="P144" s="292">
        <v>-3.4096841555729576E-2</v>
      </c>
    </row>
    <row r="145" spans="1:16" ht="14.4">
      <c r="A145" s="254">
        <v>135</v>
      </c>
      <c r="B145" s="343" t="s">
        <v>37</v>
      </c>
      <c r="C145" s="439" t="s">
        <v>170</v>
      </c>
      <c r="D145" s="440">
        <v>44371</v>
      </c>
      <c r="E145" s="288">
        <v>28208.15</v>
      </c>
      <c r="F145" s="288">
        <v>28280.266666666666</v>
      </c>
      <c r="G145" s="289">
        <v>28061.033333333333</v>
      </c>
      <c r="H145" s="289">
        <v>27913.916666666668</v>
      </c>
      <c r="I145" s="289">
        <v>27694.683333333334</v>
      </c>
      <c r="J145" s="289">
        <v>28427.383333333331</v>
      </c>
      <c r="K145" s="289">
        <v>28646.616666666661</v>
      </c>
      <c r="L145" s="289">
        <v>28793.73333333333</v>
      </c>
      <c r="M145" s="276">
        <v>28499.5</v>
      </c>
      <c r="N145" s="276">
        <v>28133.15</v>
      </c>
      <c r="O145" s="291">
        <v>136675</v>
      </c>
      <c r="P145" s="292">
        <v>-2.7916073968705549E-2</v>
      </c>
    </row>
    <row r="146" spans="1:16" ht="14.4">
      <c r="A146" s="254">
        <v>136</v>
      </c>
      <c r="B146" s="343" t="s">
        <v>63</v>
      </c>
      <c r="C146" s="439" t="s">
        <v>171</v>
      </c>
      <c r="D146" s="440">
        <v>44371</v>
      </c>
      <c r="E146" s="288">
        <v>2129.8000000000002</v>
      </c>
      <c r="F146" s="288">
        <v>2142.6</v>
      </c>
      <c r="G146" s="289">
        <v>2101.25</v>
      </c>
      <c r="H146" s="289">
        <v>2072.7000000000003</v>
      </c>
      <c r="I146" s="289">
        <v>2031.3500000000004</v>
      </c>
      <c r="J146" s="289">
        <v>2171.1499999999996</v>
      </c>
      <c r="K146" s="289">
        <v>2212.4999999999991</v>
      </c>
      <c r="L146" s="289">
        <v>2241.0499999999993</v>
      </c>
      <c r="M146" s="276">
        <v>2183.9499999999998</v>
      </c>
      <c r="N146" s="276">
        <v>2114.0500000000002</v>
      </c>
      <c r="O146" s="291">
        <v>979550</v>
      </c>
      <c r="P146" s="292">
        <v>3.636892638929299E-2</v>
      </c>
    </row>
    <row r="147" spans="1:16" ht="14.4">
      <c r="A147" s="254">
        <v>137</v>
      </c>
      <c r="B147" s="343" t="s">
        <v>78</v>
      </c>
      <c r="C147" s="439" t="s">
        <v>172</v>
      </c>
      <c r="D147" s="440">
        <v>44371</v>
      </c>
      <c r="E147" s="288">
        <v>6643.7</v>
      </c>
      <c r="F147" s="288">
        <v>6642.45</v>
      </c>
      <c r="G147" s="289">
        <v>6599.7999999999993</v>
      </c>
      <c r="H147" s="289">
        <v>6555.9</v>
      </c>
      <c r="I147" s="289">
        <v>6513.2499999999991</v>
      </c>
      <c r="J147" s="289">
        <v>6686.3499999999995</v>
      </c>
      <c r="K147" s="289">
        <v>6728.9999999999991</v>
      </c>
      <c r="L147" s="289">
        <v>6772.9</v>
      </c>
      <c r="M147" s="276">
        <v>6685.1</v>
      </c>
      <c r="N147" s="276">
        <v>6598.55</v>
      </c>
      <c r="O147" s="291">
        <v>324625</v>
      </c>
      <c r="P147" s="292">
        <v>-2.1477015825169556E-2</v>
      </c>
    </row>
    <row r="148" spans="1:16" ht="14.4">
      <c r="A148" s="254">
        <v>138</v>
      </c>
      <c r="B148" s="343" t="s">
        <v>56</v>
      </c>
      <c r="C148" s="439" t="s">
        <v>173</v>
      </c>
      <c r="D148" s="440">
        <v>44371</v>
      </c>
      <c r="E148" s="288">
        <v>1424.9</v>
      </c>
      <c r="F148" s="288">
        <v>1421.8</v>
      </c>
      <c r="G148" s="289">
        <v>1408.6</v>
      </c>
      <c r="H148" s="289">
        <v>1392.3</v>
      </c>
      <c r="I148" s="289">
        <v>1379.1</v>
      </c>
      <c r="J148" s="289">
        <v>1438.1</v>
      </c>
      <c r="K148" s="289">
        <v>1451.3000000000002</v>
      </c>
      <c r="L148" s="289">
        <v>1467.6</v>
      </c>
      <c r="M148" s="276">
        <v>1435</v>
      </c>
      <c r="N148" s="276">
        <v>1405.5</v>
      </c>
      <c r="O148" s="291">
        <v>3496400</v>
      </c>
      <c r="P148" s="292">
        <v>-7.2685973878478137E-3</v>
      </c>
    </row>
    <row r="149" spans="1:16" ht="14.4">
      <c r="A149" s="254">
        <v>139</v>
      </c>
      <c r="B149" s="343" t="s">
        <v>51</v>
      </c>
      <c r="C149" s="439" t="s">
        <v>175</v>
      </c>
      <c r="D149" s="440">
        <v>44371</v>
      </c>
      <c r="E149" s="288">
        <v>677.4</v>
      </c>
      <c r="F149" s="288">
        <v>678</v>
      </c>
      <c r="G149" s="289">
        <v>674.15</v>
      </c>
      <c r="H149" s="289">
        <v>670.9</v>
      </c>
      <c r="I149" s="289">
        <v>667.05</v>
      </c>
      <c r="J149" s="289">
        <v>681.25</v>
      </c>
      <c r="K149" s="289">
        <v>685.09999999999991</v>
      </c>
      <c r="L149" s="289">
        <v>688.35</v>
      </c>
      <c r="M149" s="276">
        <v>681.85</v>
      </c>
      <c r="N149" s="276">
        <v>674.75</v>
      </c>
      <c r="O149" s="291">
        <v>39739000</v>
      </c>
      <c r="P149" s="292">
        <v>-2.5608458343345578E-2</v>
      </c>
    </row>
    <row r="150" spans="1:16" ht="14.4">
      <c r="A150" s="254">
        <v>140</v>
      </c>
      <c r="B150" s="343" t="s">
        <v>88</v>
      </c>
      <c r="C150" s="439" t="s">
        <v>176</v>
      </c>
      <c r="D150" s="440">
        <v>44371</v>
      </c>
      <c r="E150" s="288">
        <v>523.29999999999995</v>
      </c>
      <c r="F150" s="288">
        <v>524.2833333333333</v>
      </c>
      <c r="G150" s="289">
        <v>518.06666666666661</v>
      </c>
      <c r="H150" s="289">
        <v>512.83333333333326</v>
      </c>
      <c r="I150" s="289">
        <v>506.61666666666656</v>
      </c>
      <c r="J150" s="289">
        <v>529.51666666666665</v>
      </c>
      <c r="K150" s="289">
        <v>535.73333333333335</v>
      </c>
      <c r="L150" s="289">
        <v>540.9666666666667</v>
      </c>
      <c r="M150" s="276">
        <v>530.5</v>
      </c>
      <c r="N150" s="276">
        <v>519.04999999999995</v>
      </c>
      <c r="O150" s="291">
        <v>14232000</v>
      </c>
      <c r="P150" s="292">
        <v>-1.2489592006661115E-2</v>
      </c>
    </row>
    <row r="151" spans="1:16" ht="14.4">
      <c r="A151" s="254">
        <v>141</v>
      </c>
      <c r="B151" s="343" t="s">
        <v>837</v>
      </c>
      <c r="C151" s="439" t="s">
        <v>177</v>
      </c>
      <c r="D151" s="440">
        <v>44371</v>
      </c>
      <c r="E151" s="288">
        <v>740.3</v>
      </c>
      <c r="F151" s="288">
        <v>733.11666666666667</v>
      </c>
      <c r="G151" s="289">
        <v>722.98333333333335</v>
      </c>
      <c r="H151" s="289">
        <v>705.66666666666663</v>
      </c>
      <c r="I151" s="289">
        <v>695.5333333333333</v>
      </c>
      <c r="J151" s="289">
        <v>750.43333333333339</v>
      </c>
      <c r="K151" s="289">
        <v>760.56666666666683</v>
      </c>
      <c r="L151" s="289">
        <v>777.88333333333344</v>
      </c>
      <c r="M151" s="276">
        <v>743.25</v>
      </c>
      <c r="N151" s="276">
        <v>715.8</v>
      </c>
      <c r="O151" s="291">
        <v>9470000</v>
      </c>
      <c r="P151" s="292">
        <v>5.8810375670840784E-2</v>
      </c>
    </row>
    <row r="152" spans="1:16" ht="14.4">
      <c r="A152" s="254">
        <v>142</v>
      </c>
      <c r="B152" s="343" t="s">
        <v>49</v>
      </c>
      <c r="C152" s="439" t="s">
        <v>804</v>
      </c>
      <c r="D152" s="440">
        <v>44371</v>
      </c>
      <c r="E152" s="288">
        <v>686.35</v>
      </c>
      <c r="F152" s="288">
        <v>683.31666666666661</v>
      </c>
      <c r="G152" s="289">
        <v>677.03333333333319</v>
      </c>
      <c r="H152" s="289">
        <v>667.71666666666658</v>
      </c>
      <c r="I152" s="289">
        <v>661.43333333333317</v>
      </c>
      <c r="J152" s="289">
        <v>692.63333333333321</v>
      </c>
      <c r="K152" s="289">
        <v>698.91666666666652</v>
      </c>
      <c r="L152" s="289">
        <v>708.23333333333323</v>
      </c>
      <c r="M152" s="276">
        <v>689.6</v>
      </c>
      <c r="N152" s="276">
        <v>674</v>
      </c>
      <c r="O152" s="291">
        <v>7195500</v>
      </c>
      <c r="P152" s="292">
        <v>3.2745591939546598E-2</v>
      </c>
    </row>
    <row r="153" spans="1:16" ht="14.4">
      <c r="A153" s="254">
        <v>143</v>
      </c>
      <c r="B153" s="343" t="s">
        <v>43</v>
      </c>
      <c r="C153" s="439" t="s">
        <v>179</v>
      </c>
      <c r="D153" s="440">
        <v>44371</v>
      </c>
      <c r="E153" s="288">
        <v>336.7</v>
      </c>
      <c r="F153" s="288">
        <v>333.5</v>
      </c>
      <c r="G153" s="289">
        <v>328.45</v>
      </c>
      <c r="H153" s="289">
        <v>320.2</v>
      </c>
      <c r="I153" s="289">
        <v>315.14999999999998</v>
      </c>
      <c r="J153" s="289">
        <v>341.75</v>
      </c>
      <c r="K153" s="289">
        <v>346.79999999999995</v>
      </c>
      <c r="L153" s="289">
        <v>355.05</v>
      </c>
      <c r="M153" s="276">
        <v>338.55</v>
      </c>
      <c r="N153" s="276">
        <v>325.25</v>
      </c>
      <c r="O153" s="291">
        <v>97125150</v>
      </c>
      <c r="P153" s="292">
        <v>5.3186229062364795E-2</v>
      </c>
    </row>
    <row r="154" spans="1:16" ht="14.4">
      <c r="A154" s="254">
        <v>144</v>
      </c>
      <c r="B154" s="343" t="s">
        <v>42</v>
      </c>
      <c r="C154" s="439" t="s">
        <v>181</v>
      </c>
      <c r="D154" s="440">
        <v>44371</v>
      </c>
      <c r="E154" s="288">
        <v>107</v>
      </c>
      <c r="F154" s="288">
        <v>106.8</v>
      </c>
      <c r="G154" s="289">
        <v>105.85</v>
      </c>
      <c r="H154" s="289">
        <v>104.7</v>
      </c>
      <c r="I154" s="289">
        <v>103.75</v>
      </c>
      <c r="J154" s="289">
        <v>107.94999999999999</v>
      </c>
      <c r="K154" s="289">
        <v>108.9</v>
      </c>
      <c r="L154" s="289">
        <v>110.04999999999998</v>
      </c>
      <c r="M154" s="276">
        <v>107.75</v>
      </c>
      <c r="N154" s="276">
        <v>105.65</v>
      </c>
      <c r="O154" s="291">
        <v>143997750</v>
      </c>
      <c r="P154" s="292">
        <v>-1.713890808569454E-2</v>
      </c>
    </row>
    <row r="155" spans="1:16" ht="14.4">
      <c r="A155" s="254">
        <v>145</v>
      </c>
      <c r="B155" s="343" t="s">
        <v>111</v>
      </c>
      <c r="C155" s="439" t="s">
        <v>182</v>
      </c>
      <c r="D155" s="440">
        <v>44371</v>
      </c>
      <c r="E155" s="288">
        <v>1101.55</v>
      </c>
      <c r="F155" s="288">
        <v>1099.3</v>
      </c>
      <c r="G155" s="289">
        <v>1088.0999999999999</v>
      </c>
      <c r="H155" s="289">
        <v>1074.6499999999999</v>
      </c>
      <c r="I155" s="289">
        <v>1063.4499999999998</v>
      </c>
      <c r="J155" s="289">
        <v>1112.75</v>
      </c>
      <c r="K155" s="289">
        <v>1123.9500000000003</v>
      </c>
      <c r="L155" s="289">
        <v>1137.4000000000001</v>
      </c>
      <c r="M155" s="276">
        <v>1110.5</v>
      </c>
      <c r="N155" s="276">
        <v>1085.8499999999999</v>
      </c>
      <c r="O155" s="291">
        <v>47430000</v>
      </c>
      <c r="P155" s="292">
        <v>-5.7729313662604233E-3</v>
      </c>
    </row>
    <row r="156" spans="1:16" ht="14.4">
      <c r="A156" s="254">
        <v>146</v>
      </c>
      <c r="B156" s="343" t="s">
        <v>106</v>
      </c>
      <c r="C156" s="439" t="s">
        <v>183</v>
      </c>
      <c r="D156" s="440">
        <v>44371</v>
      </c>
      <c r="E156" s="288">
        <v>3158.3</v>
      </c>
      <c r="F156" s="288">
        <v>3156.7666666666664</v>
      </c>
      <c r="G156" s="289">
        <v>3140.5333333333328</v>
      </c>
      <c r="H156" s="289">
        <v>3122.7666666666664</v>
      </c>
      <c r="I156" s="289">
        <v>3106.5333333333328</v>
      </c>
      <c r="J156" s="289">
        <v>3174.5333333333328</v>
      </c>
      <c r="K156" s="289">
        <v>3190.7666666666664</v>
      </c>
      <c r="L156" s="289">
        <v>3208.5333333333328</v>
      </c>
      <c r="M156" s="276">
        <v>3173</v>
      </c>
      <c r="N156" s="276">
        <v>3139</v>
      </c>
      <c r="O156" s="291">
        <v>7010400</v>
      </c>
      <c r="P156" s="292">
        <v>-2.8164205854740976E-3</v>
      </c>
    </row>
    <row r="157" spans="1:16" ht="14.4">
      <c r="A157" s="254">
        <v>147</v>
      </c>
      <c r="B157" s="343" t="s">
        <v>106</v>
      </c>
      <c r="C157" s="439" t="s">
        <v>184</v>
      </c>
      <c r="D157" s="440">
        <v>44371</v>
      </c>
      <c r="E157" s="288">
        <v>1021.6</v>
      </c>
      <c r="F157" s="288">
        <v>1021.5500000000001</v>
      </c>
      <c r="G157" s="289">
        <v>1013.7</v>
      </c>
      <c r="H157" s="289">
        <v>1005.8</v>
      </c>
      <c r="I157" s="289">
        <v>997.94999999999993</v>
      </c>
      <c r="J157" s="289">
        <v>1029.4500000000003</v>
      </c>
      <c r="K157" s="289">
        <v>1037.3000000000002</v>
      </c>
      <c r="L157" s="289">
        <v>1045.2000000000003</v>
      </c>
      <c r="M157" s="276">
        <v>1029.4000000000001</v>
      </c>
      <c r="N157" s="276">
        <v>1013.65</v>
      </c>
      <c r="O157" s="291">
        <v>10206000</v>
      </c>
      <c r="P157" s="292">
        <v>-2.5828990321287441E-2</v>
      </c>
    </row>
    <row r="158" spans="1:16" ht="14.4">
      <c r="A158" s="254">
        <v>148</v>
      </c>
      <c r="B158" s="343" t="s">
        <v>49</v>
      </c>
      <c r="C158" s="439" t="s">
        <v>185</v>
      </c>
      <c r="D158" s="440">
        <v>44371</v>
      </c>
      <c r="E158" s="288">
        <v>1684.45</v>
      </c>
      <c r="F158" s="288">
        <v>1690.0166666666667</v>
      </c>
      <c r="G158" s="289">
        <v>1666.4333333333334</v>
      </c>
      <c r="H158" s="289">
        <v>1648.4166666666667</v>
      </c>
      <c r="I158" s="289">
        <v>1624.8333333333335</v>
      </c>
      <c r="J158" s="289">
        <v>1708.0333333333333</v>
      </c>
      <c r="K158" s="289">
        <v>1731.6166666666668</v>
      </c>
      <c r="L158" s="289">
        <v>1749.6333333333332</v>
      </c>
      <c r="M158" s="276">
        <v>1713.6</v>
      </c>
      <c r="N158" s="276">
        <v>1672</v>
      </c>
      <c r="O158" s="291">
        <v>4261875</v>
      </c>
      <c r="P158" s="292">
        <v>-7.4586760035827704E-2</v>
      </c>
    </row>
    <row r="159" spans="1:16" ht="14.4">
      <c r="A159" s="254">
        <v>149</v>
      </c>
      <c r="B159" s="343" t="s">
        <v>51</v>
      </c>
      <c r="C159" s="439" t="s">
        <v>186</v>
      </c>
      <c r="D159" s="440">
        <v>44371</v>
      </c>
      <c r="E159" s="288">
        <v>2802.2</v>
      </c>
      <c r="F159" s="288">
        <v>2794.2666666666664</v>
      </c>
      <c r="G159" s="289">
        <v>2771.583333333333</v>
      </c>
      <c r="H159" s="289">
        <v>2740.9666666666667</v>
      </c>
      <c r="I159" s="289">
        <v>2718.2833333333333</v>
      </c>
      <c r="J159" s="289">
        <v>2824.8833333333328</v>
      </c>
      <c r="K159" s="289">
        <v>2847.5666666666662</v>
      </c>
      <c r="L159" s="289">
        <v>2878.1833333333325</v>
      </c>
      <c r="M159" s="276">
        <v>2816.95</v>
      </c>
      <c r="N159" s="276">
        <v>2763.65</v>
      </c>
      <c r="O159" s="291">
        <v>772750</v>
      </c>
      <c r="P159" s="292">
        <v>3.2362459546925567E-4</v>
      </c>
    </row>
    <row r="160" spans="1:16" ht="14.4">
      <c r="A160" s="254">
        <v>150</v>
      </c>
      <c r="B160" s="343" t="s">
        <v>42</v>
      </c>
      <c r="C160" s="439" t="s">
        <v>187</v>
      </c>
      <c r="D160" s="440">
        <v>44371</v>
      </c>
      <c r="E160" s="288">
        <v>427.85</v>
      </c>
      <c r="F160" s="288">
        <v>430.3</v>
      </c>
      <c r="G160" s="289">
        <v>424.05</v>
      </c>
      <c r="H160" s="289">
        <v>420.25</v>
      </c>
      <c r="I160" s="289">
        <v>414</v>
      </c>
      <c r="J160" s="289">
        <v>434.1</v>
      </c>
      <c r="K160" s="289">
        <v>440.35</v>
      </c>
      <c r="L160" s="289">
        <v>444.15000000000003</v>
      </c>
      <c r="M160" s="276">
        <v>436.55</v>
      </c>
      <c r="N160" s="276">
        <v>426.5</v>
      </c>
      <c r="O160" s="291">
        <v>2025000</v>
      </c>
      <c r="P160" s="292">
        <v>4.0061633281972264E-2</v>
      </c>
    </row>
    <row r="161" spans="1:16" ht="14.4">
      <c r="A161" s="254">
        <v>151</v>
      </c>
      <c r="B161" s="343" t="s">
        <v>39</v>
      </c>
      <c r="C161" s="439" t="s">
        <v>510</v>
      </c>
      <c r="D161" s="440">
        <v>44371</v>
      </c>
      <c r="E161" s="288">
        <v>856.9</v>
      </c>
      <c r="F161" s="288">
        <v>857.94999999999993</v>
      </c>
      <c r="G161" s="289">
        <v>849.94999999999982</v>
      </c>
      <c r="H161" s="289">
        <v>842.99999999999989</v>
      </c>
      <c r="I161" s="289">
        <v>834.99999999999977</v>
      </c>
      <c r="J161" s="289">
        <v>864.89999999999986</v>
      </c>
      <c r="K161" s="289">
        <v>872.90000000000009</v>
      </c>
      <c r="L161" s="289">
        <v>879.84999999999991</v>
      </c>
      <c r="M161" s="276">
        <v>865.95</v>
      </c>
      <c r="N161" s="276">
        <v>851</v>
      </c>
      <c r="O161" s="291">
        <v>946125</v>
      </c>
      <c r="P161" s="292">
        <v>3.8461538461538464E-3</v>
      </c>
    </row>
    <row r="162" spans="1:16" ht="14.4">
      <c r="A162" s="254">
        <v>152</v>
      </c>
      <c r="B162" s="343" t="s">
        <v>43</v>
      </c>
      <c r="C162" s="439" t="s">
        <v>188</v>
      </c>
      <c r="D162" s="440">
        <v>44371</v>
      </c>
      <c r="E162" s="288">
        <v>626.85</v>
      </c>
      <c r="F162" s="288">
        <v>628.13333333333333</v>
      </c>
      <c r="G162" s="289">
        <v>622.41666666666663</v>
      </c>
      <c r="H162" s="289">
        <v>617.98333333333335</v>
      </c>
      <c r="I162" s="289">
        <v>612.26666666666665</v>
      </c>
      <c r="J162" s="289">
        <v>632.56666666666661</v>
      </c>
      <c r="K162" s="289">
        <v>638.2833333333333</v>
      </c>
      <c r="L162" s="289">
        <v>642.71666666666658</v>
      </c>
      <c r="M162" s="276">
        <v>633.85</v>
      </c>
      <c r="N162" s="276">
        <v>623.70000000000005</v>
      </c>
      <c r="O162" s="291">
        <v>6529600</v>
      </c>
      <c r="P162" s="292">
        <v>2.6634382566585957E-2</v>
      </c>
    </row>
    <row r="163" spans="1:16" ht="14.4">
      <c r="A163" s="254">
        <v>153</v>
      </c>
      <c r="B163" s="343" t="s">
        <v>49</v>
      </c>
      <c r="C163" s="439" t="s">
        <v>189</v>
      </c>
      <c r="D163" s="440">
        <v>44371</v>
      </c>
      <c r="E163" s="288">
        <v>1344.05</v>
      </c>
      <c r="F163" s="288">
        <v>1332.6333333333332</v>
      </c>
      <c r="G163" s="289">
        <v>1281.4166666666665</v>
      </c>
      <c r="H163" s="289">
        <v>1218.7833333333333</v>
      </c>
      <c r="I163" s="289">
        <v>1167.5666666666666</v>
      </c>
      <c r="J163" s="289">
        <v>1395.2666666666664</v>
      </c>
      <c r="K163" s="289">
        <v>1446.4833333333331</v>
      </c>
      <c r="L163" s="289">
        <v>1509.1166666666663</v>
      </c>
      <c r="M163" s="276">
        <v>1383.85</v>
      </c>
      <c r="N163" s="276">
        <v>1270</v>
      </c>
      <c r="O163" s="291">
        <v>1477700</v>
      </c>
      <c r="P163" s="292">
        <v>0.22732558139534884</v>
      </c>
    </row>
    <row r="164" spans="1:16" ht="14.4">
      <c r="A164" s="254">
        <v>154</v>
      </c>
      <c r="B164" s="343" t="s">
        <v>37</v>
      </c>
      <c r="C164" s="439" t="s">
        <v>191</v>
      </c>
      <c r="D164" s="440">
        <v>44371</v>
      </c>
      <c r="E164" s="288">
        <v>6689.45</v>
      </c>
      <c r="F164" s="288">
        <v>6676.7833333333328</v>
      </c>
      <c r="G164" s="289">
        <v>6643.7666666666655</v>
      </c>
      <c r="H164" s="289">
        <v>6598.083333333333</v>
      </c>
      <c r="I164" s="289">
        <v>6565.0666666666657</v>
      </c>
      <c r="J164" s="289">
        <v>6722.4666666666653</v>
      </c>
      <c r="K164" s="289">
        <v>6755.4833333333318</v>
      </c>
      <c r="L164" s="289">
        <v>6801.1666666666652</v>
      </c>
      <c r="M164" s="276">
        <v>6709.8</v>
      </c>
      <c r="N164" s="276">
        <v>6631.1</v>
      </c>
      <c r="O164" s="291">
        <v>2228400</v>
      </c>
      <c r="P164" s="292">
        <v>-2.0483516483516484E-2</v>
      </c>
    </row>
    <row r="165" spans="1:16" ht="14.4">
      <c r="A165" s="254">
        <v>155</v>
      </c>
      <c r="B165" s="343" t="s">
        <v>837</v>
      </c>
      <c r="C165" s="439" t="s">
        <v>193</v>
      </c>
      <c r="D165" s="440">
        <v>44371</v>
      </c>
      <c r="E165" s="288">
        <v>839.8</v>
      </c>
      <c r="F165" s="288">
        <v>841.5</v>
      </c>
      <c r="G165" s="289">
        <v>836</v>
      </c>
      <c r="H165" s="289">
        <v>832.2</v>
      </c>
      <c r="I165" s="289">
        <v>826.7</v>
      </c>
      <c r="J165" s="289">
        <v>845.3</v>
      </c>
      <c r="K165" s="289">
        <v>850.8</v>
      </c>
      <c r="L165" s="289">
        <v>854.59999999999991</v>
      </c>
      <c r="M165" s="276">
        <v>847</v>
      </c>
      <c r="N165" s="276">
        <v>837.7</v>
      </c>
      <c r="O165" s="291">
        <v>18105100</v>
      </c>
      <c r="P165" s="292">
        <v>-1.3109410430839002E-2</v>
      </c>
    </row>
    <row r="166" spans="1:16" ht="14.4">
      <c r="A166" s="254">
        <v>156</v>
      </c>
      <c r="B166" s="343" t="s">
        <v>111</v>
      </c>
      <c r="C166" s="439" t="s">
        <v>194</v>
      </c>
      <c r="D166" s="440">
        <v>44371</v>
      </c>
      <c r="E166" s="288">
        <v>281.64999999999998</v>
      </c>
      <c r="F166" s="288">
        <v>279.03333333333336</v>
      </c>
      <c r="G166" s="289">
        <v>274.76666666666671</v>
      </c>
      <c r="H166" s="289">
        <v>267.88333333333333</v>
      </c>
      <c r="I166" s="289">
        <v>263.61666666666667</v>
      </c>
      <c r="J166" s="289">
        <v>285.91666666666674</v>
      </c>
      <c r="K166" s="289">
        <v>290.18333333333339</v>
      </c>
      <c r="L166" s="289">
        <v>297.06666666666678</v>
      </c>
      <c r="M166" s="276">
        <v>283.3</v>
      </c>
      <c r="N166" s="276">
        <v>272.14999999999998</v>
      </c>
      <c r="O166" s="291">
        <v>123538100</v>
      </c>
      <c r="P166" s="292">
        <v>-1.8784751790813005E-3</v>
      </c>
    </row>
    <row r="167" spans="1:16" ht="14.4">
      <c r="A167" s="254">
        <v>157</v>
      </c>
      <c r="B167" s="343" t="s">
        <v>63</v>
      </c>
      <c r="C167" s="439" t="s">
        <v>195</v>
      </c>
      <c r="D167" s="440">
        <v>44371</v>
      </c>
      <c r="E167" s="288">
        <v>1104.3</v>
      </c>
      <c r="F167" s="288">
        <v>1108.5333333333333</v>
      </c>
      <c r="G167" s="289">
        <v>1093.7666666666667</v>
      </c>
      <c r="H167" s="289">
        <v>1083.2333333333333</v>
      </c>
      <c r="I167" s="289">
        <v>1068.4666666666667</v>
      </c>
      <c r="J167" s="289">
        <v>1119.0666666666666</v>
      </c>
      <c r="K167" s="289">
        <v>1133.833333333333</v>
      </c>
      <c r="L167" s="289">
        <v>1144.3666666666666</v>
      </c>
      <c r="M167" s="276">
        <v>1123.3</v>
      </c>
      <c r="N167" s="276">
        <v>1098</v>
      </c>
      <c r="O167" s="291">
        <v>2214000</v>
      </c>
      <c r="P167" s="292">
        <v>-3.7600521625733539E-2</v>
      </c>
    </row>
    <row r="168" spans="1:16" ht="14.4">
      <c r="A168" s="254">
        <v>158</v>
      </c>
      <c r="B168" s="343" t="s">
        <v>106</v>
      </c>
      <c r="C168" s="439" t="s">
        <v>196</v>
      </c>
      <c r="D168" s="440">
        <v>44371</v>
      </c>
      <c r="E168" s="288">
        <v>543.4</v>
      </c>
      <c r="F168" s="288">
        <v>543.83333333333337</v>
      </c>
      <c r="G168" s="289">
        <v>541.16666666666674</v>
      </c>
      <c r="H168" s="289">
        <v>538.93333333333339</v>
      </c>
      <c r="I168" s="289">
        <v>536.26666666666677</v>
      </c>
      <c r="J168" s="289">
        <v>546.06666666666672</v>
      </c>
      <c r="K168" s="289">
        <v>548.73333333333346</v>
      </c>
      <c r="L168" s="289">
        <v>550.9666666666667</v>
      </c>
      <c r="M168" s="276">
        <v>546.5</v>
      </c>
      <c r="N168" s="276">
        <v>541.6</v>
      </c>
      <c r="O168" s="291">
        <v>32836800</v>
      </c>
      <c r="P168" s="292">
        <v>-6.919578050904868E-3</v>
      </c>
    </row>
    <row r="169" spans="1:16" ht="14.4">
      <c r="A169" s="254">
        <v>159</v>
      </c>
      <c r="B169" s="343" t="s">
        <v>88</v>
      </c>
      <c r="C169" s="439" t="s">
        <v>198</v>
      </c>
      <c r="D169" s="440">
        <v>44371</v>
      </c>
      <c r="E169" s="288">
        <v>219.4</v>
      </c>
      <c r="F169" s="288">
        <v>219.66666666666666</v>
      </c>
      <c r="G169" s="289">
        <v>216.73333333333332</v>
      </c>
      <c r="H169" s="289">
        <v>214.06666666666666</v>
      </c>
      <c r="I169" s="289">
        <v>211.13333333333333</v>
      </c>
      <c r="J169" s="289">
        <v>222.33333333333331</v>
      </c>
      <c r="K169" s="289">
        <v>225.26666666666665</v>
      </c>
      <c r="L169" s="289">
        <v>227.93333333333331</v>
      </c>
      <c r="M169" s="276">
        <v>222.6</v>
      </c>
      <c r="N169" s="276">
        <v>217</v>
      </c>
      <c r="O169" s="291">
        <v>72039000</v>
      </c>
      <c r="P169" s="292">
        <v>-9.8548573313541159E-3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44354</v>
      </c>
    </row>
    <row r="7" spans="1:15">
      <c r="A7"/>
    </row>
    <row r="8" spans="1:15" ht="28.5" customHeight="1">
      <c r="A8" s="505" t="s">
        <v>16</v>
      </c>
      <c r="B8" s="506"/>
      <c r="C8" s="504" t="s">
        <v>19</v>
      </c>
      <c r="D8" s="504" t="s">
        <v>20</v>
      </c>
      <c r="E8" s="504" t="s">
        <v>21</v>
      </c>
      <c r="F8" s="504"/>
      <c r="G8" s="504"/>
      <c r="H8" s="504" t="s">
        <v>22</v>
      </c>
      <c r="I8" s="504"/>
      <c r="J8" s="504"/>
      <c r="K8" s="251"/>
      <c r="L8" s="259"/>
      <c r="M8" s="259"/>
    </row>
    <row r="9" spans="1:15" ht="36" customHeight="1">
      <c r="A9" s="500"/>
      <c r="B9" s="502"/>
      <c r="C9" s="507" t="s">
        <v>23</v>
      </c>
      <c r="D9" s="50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15670.25</v>
      </c>
      <c r="D10" s="275">
        <v>15675.4</v>
      </c>
      <c r="E10" s="275">
        <v>15617.199999999999</v>
      </c>
      <c r="F10" s="275">
        <v>15564.15</v>
      </c>
      <c r="G10" s="275">
        <v>15505.949999999999</v>
      </c>
      <c r="H10" s="275">
        <v>15728.449999999999</v>
      </c>
      <c r="I10" s="275">
        <v>15786.65</v>
      </c>
      <c r="J10" s="275">
        <v>15839.699999999999</v>
      </c>
      <c r="K10" s="274">
        <v>15733.6</v>
      </c>
      <c r="L10" s="274">
        <v>15622.35</v>
      </c>
      <c r="M10" s="279"/>
    </row>
    <row r="11" spans="1:15">
      <c r="A11" s="273">
        <v>2</v>
      </c>
      <c r="B11" s="254" t="s">
        <v>216</v>
      </c>
      <c r="C11" s="276">
        <v>35291.65</v>
      </c>
      <c r="D11" s="256">
        <v>35426.233333333337</v>
      </c>
      <c r="E11" s="256">
        <v>35041.566666666673</v>
      </c>
      <c r="F11" s="256">
        <v>34791.483333333337</v>
      </c>
      <c r="G11" s="256">
        <v>34406.816666666673</v>
      </c>
      <c r="H11" s="256">
        <v>35676.316666666673</v>
      </c>
      <c r="I11" s="256">
        <v>36060.98333333333</v>
      </c>
      <c r="J11" s="256">
        <v>36311.066666666673</v>
      </c>
      <c r="K11" s="276">
        <v>35810.9</v>
      </c>
      <c r="L11" s="276">
        <v>35176.15</v>
      </c>
      <c r="M11" s="279"/>
    </row>
    <row r="12" spans="1:15">
      <c r="A12" s="273">
        <v>3</v>
      </c>
      <c r="B12" s="262" t="s">
        <v>217</v>
      </c>
      <c r="C12" s="276">
        <v>2038.05</v>
      </c>
      <c r="D12" s="256">
        <v>2031.3999999999999</v>
      </c>
      <c r="E12" s="256">
        <v>2020.7499999999998</v>
      </c>
      <c r="F12" s="256">
        <v>2003.4499999999998</v>
      </c>
      <c r="G12" s="256">
        <v>1992.7999999999997</v>
      </c>
      <c r="H12" s="256">
        <v>2048.6999999999998</v>
      </c>
      <c r="I12" s="256">
        <v>2059.35</v>
      </c>
      <c r="J12" s="256">
        <v>2076.6499999999996</v>
      </c>
      <c r="K12" s="276">
        <v>2042.05</v>
      </c>
      <c r="L12" s="276">
        <v>2014.1</v>
      </c>
      <c r="M12" s="279"/>
    </row>
    <row r="13" spans="1:15">
      <c r="A13" s="273">
        <v>4</v>
      </c>
      <c r="B13" s="254" t="s">
        <v>218</v>
      </c>
      <c r="C13" s="276">
        <v>4432.6499999999996</v>
      </c>
      <c r="D13" s="256">
        <v>4429.6333333333323</v>
      </c>
      <c r="E13" s="256">
        <v>4412.5666666666648</v>
      </c>
      <c r="F13" s="256">
        <v>4392.4833333333327</v>
      </c>
      <c r="G13" s="256">
        <v>4375.4166666666652</v>
      </c>
      <c r="H13" s="256">
        <v>4449.7166666666644</v>
      </c>
      <c r="I13" s="256">
        <v>4466.7833333333319</v>
      </c>
      <c r="J13" s="256">
        <v>4486.8666666666641</v>
      </c>
      <c r="K13" s="276">
        <v>4446.7</v>
      </c>
      <c r="L13" s="276">
        <v>4409.55</v>
      </c>
      <c r="M13" s="279"/>
    </row>
    <row r="14" spans="1:15">
      <c r="A14" s="273">
        <v>5</v>
      </c>
      <c r="B14" s="254" t="s">
        <v>219</v>
      </c>
      <c r="C14" s="276">
        <v>26996.75</v>
      </c>
      <c r="D14" s="256">
        <v>27026.283333333336</v>
      </c>
      <c r="E14" s="256">
        <v>26885.066666666673</v>
      </c>
      <c r="F14" s="256">
        <v>26773.383333333335</v>
      </c>
      <c r="G14" s="256">
        <v>26632.166666666672</v>
      </c>
      <c r="H14" s="256">
        <v>27137.966666666674</v>
      </c>
      <c r="I14" s="256">
        <v>27279.183333333342</v>
      </c>
      <c r="J14" s="256">
        <v>27390.866666666676</v>
      </c>
      <c r="K14" s="276">
        <v>27167.5</v>
      </c>
      <c r="L14" s="276">
        <v>26914.6</v>
      </c>
      <c r="M14" s="279"/>
    </row>
    <row r="15" spans="1:15">
      <c r="A15" s="273">
        <v>6</v>
      </c>
      <c r="B15" s="254" t="s">
        <v>220</v>
      </c>
      <c r="C15" s="276">
        <v>3624.7</v>
      </c>
      <c r="D15" s="256">
        <v>3614.3833333333332</v>
      </c>
      <c r="E15" s="256">
        <v>3595.4666666666662</v>
      </c>
      <c r="F15" s="256">
        <v>3566.2333333333331</v>
      </c>
      <c r="G15" s="256">
        <v>3547.3166666666662</v>
      </c>
      <c r="H15" s="256">
        <v>3643.6166666666663</v>
      </c>
      <c r="I15" s="256">
        <v>3662.5333333333333</v>
      </c>
      <c r="J15" s="256">
        <v>3691.7666666666664</v>
      </c>
      <c r="K15" s="276">
        <v>3633.3</v>
      </c>
      <c r="L15" s="276">
        <v>3585.15</v>
      </c>
      <c r="M15" s="279"/>
    </row>
    <row r="16" spans="1:15">
      <c r="A16" s="273">
        <v>7</v>
      </c>
      <c r="B16" s="254" t="s">
        <v>221</v>
      </c>
      <c r="C16" s="276">
        <v>7414.5</v>
      </c>
      <c r="D16" s="256">
        <v>7391.2166666666672</v>
      </c>
      <c r="E16" s="256">
        <v>7361.4333333333343</v>
      </c>
      <c r="F16" s="256">
        <v>7308.3666666666668</v>
      </c>
      <c r="G16" s="256">
        <v>7278.5833333333339</v>
      </c>
      <c r="H16" s="256">
        <v>7444.2833333333347</v>
      </c>
      <c r="I16" s="256">
        <v>7474.0666666666675</v>
      </c>
      <c r="J16" s="256">
        <v>7527.133333333335</v>
      </c>
      <c r="K16" s="276">
        <v>7421</v>
      </c>
      <c r="L16" s="276">
        <v>7338.15</v>
      </c>
      <c r="M16" s="279"/>
    </row>
    <row r="17" spans="1:13">
      <c r="A17" s="273">
        <v>8</v>
      </c>
      <c r="B17" s="254" t="s">
        <v>38</v>
      </c>
      <c r="C17" s="254">
        <v>2009.9</v>
      </c>
      <c r="D17" s="256">
        <v>2017.3333333333333</v>
      </c>
      <c r="E17" s="256">
        <v>1997.5666666666666</v>
      </c>
      <c r="F17" s="256">
        <v>1985.2333333333333</v>
      </c>
      <c r="G17" s="256">
        <v>1965.4666666666667</v>
      </c>
      <c r="H17" s="256">
        <v>2029.6666666666665</v>
      </c>
      <c r="I17" s="256">
        <v>2049.4333333333334</v>
      </c>
      <c r="J17" s="256">
        <v>2061.7666666666664</v>
      </c>
      <c r="K17" s="254">
        <v>2037.1</v>
      </c>
      <c r="L17" s="254">
        <v>2005</v>
      </c>
      <c r="M17" s="254">
        <v>2.19638</v>
      </c>
    </row>
    <row r="18" spans="1:13">
      <c r="A18" s="273">
        <v>9</v>
      </c>
      <c r="B18" s="254" t="s">
        <v>222</v>
      </c>
      <c r="C18" s="254">
        <v>1001.95</v>
      </c>
      <c r="D18" s="256">
        <v>1006.5500000000001</v>
      </c>
      <c r="E18" s="256">
        <v>992.80000000000018</v>
      </c>
      <c r="F18" s="256">
        <v>983.65000000000009</v>
      </c>
      <c r="G18" s="256">
        <v>969.9000000000002</v>
      </c>
      <c r="H18" s="256">
        <v>1015.7000000000002</v>
      </c>
      <c r="I18" s="256">
        <v>1029.4499999999998</v>
      </c>
      <c r="J18" s="256">
        <v>1038.6000000000001</v>
      </c>
      <c r="K18" s="254">
        <v>1020.3</v>
      </c>
      <c r="L18" s="254">
        <v>997.4</v>
      </c>
      <c r="M18" s="254">
        <v>6.9702599999999997</v>
      </c>
    </row>
    <row r="19" spans="1:13">
      <c r="A19" s="273">
        <v>10</v>
      </c>
      <c r="B19" s="254" t="s">
        <v>735</v>
      </c>
      <c r="C19" s="255">
        <v>1690.75</v>
      </c>
      <c r="D19" s="256">
        <v>1696.25</v>
      </c>
      <c r="E19" s="256">
        <v>1672.5</v>
      </c>
      <c r="F19" s="256">
        <v>1654.25</v>
      </c>
      <c r="G19" s="256">
        <v>1630.5</v>
      </c>
      <c r="H19" s="256">
        <v>1714.5</v>
      </c>
      <c r="I19" s="256">
        <v>1738.25</v>
      </c>
      <c r="J19" s="256">
        <v>1756.5</v>
      </c>
      <c r="K19" s="254">
        <v>1720</v>
      </c>
      <c r="L19" s="254">
        <v>1678</v>
      </c>
      <c r="M19" s="254">
        <v>9.0749700000000004</v>
      </c>
    </row>
    <row r="20" spans="1:13">
      <c r="A20" s="273">
        <v>11</v>
      </c>
      <c r="B20" s="254" t="s">
        <v>288</v>
      </c>
      <c r="C20" s="254">
        <v>15940.4</v>
      </c>
      <c r="D20" s="256">
        <v>15963.466666666667</v>
      </c>
      <c r="E20" s="256">
        <v>15886.933333333334</v>
      </c>
      <c r="F20" s="256">
        <v>15833.466666666667</v>
      </c>
      <c r="G20" s="256">
        <v>15756.933333333334</v>
      </c>
      <c r="H20" s="256">
        <v>16016.933333333334</v>
      </c>
      <c r="I20" s="256">
        <v>16093.466666666667</v>
      </c>
      <c r="J20" s="256">
        <v>16146.933333333334</v>
      </c>
      <c r="K20" s="254">
        <v>16040</v>
      </c>
      <c r="L20" s="254">
        <v>15910</v>
      </c>
      <c r="M20" s="254">
        <v>0.13350999999999999</v>
      </c>
    </row>
    <row r="21" spans="1:13">
      <c r="A21" s="273">
        <v>12</v>
      </c>
      <c r="B21" s="254" t="s">
        <v>40</v>
      </c>
      <c r="C21" s="254">
        <v>1700.95</v>
      </c>
      <c r="D21" s="256">
        <v>1666.7666666666667</v>
      </c>
      <c r="E21" s="256">
        <v>1619.9833333333333</v>
      </c>
      <c r="F21" s="256">
        <v>1539.0166666666667</v>
      </c>
      <c r="G21" s="256">
        <v>1492.2333333333333</v>
      </c>
      <c r="H21" s="256">
        <v>1747.7333333333333</v>
      </c>
      <c r="I21" s="256">
        <v>1794.5166666666667</v>
      </c>
      <c r="J21" s="256">
        <v>1875.4833333333333</v>
      </c>
      <c r="K21" s="254">
        <v>1713.55</v>
      </c>
      <c r="L21" s="254">
        <v>1585.8</v>
      </c>
      <c r="M21" s="254">
        <v>211.02074999999999</v>
      </c>
    </row>
    <row r="22" spans="1:13">
      <c r="A22" s="273">
        <v>13</v>
      </c>
      <c r="B22" s="254" t="s">
        <v>289</v>
      </c>
      <c r="C22" s="254">
        <v>1277.25</v>
      </c>
      <c r="D22" s="256">
        <v>1285.5</v>
      </c>
      <c r="E22" s="256">
        <v>1263</v>
      </c>
      <c r="F22" s="256">
        <v>1248.75</v>
      </c>
      <c r="G22" s="256">
        <v>1226.25</v>
      </c>
      <c r="H22" s="256">
        <v>1299.75</v>
      </c>
      <c r="I22" s="256">
        <v>1322.25</v>
      </c>
      <c r="J22" s="256">
        <v>1336.5</v>
      </c>
      <c r="K22" s="254">
        <v>1308</v>
      </c>
      <c r="L22" s="254">
        <v>1271.25</v>
      </c>
      <c r="M22" s="254">
        <v>8.42516</v>
      </c>
    </row>
    <row r="23" spans="1:13">
      <c r="A23" s="273">
        <v>14</v>
      </c>
      <c r="B23" s="254" t="s">
        <v>41</v>
      </c>
      <c r="C23" s="254">
        <v>833.85</v>
      </c>
      <c r="D23" s="256">
        <v>832.93333333333339</v>
      </c>
      <c r="E23" s="256">
        <v>823.91666666666674</v>
      </c>
      <c r="F23" s="256">
        <v>813.98333333333335</v>
      </c>
      <c r="G23" s="256">
        <v>804.9666666666667</v>
      </c>
      <c r="H23" s="256">
        <v>842.86666666666679</v>
      </c>
      <c r="I23" s="256">
        <v>851.88333333333344</v>
      </c>
      <c r="J23" s="256">
        <v>861.81666666666683</v>
      </c>
      <c r="K23" s="254">
        <v>841.95</v>
      </c>
      <c r="L23" s="254">
        <v>823</v>
      </c>
      <c r="M23" s="254">
        <v>144.57347999999999</v>
      </c>
    </row>
    <row r="24" spans="1:13">
      <c r="A24" s="273">
        <v>15</v>
      </c>
      <c r="B24" s="254" t="s">
        <v>828</v>
      </c>
      <c r="C24" s="254">
        <v>1637.5</v>
      </c>
      <c r="D24" s="256">
        <v>1640.5333333333335</v>
      </c>
      <c r="E24" s="256">
        <v>1603.0666666666671</v>
      </c>
      <c r="F24" s="256">
        <v>1568.6333333333334</v>
      </c>
      <c r="G24" s="256">
        <v>1531.166666666667</v>
      </c>
      <c r="H24" s="256">
        <v>1674.9666666666672</v>
      </c>
      <c r="I24" s="256">
        <v>1712.4333333333338</v>
      </c>
      <c r="J24" s="256">
        <v>1746.8666666666672</v>
      </c>
      <c r="K24" s="254">
        <v>1678</v>
      </c>
      <c r="L24" s="254">
        <v>1606.1</v>
      </c>
      <c r="M24" s="254">
        <v>17.40082</v>
      </c>
    </row>
    <row r="25" spans="1:13">
      <c r="A25" s="273">
        <v>16</v>
      </c>
      <c r="B25" s="254" t="s">
        <v>290</v>
      </c>
      <c r="C25" s="254">
        <v>1602.05</v>
      </c>
      <c r="D25" s="256">
        <v>1604.3666666666668</v>
      </c>
      <c r="E25" s="256">
        <v>1583.7333333333336</v>
      </c>
      <c r="F25" s="256">
        <v>1565.4166666666667</v>
      </c>
      <c r="G25" s="256">
        <v>1544.7833333333335</v>
      </c>
      <c r="H25" s="256">
        <v>1622.6833333333336</v>
      </c>
      <c r="I25" s="256">
        <v>1643.3166666666668</v>
      </c>
      <c r="J25" s="256">
        <v>1661.6333333333337</v>
      </c>
      <c r="K25" s="254">
        <v>1625</v>
      </c>
      <c r="L25" s="254">
        <v>1586.05</v>
      </c>
      <c r="M25" s="254">
        <v>9.2352600000000002</v>
      </c>
    </row>
    <row r="26" spans="1:13">
      <c r="A26" s="273">
        <v>17</v>
      </c>
      <c r="B26" s="254" t="s">
        <v>223</v>
      </c>
      <c r="C26" s="254">
        <v>122.8</v>
      </c>
      <c r="D26" s="256">
        <v>123.06666666666668</v>
      </c>
      <c r="E26" s="256">
        <v>121.38333333333335</v>
      </c>
      <c r="F26" s="256">
        <v>119.96666666666668</v>
      </c>
      <c r="G26" s="256">
        <v>118.28333333333336</v>
      </c>
      <c r="H26" s="256">
        <v>124.48333333333335</v>
      </c>
      <c r="I26" s="256">
        <v>126.16666666666666</v>
      </c>
      <c r="J26" s="256">
        <v>127.58333333333334</v>
      </c>
      <c r="K26" s="254">
        <v>124.75</v>
      </c>
      <c r="L26" s="254">
        <v>121.65</v>
      </c>
      <c r="M26" s="254">
        <v>23.467749999999999</v>
      </c>
    </row>
    <row r="27" spans="1:13">
      <c r="A27" s="273">
        <v>18</v>
      </c>
      <c r="B27" s="254" t="s">
        <v>224</v>
      </c>
      <c r="C27" s="254">
        <v>204</v>
      </c>
      <c r="D27" s="256">
        <v>204.65</v>
      </c>
      <c r="E27" s="256">
        <v>200.35000000000002</v>
      </c>
      <c r="F27" s="256">
        <v>196.70000000000002</v>
      </c>
      <c r="G27" s="256">
        <v>192.40000000000003</v>
      </c>
      <c r="H27" s="256">
        <v>208.3</v>
      </c>
      <c r="I27" s="256">
        <v>212.60000000000002</v>
      </c>
      <c r="J27" s="256">
        <v>216.25</v>
      </c>
      <c r="K27" s="254">
        <v>208.95</v>
      </c>
      <c r="L27" s="254">
        <v>201</v>
      </c>
      <c r="M27" s="254">
        <v>81.444339999999997</v>
      </c>
    </row>
    <row r="28" spans="1:13">
      <c r="A28" s="273">
        <v>19</v>
      </c>
      <c r="B28" s="254" t="s">
        <v>225</v>
      </c>
      <c r="C28" s="254">
        <v>1955.3</v>
      </c>
      <c r="D28" s="256">
        <v>1951.7666666666667</v>
      </c>
      <c r="E28" s="256">
        <v>1928.5333333333333</v>
      </c>
      <c r="F28" s="256">
        <v>1901.7666666666667</v>
      </c>
      <c r="G28" s="256">
        <v>1878.5333333333333</v>
      </c>
      <c r="H28" s="256">
        <v>1978.5333333333333</v>
      </c>
      <c r="I28" s="256">
        <v>2001.7666666666664</v>
      </c>
      <c r="J28" s="256">
        <v>2028.5333333333333</v>
      </c>
      <c r="K28" s="254">
        <v>1975</v>
      </c>
      <c r="L28" s="254">
        <v>1925</v>
      </c>
      <c r="M28" s="254">
        <v>0.60167000000000004</v>
      </c>
    </row>
    <row r="29" spans="1:13">
      <c r="A29" s="273">
        <v>20</v>
      </c>
      <c r="B29" s="254" t="s">
        <v>294</v>
      </c>
      <c r="C29" s="254">
        <v>949.5</v>
      </c>
      <c r="D29" s="256">
        <v>948.76666666666677</v>
      </c>
      <c r="E29" s="256">
        <v>938.53333333333353</v>
      </c>
      <c r="F29" s="256">
        <v>927.56666666666672</v>
      </c>
      <c r="G29" s="256">
        <v>917.33333333333348</v>
      </c>
      <c r="H29" s="256">
        <v>959.73333333333358</v>
      </c>
      <c r="I29" s="256">
        <v>969.96666666666692</v>
      </c>
      <c r="J29" s="256">
        <v>980.93333333333362</v>
      </c>
      <c r="K29" s="254">
        <v>959</v>
      </c>
      <c r="L29" s="254">
        <v>937.8</v>
      </c>
      <c r="M29" s="254">
        <v>2.6385100000000001</v>
      </c>
    </row>
    <row r="30" spans="1:13">
      <c r="A30" s="273">
        <v>21</v>
      </c>
      <c r="B30" s="254" t="s">
        <v>226</v>
      </c>
      <c r="C30" s="254">
        <v>3164.95</v>
      </c>
      <c r="D30" s="256">
        <v>3173.75</v>
      </c>
      <c r="E30" s="256">
        <v>3148.5</v>
      </c>
      <c r="F30" s="256">
        <v>3132.05</v>
      </c>
      <c r="G30" s="256">
        <v>3106.8</v>
      </c>
      <c r="H30" s="256">
        <v>3190.2</v>
      </c>
      <c r="I30" s="256">
        <v>3215.45</v>
      </c>
      <c r="J30" s="256">
        <v>3231.8999999999996</v>
      </c>
      <c r="K30" s="254">
        <v>3199</v>
      </c>
      <c r="L30" s="254">
        <v>3157.3</v>
      </c>
      <c r="M30" s="254">
        <v>0.98675000000000002</v>
      </c>
    </row>
    <row r="31" spans="1:13">
      <c r="A31" s="273">
        <v>22</v>
      </c>
      <c r="B31" s="254" t="s">
        <v>44</v>
      </c>
      <c r="C31" s="254">
        <v>758.6</v>
      </c>
      <c r="D31" s="256">
        <v>757.36666666666667</v>
      </c>
      <c r="E31" s="256">
        <v>752.33333333333337</v>
      </c>
      <c r="F31" s="256">
        <v>746.06666666666672</v>
      </c>
      <c r="G31" s="256">
        <v>741.03333333333342</v>
      </c>
      <c r="H31" s="256">
        <v>763.63333333333333</v>
      </c>
      <c r="I31" s="256">
        <v>768.66666666666663</v>
      </c>
      <c r="J31" s="256">
        <v>774.93333333333328</v>
      </c>
      <c r="K31" s="254">
        <v>762.4</v>
      </c>
      <c r="L31" s="254">
        <v>751.1</v>
      </c>
      <c r="M31" s="254">
        <v>26.274889999999999</v>
      </c>
    </row>
    <row r="32" spans="1:13">
      <c r="A32" s="273">
        <v>23</v>
      </c>
      <c r="B32" s="254" t="s">
        <v>45</v>
      </c>
      <c r="C32" s="254">
        <v>332.05</v>
      </c>
      <c r="D32" s="256">
        <v>333.51666666666665</v>
      </c>
      <c r="E32" s="256">
        <v>329.73333333333329</v>
      </c>
      <c r="F32" s="256">
        <v>327.41666666666663</v>
      </c>
      <c r="G32" s="256">
        <v>323.63333333333327</v>
      </c>
      <c r="H32" s="256">
        <v>335.83333333333331</v>
      </c>
      <c r="I32" s="256">
        <v>339.61666666666662</v>
      </c>
      <c r="J32" s="256">
        <v>341.93333333333334</v>
      </c>
      <c r="K32" s="254">
        <v>337.3</v>
      </c>
      <c r="L32" s="254">
        <v>331.2</v>
      </c>
      <c r="M32" s="254">
        <v>17.393419999999999</v>
      </c>
    </row>
    <row r="33" spans="1:13">
      <c r="A33" s="273">
        <v>24</v>
      </c>
      <c r="B33" s="254" t="s">
        <v>46</v>
      </c>
      <c r="C33" s="254">
        <v>3380.15</v>
      </c>
      <c r="D33" s="256">
        <v>3394.6</v>
      </c>
      <c r="E33" s="256">
        <v>3360.5499999999997</v>
      </c>
      <c r="F33" s="256">
        <v>3340.95</v>
      </c>
      <c r="G33" s="256">
        <v>3306.8999999999996</v>
      </c>
      <c r="H33" s="256">
        <v>3414.2</v>
      </c>
      <c r="I33" s="256">
        <v>3448.25</v>
      </c>
      <c r="J33" s="256">
        <v>3467.85</v>
      </c>
      <c r="K33" s="254">
        <v>3428.65</v>
      </c>
      <c r="L33" s="254">
        <v>3375</v>
      </c>
      <c r="M33" s="254">
        <v>3.8054800000000002</v>
      </c>
    </row>
    <row r="34" spans="1:13">
      <c r="A34" s="273">
        <v>25</v>
      </c>
      <c r="B34" s="254" t="s">
        <v>47</v>
      </c>
      <c r="C34" s="254">
        <v>230.6</v>
      </c>
      <c r="D34" s="256">
        <v>231.46666666666667</v>
      </c>
      <c r="E34" s="256">
        <v>228.63333333333333</v>
      </c>
      <c r="F34" s="256">
        <v>226.66666666666666</v>
      </c>
      <c r="G34" s="256">
        <v>223.83333333333331</v>
      </c>
      <c r="H34" s="256">
        <v>233.43333333333334</v>
      </c>
      <c r="I34" s="256">
        <v>236.26666666666665</v>
      </c>
      <c r="J34" s="256">
        <v>238.23333333333335</v>
      </c>
      <c r="K34" s="254">
        <v>234.3</v>
      </c>
      <c r="L34" s="254">
        <v>229.5</v>
      </c>
      <c r="M34" s="254">
        <v>46.84948</v>
      </c>
    </row>
    <row r="35" spans="1:13">
      <c r="A35" s="273">
        <v>26</v>
      </c>
      <c r="B35" s="254" t="s">
        <v>48</v>
      </c>
      <c r="C35" s="254">
        <v>128.4</v>
      </c>
      <c r="D35" s="256">
        <v>127.28333333333335</v>
      </c>
      <c r="E35" s="256">
        <v>124.8666666666667</v>
      </c>
      <c r="F35" s="256">
        <v>121.33333333333336</v>
      </c>
      <c r="G35" s="256">
        <v>118.91666666666671</v>
      </c>
      <c r="H35" s="256">
        <v>130.81666666666669</v>
      </c>
      <c r="I35" s="256">
        <v>133.23333333333335</v>
      </c>
      <c r="J35" s="256">
        <v>136.76666666666668</v>
      </c>
      <c r="K35" s="254">
        <v>129.69999999999999</v>
      </c>
      <c r="L35" s="254">
        <v>123.75</v>
      </c>
      <c r="M35" s="254">
        <v>170.82101</v>
      </c>
    </row>
    <row r="36" spans="1:13">
      <c r="A36" s="273">
        <v>27</v>
      </c>
      <c r="B36" s="254" t="s">
        <v>50</v>
      </c>
      <c r="C36" s="254">
        <v>2924.9</v>
      </c>
      <c r="D36" s="256">
        <v>2940.9666666666667</v>
      </c>
      <c r="E36" s="256">
        <v>2891.9333333333334</v>
      </c>
      <c r="F36" s="256">
        <v>2858.9666666666667</v>
      </c>
      <c r="G36" s="256">
        <v>2809.9333333333334</v>
      </c>
      <c r="H36" s="256">
        <v>2973.9333333333334</v>
      </c>
      <c r="I36" s="256">
        <v>3022.9666666666672</v>
      </c>
      <c r="J36" s="256">
        <v>3055.9333333333334</v>
      </c>
      <c r="K36" s="254">
        <v>2990</v>
      </c>
      <c r="L36" s="254">
        <v>2908</v>
      </c>
      <c r="M36" s="254">
        <v>15.09084</v>
      </c>
    </row>
    <row r="37" spans="1:13">
      <c r="A37" s="273">
        <v>28</v>
      </c>
      <c r="B37" s="254" t="s">
        <v>52</v>
      </c>
      <c r="C37" s="254">
        <v>959.05</v>
      </c>
      <c r="D37" s="256">
        <v>963.19999999999993</v>
      </c>
      <c r="E37" s="256">
        <v>951.89999999999986</v>
      </c>
      <c r="F37" s="256">
        <v>944.74999999999989</v>
      </c>
      <c r="G37" s="256">
        <v>933.44999999999982</v>
      </c>
      <c r="H37" s="256">
        <v>970.34999999999991</v>
      </c>
      <c r="I37" s="256">
        <v>981.64999999999986</v>
      </c>
      <c r="J37" s="256">
        <v>988.8</v>
      </c>
      <c r="K37" s="254">
        <v>974.5</v>
      </c>
      <c r="L37" s="254">
        <v>956.05</v>
      </c>
      <c r="M37" s="254">
        <v>15.247730000000001</v>
      </c>
    </row>
    <row r="38" spans="1:13">
      <c r="A38" s="273">
        <v>29</v>
      </c>
      <c r="B38" s="254" t="s">
        <v>227</v>
      </c>
      <c r="C38" s="254">
        <v>3197</v>
      </c>
      <c r="D38" s="256">
        <v>3208</v>
      </c>
      <c r="E38" s="256">
        <v>3159</v>
      </c>
      <c r="F38" s="256">
        <v>3121</v>
      </c>
      <c r="G38" s="256">
        <v>3072</v>
      </c>
      <c r="H38" s="256">
        <v>3246</v>
      </c>
      <c r="I38" s="256">
        <v>3295</v>
      </c>
      <c r="J38" s="256">
        <v>3333</v>
      </c>
      <c r="K38" s="254">
        <v>3257</v>
      </c>
      <c r="L38" s="254">
        <v>3170</v>
      </c>
      <c r="M38" s="254">
        <v>3.93038</v>
      </c>
    </row>
    <row r="39" spans="1:13">
      <c r="A39" s="273">
        <v>30</v>
      </c>
      <c r="B39" s="254" t="s">
        <v>54</v>
      </c>
      <c r="C39" s="254">
        <v>742.05</v>
      </c>
      <c r="D39" s="256">
        <v>747.34999999999991</v>
      </c>
      <c r="E39" s="256">
        <v>734.79999999999984</v>
      </c>
      <c r="F39" s="256">
        <v>727.55</v>
      </c>
      <c r="G39" s="256">
        <v>714.99999999999989</v>
      </c>
      <c r="H39" s="256">
        <v>754.5999999999998</v>
      </c>
      <c r="I39" s="256">
        <v>767.15</v>
      </c>
      <c r="J39" s="256">
        <v>774.39999999999975</v>
      </c>
      <c r="K39" s="254">
        <v>759.9</v>
      </c>
      <c r="L39" s="254">
        <v>740.1</v>
      </c>
      <c r="M39" s="254">
        <v>103.36011000000001</v>
      </c>
    </row>
    <row r="40" spans="1:13">
      <c r="A40" s="273">
        <v>31</v>
      </c>
      <c r="B40" s="254" t="s">
        <v>55</v>
      </c>
      <c r="C40" s="254">
        <v>4250.05</v>
      </c>
      <c r="D40" s="256">
        <v>4261.833333333333</v>
      </c>
      <c r="E40" s="256">
        <v>4228.2166666666662</v>
      </c>
      <c r="F40" s="256">
        <v>4206.3833333333332</v>
      </c>
      <c r="G40" s="256">
        <v>4172.7666666666664</v>
      </c>
      <c r="H40" s="256">
        <v>4283.6666666666661</v>
      </c>
      <c r="I40" s="256">
        <v>4317.2833333333328</v>
      </c>
      <c r="J40" s="256">
        <v>4339.1166666666659</v>
      </c>
      <c r="K40" s="254">
        <v>4295.45</v>
      </c>
      <c r="L40" s="254">
        <v>4240</v>
      </c>
      <c r="M40" s="254">
        <v>3.7431700000000001</v>
      </c>
    </row>
    <row r="41" spans="1:13">
      <c r="A41" s="273">
        <v>32</v>
      </c>
      <c r="B41" s="254" t="s">
        <v>58</v>
      </c>
      <c r="C41" s="254">
        <v>5993.45</v>
      </c>
      <c r="D41" s="256">
        <v>5967.8166666666666</v>
      </c>
      <c r="E41" s="256">
        <v>5925.6333333333332</v>
      </c>
      <c r="F41" s="256">
        <v>5857.8166666666666</v>
      </c>
      <c r="G41" s="256">
        <v>5815.6333333333332</v>
      </c>
      <c r="H41" s="256">
        <v>6035.6333333333332</v>
      </c>
      <c r="I41" s="256">
        <v>6077.8166666666657</v>
      </c>
      <c r="J41" s="256">
        <v>6145.6333333333332</v>
      </c>
      <c r="K41" s="254">
        <v>6010</v>
      </c>
      <c r="L41" s="254">
        <v>5900</v>
      </c>
      <c r="M41" s="254">
        <v>24.453669999999999</v>
      </c>
    </row>
    <row r="42" spans="1:13">
      <c r="A42" s="273">
        <v>33</v>
      </c>
      <c r="B42" s="254" t="s">
        <v>57</v>
      </c>
      <c r="C42" s="254">
        <v>12155.65</v>
      </c>
      <c r="D42" s="256">
        <v>12043.550000000001</v>
      </c>
      <c r="E42" s="256">
        <v>11897.100000000002</v>
      </c>
      <c r="F42" s="256">
        <v>11638.550000000001</v>
      </c>
      <c r="G42" s="256">
        <v>11492.100000000002</v>
      </c>
      <c r="H42" s="256">
        <v>12302.100000000002</v>
      </c>
      <c r="I42" s="256">
        <v>12448.550000000003</v>
      </c>
      <c r="J42" s="256">
        <v>12707.100000000002</v>
      </c>
      <c r="K42" s="254">
        <v>12190</v>
      </c>
      <c r="L42" s="254">
        <v>11785</v>
      </c>
      <c r="M42" s="254">
        <v>4.1076899999999998</v>
      </c>
    </row>
    <row r="43" spans="1:13">
      <c r="A43" s="273">
        <v>34</v>
      </c>
      <c r="B43" s="254" t="s">
        <v>228</v>
      </c>
      <c r="C43" s="254">
        <v>3527.35</v>
      </c>
      <c r="D43" s="256">
        <v>3529.8333333333335</v>
      </c>
      <c r="E43" s="256">
        <v>3514.9666666666672</v>
      </c>
      <c r="F43" s="256">
        <v>3502.5833333333335</v>
      </c>
      <c r="G43" s="256">
        <v>3487.7166666666672</v>
      </c>
      <c r="H43" s="256">
        <v>3542.2166666666672</v>
      </c>
      <c r="I43" s="256">
        <v>3557.083333333333</v>
      </c>
      <c r="J43" s="256">
        <v>3569.4666666666672</v>
      </c>
      <c r="K43" s="254">
        <v>3544.7</v>
      </c>
      <c r="L43" s="254">
        <v>3517.45</v>
      </c>
      <c r="M43" s="254">
        <v>0.69042000000000003</v>
      </c>
    </row>
    <row r="44" spans="1:13">
      <c r="A44" s="273">
        <v>35</v>
      </c>
      <c r="B44" s="254" t="s">
        <v>59</v>
      </c>
      <c r="C44" s="254">
        <v>2213.1999999999998</v>
      </c>
      <c r="D44" s="256">
        <v>2215.9500000000003</v>
      </c>
      <c r="E44" s="256">
        <v>2187.9000000000005</v>
      </c>
      <c r="F44" s="256">
        <v>2162.6000000000004</v>
      </c>
      <c r="G44" s="256">
        <v>2134.5500000000006</v>
      </c>
      <c r="H44" s="256">
        <v>2241.2500000000005</v>
      </c>
      <c r="I44" s="256">
        <v>2269.3000000000006</v>
      </c>
      <c r="J44" s="256">
        <v>2294.6000000000004</v>
      </c>
      <c r="K44" s="254">
        <v>2244</v>
      </c>
      <c r="L44" s="254">
        <v>2190.65</v>
      </c>
      <c r="M44" s="254">
        <v>2.9204500000000002</v>
      </c>
    </row>
    <row r="45" spans="1:13">
      <c r="A45" s="273">
        <v>36</v>
      </c>
      <c r="B45" s="254" t="s">
        <v>229</v>
      </c>
      <c r="C45" s="254">
        <v>314.85000000000002</v>
      </c>
      <c r="D45" s="256">
        <v>315.0333333333333</v>
      </c>
      <c r="E45" s="256">
        <v>311.11666666666662</v>
      </c>
      <c r="F45" s="256">
        <v>307.38333333333333</v>
      </c>
      <c r="G45" s="256">
        <v>303.46666666666664</v>
      </c>
      <c r="H45" s="256">
        <v>318.76666666666659</v>
      </c>
      <c r="I45" s="256">
        <v>322.68333333333334</v>
      </c>
      <c r="J45" s="256">
        <v>326.41666666666657</v>
      </c>
      <c r="K45" s="254">
        <v>318.95</v>
      </c>
      <c r="L45" s="254">
        <v>311.3</v>
      </c>
      <c r="M45" s="254">
        <v>56.54513</v>
      </c>
    </row>
    <row r="46" spans="1:13">
      <c r="A46" s="273">
        <v>37</v>
      </c>
      <c r="B46" s="254" t="s">
        <v>60</v>
      </c>
      <c r="C46" s="254">
        <v>81.849999999999994</v>
      </c>
      <c r="D46" s="256">
        <v>81.95</v>
      </c>
      <c r="E46" s="256">
        <v>81.050000000000011</v>
      </c>
      <c r="F46" s="256">
        <v>80.250000000000014</v>
      </c>
      <c r="G46" s="256">
        <v>79.350000000000023</v>
      </c>
      <c r="H46" s="256">
        <v>82.75</v>
      </c>
      <c r="I46" s="256">
        <v>83.65</v>
      </c>
      <c r="J46" s="256">
        <v>84.449999999999989</v>
      </c>
      <c r="K46" s="254">
        <v>82.85</v>
      </c>
      <c r="L46" s="254">
        <v>81.150000000000006</v>
      </c>
      <c r="M46" s="254">
        <v>381.23227000000003</v>
      </c>
    </row>
    <row r="47" spans="1:13">
      <c r="A47" s="273">
        <v>38</v>
      </c>
      <c r="B47" s="254" t="s">
        <v>61</v>
      </c>
      <c r="C47" s="254">
        <v>82.4</v>
      </c>
      <c r="D47" s="256">
        <v>82.583333333333329</v>
      </c>
      <c r="E47" s="256">
        <v>80.36666666666666</v>
      </c>
      <c r="F47" s="256">
        <v>78.333333333333329</v>
      </c>
      <c r="G47" s="256">
        <v>76.11666666666666</v>
      </c>
      <c r="H47" s="256">
        <v>84.61666666666666</v>
      </c>
      <c r="I47" s="256">
        <v>86.833333333333329</v>
      </c>
      <c r="J47" s="256">
        <v>88.86666666666666</v>
      </c>
      <c r="K47" s="254">
        <v>84.8</v>
      </c>
      <c r="L47" s="254">
        <v>80.55</v>
      </c>
      <c r="M47" s="254">
        <v>449.24052999999998</v>
      </c>
    </row>
    <row r="48" spans="1:13">
      <c r="A48" s="273">
        <v>39</v>
      </c>
      <c r="B48" s="254" t="s">
        <v>62</v>
      </c>
      <c r="C48" s="254">
        <v>1558.95</v>
      </c>
      <c r="D48" s="256">
        <v>1554.2833333333335</v>
      </c>
      <c r="E48" s="256">
        <v>1545.7166666666672</v>
      </c>
      <c r="F48" s="256">
        <v>1532.4833333333336</v>
      </c>
      <c r="G48" s="256">
        <v>1523.9166666666672</v>
      </c>
      <c r="H48" s="256">
        <v>1567.5166666666671</v>
      </c>
      <c r="I48" s="256">
        <v>1576.0833333333333</v>
      </c>
      <c r="J48" s="256">
        <v>1589.3166666666671</v>
      </c>
      <c r="K48" s="254">
        <v>1562.85</v>
      </c>
      <c r="L48" s="254">
        <v>1541.05</v>
      </c>
      <c r="M48" s="254">
        <v>2.1938900000000001</v>
      </c>
    </row>
    <row r="49" spans="1:13">
      <c r="A49" s="273">
        <v>40</v>
      </c>
      <c r="B49" s="254" t="s">
        <v>65</v>
      </c>
      <c r="C49" s="254">
        <v>796.35</v>
      </c>
      <c r="D49" s="256">
        <v>798.4</v>
      </c>
      <c r="E49" s="256">
        <v>792.3</v>
      </c>
      <c r="F49" s="256">
        <v>788.25</v>
      </c>
      <c r="G49" s="256">
        <v>782.15</v>
      </c>
      <c r="H49" s="256">
        <v>802.44999999999993</v>
      </c>
      <c r="I49" s="256">
        <v>808.55000000000007</v>
      </c>
      <c r="J49" s="256">
        <v>812.59999999999991</v>
      </c>
      <c r="K49" s="254">
        <v>804.5</v>
      </c>
      <c r="L49" s="254">
        <v>794.35</v>
      </c>
      <c r="M49" s="254">
        <v>6.2063100000000002</v>
      </c>
    </row>
    <row r="50" spans="1:13">
      <c r="A50" s="273">
        <v>41</v>
      </c>
      <c r="B50" s="254" t="s">
        <v>64</v>
      </c>
      <c r="C50" s="254">
        <v>152.80000000000001</v>
      </c>
      <c r="D50" s="256">
        <v>152.28333333333333</v>
      </c>
      <c r="E50" s="256">
        <v>151.36666666666667</v>
      </c>
      <c r="F50" s="256">
        <v>149.93333333333334</v>
      </c>
      <c r="G50" s="256">
        <v>149.01666666666668</v>
      </c>
      <c r="H50" s="256">
        <v>153.71666666666667</v>
      </c>
      <c r="I50" s="256">
        <v>154.63333333333335</v>
      </c>
      <c r="J50" s="256">
        <v>156.06666666666666</v>
      </c>
      <c r="K50" s="254">
        <v>153.19999999999999</v>
      </c>
      <c r="L50" s="254">
        <v>150.85</v>
      </c>
      <c r="M50" s="254">
        <v>78.580609999999993</v>
      </c>
    </row>
    <row r="51" spans="1:13">
      <c r="A51" s="273">
        <v>42</v>
      </c>
      <c r="B51" s="254" t="s">
        <v>66</v>
      </c>
      <c r="C51" s="254">
        <v>750.9</v>
      </c>
      <c r="D51" s="256">
        <v>734.88333333333333</v>
      </c>
      <c r="E51" s="256">
        <v>711.11666666666667</v>
      </c>
      <c r="F51" s="256">
        <v>671.33333333333337</v>
      </c>
      <c r="G51" s="256">
        <v>647.56666666666672</v>
      </c>
      <c r="H51" s="256">
        <v>774.66666666666663</v>
      </c>
      <c r="I51" s="256">
        <v>798.43333333333328</v>
      </c>
      <c r="J51" s="256">
        <v>838.21666666666658</v>
      </c>
      <c r="K51" s="254">
        <v>758.65</v>
      </c>
      <c r="L51" s="254">
        <v>695.1</v>
      </c>
      <c r="M51" s="254">
        <v>220.14361</v>
      </c>
    </row>
    <row r="52" spans="1:13">
      <c r="A52" s="273">
        <v>43</v>
      </c>
      <c r="B52" s="254" t="s">
        <v>69</v>
      </c>
      <c r="C52" s="254">
        <v>73.900000000000006</v>
      </c>
      <c r="D52" s="256">
        <v>73.483333333333334</v>
      </c>
      <c r="E52" s="256">
        <v>71.716666666666669</v>
      </c>
      <c r="F52" s="256">
        <v>69.533333333333331</v>
      </c>
      <c r="G52" s="256">
        <v>67.766666666666666</v>
      </c>
      <c r="H52" s="256">
        <v>75.666666666666671</v>
      </c>
      <c r="I52" s="256">
        <v>77.433333333333351</v>
      </c>
      <c r="J52" s="256">
        <v>79.616666666666674</v>
      </c>
      <c r="K52" s="254">
        <v>75.25</v>
      </c>
      <c r="L52" s="254">
        <v>71.3</v>
      </c>
      <c r="M52" s="254">
        <v>903.82723999999996</v>
      </c>
    </row>
    <row r="53" spans="1:13">
      <c r="A53" s="273">
        <v>44</v>
      </c>
      <c r="B53" s="254" t="s">
        <v>73</v>
      </c>
      <c r="C53" s="254">
        <v>478.25</v>
      </c>
      <c r="D53" s="256">
        <v>478.36666666666662</v>
      </c>
      <c r="E53" s="256">
        <v>473.93333333333322</v>
      </c>
      <c r="F53" s="256">
        <v>469.61666666666662</v>
      </c>
      <c r="G53" s="256">
        <v>465.18333333333322</v>
      </c>
      <c r="H53" s="256">
        <v>482.68333333333322</v>
      </c>
      <c r="I53" s="256">
        <v>487.11666666666662</v>
      </c>
      <c r="J53" s="256">
        <v>491.43333333333322</v>
      </c>
      <c r="K53" s="254">
        <v>482.8</v>
      </c>
      <c r="L53" s="254">
        <v>474.05</v>
      </c>
      <c r="M53" s="254">
        <v>88.797330000000002</v>
      </c>
    </row>
    <row r="54" spans="1:13">
      <c r="A54" s="273">
        <v>45</v>
      </c>
      <c r="B54" s="254" t="s">
        <v>68</v>
      </c>
      <c r="C54" s="254">
        <v>532.70000000000005</v>
      </c>
      <c r="D54" s="256">
        <v>533.23333333333335</v>
      </c>
      <c r="E54" s="256">
        <v>530.66666666666674</v>
      </c>
      <c r="F54" s="256">
        <v>528.63333333333344</v>
      </c>
      <c r="G54" s="256">
        <v>526.06666666666683</v>
      </c>
      <c r="H54" s="256">
        <v>535.26666666666665</v>
      </c>
      <c r="I54" s="256">
        <v>537.83333333333326</v>
      </c>
      <c r="J54" s="256">
        <v>539.86666666666656</v>
      </c>
      <c r="K54" s="254">
        <v>535.79999999999995</v>
      </c>
      <c r="L54" s="254">
        <v>531.20000000000005</v>
      </c>
      <c r="M54" s="254">
        <v>47.888979999999997</v>
      </c>
    </row>
    <row r="55" spans="1:13">
      <c r="A55" s="273">
        <v>46</v>
      </c>
      <c r="B55" s="254" t="s">
        <v>70</v>
      </c>
      <c r="C55" s="254">
        <v>384.9</v>
      </c>
      <c r="D55" s="256">
        <v>385.51666666666671</v>
      </c>
      <c r="E55" s="256">
        <v>383.23333333333341</v>
      </c>
      <c r="F55" s="256">
        <v>381.56666666666672</v>
      </c>
      <c r="G55" s="256">
        <v>379.28333333333342</v>
      </c>
      <c r="H55" s="256">
        <v>387.18333333333339</v>
      </c>
      <c r="I55" s="256">
        <v>389.4666666666667</v>
      </c>
      <c r="J55" s="256">
        <v>391.13333333333338</v>
      </c>
      <c r="K55" s="254">
        <v>387.8</v>
      </c>
      <c r="L55" s="254">
        <v>383.85</v>
      </c>
      <c r="M55" s="254">
        <v>14.819599999999999</v>
      </c>
    </row>
    <row r="56" spans="1:13">
      <c r="A56" s="273">
        <v>47</v>
      </c>
      <c r="B56" s="254" t="s">
        <v>230</v>
      </c>
      <c r="C56" s="254">
        <v>1282.3</v>
      </c>
      <c r="D56" s="256">
        <v>1289.7833333333335</v>
      </c>
      <c r="E56" s="256">
        <v>1269.5666666666671</v>
      </c>
      <c r="F56" s="256">
        <v>1256.8333333333335</v>
      </c>
      <c r="G56" s="256">
        <v>1236.616666666667</v>
      </c>
      <c r="H56" s="256">
        <v>1302.5166666666671</v>
      </c>
      <c r="I56" s="256">
        <v>1322.7333333333338</v>
      </c>
      <c r="J56" s="256">
        <v>1335.4666666666672</v>
      </c>
      <c r="K56" s="254">
        <v>1310</v>
      </c>
      <c r="L56" s="254">
        <v>1277.05</v>
      </c>
      <c r="M56" s="254">
        <v>0.52137</v>
      </c>
    </row>
    <row r="57" spans="1:13">
      <c r="A57" s="273">
        <v>48</v>
      </c>
      <c r="B57" s="254" t="s">
        <v>71</v>
      </c>
      <c r="C57" s="254">
        <v>15636.85</v>
      </c>
      <c r="D57" s="256">
        <v>15628.4</v>
      </c>
      <c r="E57" s="256">
        <v>15523.55</v>
      </c>
      <c r="F57" s="256">
        <v>15410.25</v>
      </c>
      <c r="G57" s="256">
        <v>15305.4</v>
      </c>
      <c r="H57" s="256">
        <v>15741.699999999999</v>
      </c>
      <c r="I57" s="256">
        <v>15846.550000000001</v>
      </c>
      <c r="J57" s="256">
        <v>15959.849999999999</v>
      </c>
      <c r="K57" s="254">
        <v>15733.25</v>
      </c>
      <c r="L57" s="254">
        <v>15515.1</v>
      </c>
      <c r="M57" s="254">
        <v>0.37524000000000002</v>
      </c>
    </row>
    <row r="58" spans="1:13">
      <c r="A58" s="273">
        <v>49</v>
      </c>
      <c r="B58" s="254" t="s">
        <v>74</v>
      </c>
      <c r="C58" s="254">
        <v>3489.3</v>
      </c>
      <c r="D58" s="256">
        <v>3493.7666666666664</v>
      </c>
      <c r="E58" s="256">
        <v>3475.5333333333328</v>
      </c>
      <c r="F58" s="256">
        <v>3461.7666666666664</v>
      </c>
      <c r="G58" s="256">
        <v>3443.5333333333328</v>
      </c>
      <c r="H58" s="256">
        <v>3507.5333333333328</v>
      </c>
      <c r="I58" s="256">
        <v>3525.7666666666664</v>
      </c>
      <c r="J58" s="256">
        <v>3539.5333333333328</v>
      </c>
      <c r="K58" s="254">
        <v>3512</v>
      </c>
      <c r="L58" s="254">
        <v>3480</v>
      </c>
      <c r="M58" s="254">
        <v>3.12826</v>
      </c>
    </row>
    <row r="59" spans="1:13">
      <c r="A59" s="273">
        <v>50</v>
      </c>
      <c r="B59" s="254" t="s">
        <v>80</v>
      </c>
      <c r="C59" s="254">
        <v>699.1</v>
      </c>
      <c r="D59" s="256">
        <v>700.35</v>
      </c>
      <c r="E59" s="256">
        <v>691.95</v>
      </c>
      <c r="F59" s="256">
        <v>684.80000000000007</v>
      </c>
      <c r="G59" s="256">
        <v>676.40000000000009</v>
      </c>
      <c r="H59" s="256">
        <v>707.5</v>
      </c>
      <c r="I59" s="256">
        <v>715.89999999999986</v>
      </c>
      <c r="J59" s="256">
        <v>723.05</v>
      </c>
      <c r="K59" s="254">
        <v>708.75</v>
      </c>
      <c r="L59" s="254">
        <v>693.2</v>
      </c>
      <c r="M59" s="254">
        <v>4.8013899999999996</v>
      </c>
    </row>
    <row r="60" spans="1:13">
      <c r="A60" s="273">
        <v>51</v>
      </c>
      <c r="B60" s="254" t="s">
        <v>75</v>
      </c>
      <c r="C60" s="254">
        <v>636.5</v>
      </c>
      <c r="D60" s="256">
        <v>637.88333333333333</v>
      </c>
      <c r="E60" s="256">
        <v>630.9666666666667</v>
      </c>
      <c r="F60" s="256">
        <v>625.43333333333339</v>
      </c>
      <c r="G60" s="256">
        <v>618.51666666666677</v>
      </c>
      <c r="H60" s="256">
        <v>643.41666666666663</v>
      </c>
      <c r="I60" s="256">
        <v>650.33333333333337</v>
      </c>
      <c r="J60" s="256">
        <v>655.86666666666656</v>
      </c>
      <c r="K60" s="254">
        <v>644.79999999999995</v>
      </c>
      <c r="L60" s="254">
        <v>632.35</v>
      </c>
      <c r="M60" s="254">
        <v>54.95252</v>
      </c>
    </row>
    <row r="61" spans="1:13">
      <c r="A61" s="273">
        <v>52</v>
      </c>
      <c r="B61" s="254" t="s">
        <v>76</v>
      </c>
      <c r="C61" s="254">
        <v>161.1</v>
      </c>
      <c r="D61" s="256">
        <v>161.63333333333333</v>
      </c>
      <c r="E61" s="256">
        <v>159.31666666666666</v>
      </c>
      <c r="F61" s="256">
        <v>157.53333333333333</v>
      </c>
      <c r="G61" s="256">
        <v>155.21666666666667</v>
      </c>
      <c r="H61" s="256">
        <v>163.41666666666666</v>
      </c>
      <c r="I61" s="256">
        <v>165.73333333333332</v>
      </c>
      <c r="J61" s="256">
        <v>167.51666666666665</v>
      </c>
      <c r="K61" s="254">
        <v>163.95</v>
      </c>
      <c r="L61" s="254">
        <v>159.85</v>
      </c>
      <c r="M61" s="254">
        <v>138.41718</v>
      </c>
    </row>
    <row r="62" spans="1:13">
      <c r="A62" s="273">
        <v>53</v>
      </c>
      <c r="B62" s="254" t="s">
        <v>77</v>
      </c>
      <c r="C62" s="254">
        <v>141.05000000000001</v>
      </c>
      <c r="D62" s="256">
        <v>141.18333333333334</v>
      </c>
      <c r="E62" s="256">
        <v>137.86666666666667</v>
      </c>
      <c r="F62" s="256">
        <v>134.68333333333334</v>
      </c>
      <c r="G62" s="256">
        <v>131.36666666666667</v>
      </c>
      <c r="H62" s="256">
        <v>144.36666666666667</v>
      </c>
      <c r="I62" s="256">
        <v>147.68333333333334</v>
      </c>
      <c r="J62" s="256">
        <v>150.86666666666667</v>
      </c>
      <c r="K62" s="254">
        <v>144.5</v>
      </c>
      <c r="L62" s="254">
        <v>138</v>
      </c>
      <c r="M62" s="254">
        <v>169.85452000000001</v>
      </c>
    </row>
    <row r="63" spans="1:13">
      <c r="A63" s="273">
        <v>54</v>
      </c>
      <c r="B63" s="254" t="s">
        <v>81</v>
      </c>
      <c r="C63" s="254">
        <v>570.70000000000005</v>
      </c>
      <c r="D63" s="256">
        <v>568.61666666666667</v>
      </c>
      <c r="E63" s="256">
        <v>563.33333333333337</v>
      </c>
      <c r="F63" s="256">
        <v>555.9666666666667</v>
      </c>
      <c r="G63" s="256">
        <v>550.68333333333339</v>
      </c>
      <c r="H63" s="256">
        <v>575.98333333333335</v>
      </c>
      <c r="I63" s="256">
        <v>581.26666666666665</v>
      </c>
      <c r="J63" s="256">
        <v>588.63333333333333</v>
      </c>
      <c r="K63" s="254">
        <v>573.9</v>
      </c>
      <c r="L63" s="254">
        <v>561.25</v>
      </c>
      <c r="M63" s="254">
        <v>22.705079999999999</v>
      </c>
    </row>
    <row r="64" spans="1:13">
      <c r="A64" s="273">
        <v>55</v>
      </c>
      <c r="B64" s="254" t="s">
        <v>82</v>
      </c>
      <c r="C64" s="254">
        <v>946.4</v>
      </c>
      <c r="D64" s="256">
        <v>944.80000000000007</v>
      </c>
      <c r="E64" s="256">
        <v>938.10000000000014</v>
      </c>
      <c r="F64" s="256">
        <v>929.80000000000007</v>
      </c>
      <c r="G64" s="256">
        <v>923.10000000000014</v>
      </c>
      <c r="H64" s="256">
        <v>953.10000000000014</v>
      </c>
      <c r="I64" s="256">
        <v>959.80000000000018</v>
      </c>
      <c r="J64" s="256">
        <v>968.10000000000014</v>
      </c>
      <c r="K64" s="254">
        <v>951.5</v>
      </c>
      <c r="L64" s="254">
        <v>936.5</v>
      </c>
      <c r="M64" s="254">
        <v>30.576989999999999</v>
      </c>
    </row>
    <row r="65" spans="1:13">
      <c r="A65" s="273">
        <v>56</v>
      </c>
      <c r="B65" s="254" t="s">
        <v>231</v>
      </c>
      <c r="C65" s="254">
        <v>165.95</v>
      </c>
      <c r="D65" s="256">
        <v>166.8</v>
      </c>
      <c r="E65" s="256">
        <v>164.70000000000002</v>
      </c>
      <c r="F65" s="256">
        <v>163.45000000000002</v>
      </c>
      <c r="G65" s="256">
        <v>161.35000000000002</v>
      </c>
      <c r="H65" s="256">
        <v>168.05</v>
      </c>
      <c r="I65" s="256">
        <v>170.15000000000003</v>
      </c>
      <c r="J65" s="256">
        <v>171.4</v>
      </c>
      <c r="K65" s="254">
        <v>168.9</v>
      </c>
      <c r="L65" s="254">
        <v>165.55</v>
      </c>
      <c r="M65" s="254">
        <v>18.992280000000001</v>
      </c>
    </row>
    <row r="66" spans="1:13">
      <c r="A66" s="273">
        <v>57</v>
      </c>
      <c r="B66" s="254" t="s">
        <v>83</v>
      </c>
      <c r="C66" s="254">
        <v>153.1</v>
      </c>
      <c r="D66" s="256">
        <v>151.9</v>
      </c>
      <c r="E66" s="256">
        <v>149.4</v>
      </c>
      <c r="F66" s="256">
        <v>145.69999999999999</v>
      </c>
      <c r="G66" s="256">
        <v>143.19999999999999</v>
      </c>
      <c r="H66" s="256">
        <v>155.60000000000002</v>
      </c>
      <c r="I66" s="256">
        <v>158.10000000000002</v>
      </c>
      <c r="J66" s="256">
        <v>161.80000000000004</v>
      </c>
      <c r="K66" s="254">
        <v>154.4</v>
      </c>
      <c r="L66" s="254">
        <v>148.19999999999999</v>
      </c>
      <c r="M66" s="254">
        <v>294.22386999999998</v>
      </c>
    </row>
    <row r="67" spans="1:13">
      <c r="A67" s="273">
        <v>58</v>
      </c>
      <c r="B67" s="254" t="s">
        <v>821</v>
      </c>
      <c r="C67" s="254">
        <v>3694.1</v>
      </c>
      <c r="D67" s="256">
        <v>3686.3666666666668</v>
      </c>
      <c r="E67" s="256">
        <v>3657.7333333333336</v>
      </c>
      <c r="F67" s="256">
        <v>3621.3666666666668</v>
      </c>
      <c r="G67" s="256">
        <v>3592.7333333333336</v>
      </c>
      <c r="H67" s="256">
        <v>3722.7333333333336</v>
      </c>
      <c r="I67" s="256">
        <v>3751.3666666666668</v>
      </c>
      <c r="J67" s="256">
        <v>3787.7333333333336</v>
      </c>
      <c r="K67" s="254">
        <v>3715</v>
      </c>
      <c r="L67" s="254">
        <v>3650</v>
      </c>
      <c r="M67" s="254">
        <v>6.6346999999999996</v>
      </c>
    </row>
    <row r="68" spans="1:13">
      <c r="A68" s="273">
        <v>59</v>
      </c>
      <c r="B68" s="254" t="s">
        <v>84</v>
      </c>
      <c r="C68" s="254">
        <v>1696.65</v>
      </c>
      <c r="D68" s="256">
        <v>1703.1499999999999</v>
      </c>
      <c r="E68" s="256">
        <v>1685.2999999999997</v>
      </c>
      <c r="F68" s="256">
        <v>1673.9499999999998</v>
      </c>
      <c r="G68" s="256">
        <v>1656.0999999999997</v>
      </c>
      <c r="H68" s="256">
        <v>1714.4999999999998</v>
      </c>
      <c r="I68" s="256">
        <v>1732.3499999999997</v>
      </c>
      <c r="J68" s="256">
        <v>1743.6999999999998</v>
      </c>
      <c r="K68" s="254">
        <v>1721</v>
      </c>
      <c r="L68" s="254">
        <v>1691.8</v>
      </c>
      <c r="M68" s="254">
        <v>3.6137800000000002</v>
      </c>
    </row>
    <row r="69" spans="1:13">
      <c r="A69" s="273">
        <v>60</v>
      </c>
      <c r="B69" s="254" t="s">
        <v>85</v>
      </c>
      <c r="C69" s="254">
        <v>713.55</v>
      </c>
      <c r="D69" s="256">
        <v>710.58333333333337</v>
      </c>
      <c r="E69" s="256">
        <v>704.66666666666674</v>
      </c>
      <c r="F69" s="256">
        <v>695.78333333333342</v>
      </c>
      <c r="G69" s="256">
        <v>689.86666666666679</v>
      </c>
      <c r="H69" s="256">
        <v>719.4666666666667</v>
      </c>
      <c r="I69" s="256">
        <v>725.38333333333344</v>
      </c>
      <c r="J69" s="256">
        <v>734.26666666666665</v>
      </c>
      <c r="K69" s="254">
        <v>716.5</v>
      </c>
      <c r="L69" s="254">
        <v>701.7</v>
      </c>
      <c r="M69" s="254">
        <v>21.805330000000001</v>
      </c>
    </row>
    <row r="70" spans="1:13">
      <c r="A70" s="273">
        <v>61</v>
      </c>
      <c r="B70" s="254" t="s">
        <v>232</v>
      </c>
      <c r="C70" s="254">
        <v>832.2</v>
      </c>
      <c r="D70" s="256">
        <v>835.4</v>
      </c>
      <c r="E70" s="256">
        <v>816.9</v>
      </c>
      <c r="F70" s="256">
        <v>801.6</v>
      </c>
      <c r="G70" s="256">
        <v>783.1</v>
      </c>
      <c r="H70" s="256">
        <v>850.69999999999993</v>
      </c>
      <c r="I70" s="256">
        <v>869.19999999999993</v>
      </c>
      <c r="J70" s="256">
        <v>884.49999999999989</v>
      </c>
      <c r="K70" s="254">
        <v>853.9</v>
      </c>
      <c r="L70" s="254">
        <v>820.1</v>
      </c>
      <c r="M70" s="254">
        <v>9.9117300000000004</v>
      </c>
    </row>
    <row r="71" spans="1:13">
      <c r="A71" s="273">
        <v>62</v>
      </c>
      <c r="B71" s="254" t="s">
        <v>233</v>
      </c>
      <c r="C71" s="254">
        <v>400.05</v>
      </c>
      <c r="D71" s="256">
        <v>405.39999999999992</v>
      </c>
      <c r="E71" s="256">
        <v>392.79999999999984</v>
      </c>
      <c r="F71" s="256">
        <v>385.5499999999999</v>
      </c>
      <c r="G71" s="256">
        <v>372.94999999999982</v>
      </c>
      <c r="H71" s="256">
        <v>412.64999999999986</v>
      </c>
      <c r="I71" s="256">
        <v>425.24999999999989</v>
      </c>
      <c r="J71" s="256">
        <v>432.49999999999989</v>
      </c>
      <c r="K71" s="254">
        <v>418</v>
      </c>
      <c r="L71" s="254">
        <v>398.15</v>
      </c>
      <c r="M71" s="254">
        <v>19.585450000000002</v>
      </c>
    </row>
    <row r="72" spans="1:13">
      <c r="A72" s="273">
        <v>63</v>
      </c>
      <c r="B72" s="254" t="s">
        <v>86</v>
      </c>
      <c r="C72" s="254">
        <v>810.7</v>
      </c>
      <c r="D72" s="256">
        <v>812.0333333333333</v>
      </c>
      <c r="E72" s="256">
        <v>803.16666666666663</v>
      </c>
      <c r="F72" s="256">
        <v>795.63333333333333</v>
      </c>
      <c r="G72" s="256">
        <v>786.76666666666665</v>
      </c>
      <c r="H72" s="256">
        <v>819.56666666666661</v>
      </c>
      <c r="I72" s="256">
        <v>828.43333333333339</v>
      </c>
      <c r="J72" s="256">
        <v>835.96666666666658</v>
      </c>
      <c r="K72" s="254">
        <v>820.9</v>
      </c>
      <c r="L72" s="254">
        <v>804.5</v>
      </c>
      <c r="M72" s="254">
        <v>16.130189999999999</v>
      </c>
    </row>
    <row r="73" spans="1:13">
      <c r="A73" s="273">
        <v>64</v>
      </c>
      <c r="B73" s="254" t="s">
        <v>92</v>
      </c>
      <c r="C73" s="254">
        <v>296.95</v>
      </c>
      <c r="D73" s="256">
        <v>297.64999999999998</v>
      </c>
      <c r="E73" s="256">
        <v>292.94999999999993</v>
      </c>
      <c r="F73" s="256">
        <v>288.94999999999993</v>
      </c>
      <c r="G73" s="256">
        <v>284.24999999999989</v>
      </c>
      <c r="H73" s="256">
        <v>301.64999999999998</v>
      </c>
      <c r="I73" s="256">
        <v>306.35000000000002</v>
      </c>
      <c r="J73" s="256">
        <v>310.35000000000002</v>
      </c>
      <c r="K73" s="254">
        <v>302.35000000000002</v>
      </c>
      <c r="L73" s="254">
        <v>293.64999999999998</v>
      </c>
      <c r="M73" s="254">
        <v>79.666259999999994</v>
      </c>
    </row>
    <row r="74" spans="1:13">
      <c r="A74" s="273">
        <v>65</v>
      </c>
      <c r="B74" s="254" t="s">
        <v>87</v>
      </c>
      <c r="C74" s="254">
        <v>544.04999999999995</v>
      </c>
      <c r="D74" s="256">
        <v>542.80000000000007</v>
      </c>
      <c r="E74" s="256">
        <v>540.60000000000014</v>
      </c>
      <c r="F74" s="256">
        <v>537.15000000000009</v>
      </c>
      <c r="G74" s="256">
        <v>534.95000000000016</v>
      </c>
      <c r="H74" s="256">
        <v>546.25000000000011</v>
      </c>
      <c r="I74" s="256">
        <v>548.45000000000016</v>
      </c>
      <c r="J74" s="256">
        <v>551.90000000000009</v>
      </c>
      <c r="K74" s="254">
        <v>545</v>
      </c>
      <c r="L74" s="254">
        <v>539.35</v>
      </c>
      <c r="M74" s="254">
        <v>19.641690000000001</v>
      </c>
    </row>
    <row r="75" spans="1:13">
      <c r="A75" s="273">
        <v>66</v>
      </c>
      <c r="B75" s="254" t="s">
        <v>234</v>
      </c>
      <c r="C75" s="254">
        <v>1791.05</v>
      </c>
      <c r="D75" s="256">
        <v>1794</v>
      </c>
      <c r="E75" s="256">
        <v>1772.65</v>
      </c>
      <c r="F75" s="256">
        <v>1754.25</v>
      </c>
      <c r="G75" s="256">
        <v>1732.9</v>
      </c>
      <c r="H75" s="256">
        <v>1812.4</v>
      </c>
      <c r="I75" s="256">
        <v>1833.75</v>
      </c>
      <c r="J75" s="256">
        <v>1852.15</v>
      </c>
      <c r="K75" s="254">
        <v>1815.35</v>
      </c>
      <c r="L75" s="254">
        <v>1775.6</v>
      </c>
      <c r="M75" s="254">
        <v>1.4492700000000001</v>
      </c>
    </row>
    <row r="76" spans="1:13">
      <c r="A76" s="273">
        <v>67</v>
      </c>
      <c r="B76" s="254" t="s">
        <v>830</v>
      </c>
      <c r="C76" s="254">
        <v>186.2</v>
      </c>
      <c r="D76" s="256">
        <v>184.1</v>
      </c>
      <c r="E76" s="256">
        <v>182</v>
      </c>
      <c r="F76" s="256">
        <v>177.8</v>
      </c>
      <c r="G76" s="256">
        <v>175.70000000000002</v>
      </c>
      <c r="H76" s="256">
        <v>188.29999999999998</v>
      </c>
      <c r="I76" s="256">
        <v>190.39999999999995</v>
      </c>
      <c r="J76" s="256">
        <v>194.59999999999997</v>
      </c>
      <c r="K76" s="254">
        <v>186.2</v>
      </c>
      <c r="L76" s="254">
        <v>179.9</v>
      </c>
      <c r="M76" s="254">
        <v>7.5868200000000003</v>
      </c>
    </row>
    <row r="77" spans="1:13">
      <c r="A77" s="273">
        <v>68</v>
      </c>
      <c r="B77" s="254" t="s">
        <v>90</v>
      </c>
      <c r="C77" s="254">
        <v>4261.6000000000004</v>
      </c>
      <c r="D77" s="256">
        <v>4252.3499999999995</v>
      </c>
      <c r="E77" s="256">
        <v>4226.7999999999993</v>
      </c>
      <c r="F77" s="256">
        <v>4192</v>
      </c>
      <c r="G77" s="256">
        <v>4166.45</v>
      </c>
      <c r="H77" s="256">
        <v>4287.1499999999987</v>
      </c>
      <c r="I77" s="256">
        <v>4312.7</v>
      </c>
      <c r="J77" s="256">
        <v>4347.4999999999982</v>
      </c>
      <c r="K77" s="254">
        <v>4277.8999999999996</v>
      </c>
      <c r="L77" s="254">
        <v>4217.55</v>
      </c>
      <c r="M77" s="254">
        <v>3.8966699999999999</v>
      </c>
    </row>
    <row r="78" spans="1:13">
      <c r="A78" s="273">
        <v>69</v>
      </c>
      <c r="B78" s="254" t="s">
        <v>348</v>
      </c>
      <c r="C78" s="254">
        <v>2868.1</v>
      </c>
      <c r="D78" s="256">
        <v>2879.3666666666668</v>
      </c>
      <c r="E78" s="256">
        <v>2838.8333333333335</v>
      </c>
      <c r="F78" s="256">
        <v>2809.5666666666666</v>
      </c>
      <c r="G78" s="256">
        <v>2769.0333333333333</v>
      </c>
      <c r="H78" s="256">
        <v>2908.6333333333337</v>
      </c>
      <c r="I78" s="256">
        <v>2949.1666666666665</v>
      </c>
      <c r="J78" s="256">
        <v>2978.4333333333338</v>
      </c>
      <c r="K78" s="254">
        <v>2919.9</v>
      </c>
      <c r="L78" s="254">
        <v>2850.1</v>
      </c>
      <c r="M78" s="254">
        <v>1.7064600000000001</v>
      </c>
    </row>
    <row r="79" spans="1:13">
      <c r="A79" s="273">
        <v>70</v>
      </c>
      <c r="B79" s="254" t="s">
        <v>93</v>
      </c>
      <c r="C79" s="254">
        <v>5255</v>
      </c>
      <c r="D79" s="256">
        <v>5262.333333333333</v>
      </c>
      <c r="E79" s="256">
        <v>5234.6666666666661</v>
      </c>
      <c r="F79" s="256">
        <v>5214.333333333333</v>
      </c>
      <c r="G79" s="256">
        <v>5186.6666666666661</v>
      </c>
      <c r="H79" s="256">
        <v>5282.6666666666661</v>
      </c>
      <c r="I79" s="256">
        <v>5310.3333333333321</v>
      </c>
      <c r="J79" s="256">
        <v>5330.6666666666661</v>
      </c>
      <c r="K79" s="254">
        <v>5290</v>
      </c>
      <c r="L79" s="254">
        <v>5242</v>
      </c>
      <c r="M79" s="254">
        <v>4.0153100000000004</v>
      </c>
    </row>
    <row r="80" spans="1:13">
      <c r="A80" s="273">
        <v>71</v>
      </c>
      <c r="B80" s="254" t="s">
        <v>235</v>
      </c>
      <c r="C80" s="254">
        <v>70.8</v>
      </c>
      <c r="D80" s="256">
        <v>69.433333333333337</v>
      </c>
      <c r="E80" s="256">
        <v>68.066666666666677</v>
      </c>
      <c r="F80" s="256">
        <v>65.333333333333343</v>
      </c>
      <c r="G80" s="256">
        <v>63.966666666666683</v>
      </c>
      <c r="H80" s="256">
        <v>72.166666666666671</v>
      </c>
      <c r="I80" s="256">
        <v>73.533333333333346</v>
      </c>
      <c r="J80" s="256">
        <v>76.266666666666666</v>
      </c>
      <c r="K80" s="254">
        <v>70.8</v>
      </c>
      <c r="L80" s="254">
        <v>66.7</v>
      </c>
      <c r="M80" s="254">
        <v>43.807110000000002</v>
      </c>
    </row>
    <row r="81" spans="1:13">
      <c r="A81" s="273">
        <v>72</v>
      </c>
      <c r="B81" s="254" t="s">
        <v>94</v>
      </c>
      <c r="C81" s="254">
        <v>2744.6</v>
      </c>
      <c r="D81" s="256">
        <v>2747.9</v>
      </c>
      <c r="E81" s="256">
        <v>2720.8</v>
      </c>
      <c r="F81" s="256">
        <v>2697</v>
      </c>
      <c r="G81" s="256">
        <v>2669.9</v>
      </c>
      <c r="H81" s="256">
        <v>2771.7000000000003</v>
      </c>
      <c r="I81" s="256">
        <v>2798.7999999999997</v>
      </c>
      <c r="J81" s="256">
        <v>2822.6000000000004</v>
      </c>
      <c r="K81" s="254">
        <v>2775</v>
      </c>
      <c r="L81" s="254">
        <v>2724.1</v>
      </c>
      <c r="M81" s="254">
        <v>6.2136199999999997</v>
      </c>
    </row>
    <row r="82" spans="1:13">
      <c r="A82" s="273">
        <v>73</v>
      </c>
      <c r="B82" s="254" t="s">
        <v>236</v>
      </c>
      <c r="C82" s="254">
        <v>538.6</v>
      </c>
      <c r="D82" s="256">
        <v>547.2833333333333</v>
      </c>
      <c r="E82" s="256">
        <v>527.96666666666658</v>
      </c>
      <c r="F82" s="256">
        <v>517.33333333333326</v>
      </c>
      <c r="G82" s="256">
        <v>498.01666666666654</v>
      </c>
      <c r="H82" s="256">
        <v>557.91666666666663</v>
      </c>
      <c r="I82" s="256">
        <v>577.23333333333323</v>
      </c>
      <c r="J82" s="256">
        <v>587.86666666666667</v>
      </c>
      <c r="K82" s="254">
        <v>566.6</v>
      </c>
      <c r="L82" s="254">
        <v>536.65</v>
      </c>
      <c r="M82" s="254">
        <v>7.5278900000000002</v>
      </c>
    </row>
    <row r="83" spans="1:13">
      <c r="A83" s="273">
        <v>74</v>
      </c>
      <c r="B83" s="254" t="s">
        <v>237</v>
      </c>
      <c r="C83" s="254">
        <v>1498.35</v>
      </c>
      <c r="D83" s="256">
        <v>1508.5</v>
      </c>
      <c r="E83" s="256">
        <v>1475.85</v>
      </c>
      <c r="F83" s="256">
        <v>1453.35</v>
      </c>
      <c r="G83" s="256">
        <v>1420.6999999999998</v>
      </c>
      <c r="H83" s="256">
        <v>1531</v>
      </c>
      <c r="I83" s="256">
        <v>1563.65</v>
      </c>
      <c r="J83" s="256">
        <v>1586.15</v>
      </c>
      <c r="K83" s="254">
        <v>1541.15</v>
      </c>
      <c r="L83" s="254">
        <v>1486</v>
      </c>
      <c r="M83" s="254">
        <v>0.99760000000000004</v>
      </c>
    </row>
    <row r="84" spans="1:13">
      <c r="A84" s="273">
        <v>75</v>
      </c>
      <c r="B84" s="254" t="s">
        <v>96</v>
      </c>
      <c r="C84" s="254">
        <v>1218.95</v>
      </c>
      <c r="D84" s="256">
        <v>1220.3</v>
      </c>
      <c r="E84" s="256">
        <v>1206.3499999999999</v>
      </c>
      <c r="F84" s="256">
        <v>1193.75</v>
      </c>
      <c r="G84" s="256">
        <v>1179.8</v>
      </c>
      <c r="H84" s="256">
        <v>1232.8999999999999</v>
      </c>
      <c r="I84" s="256">
        <v>1246.8500000000001</v>
      </c>
      <c r="J84" s="256">
        <v>1259.4499999999998</v>
      </c>
      <c r="K84" s="254">
        <v>1234.25</v>
      </c>
      <c r="L84" s="254">
        <v>1207.7</v>
      </c>
      <c r="M84" s="254">
        <v>24.457699999999999</v>
      </c>
    </row>
    <row r="85" spans="1:13">
      <c r="A85" s="273">
        <v>76</v>
      </c>
      <c r="B85" s="254" t="s">
        <v>97</v>
      </c>
      <c r="C85" s="254">
        <v>193.55</v>
      </c>
      <c r="D85" s="256">
        <v>193.5</v>
      </c>
      <c r="E85" s="256">
        <v>192.25</v>
      </c>
      <c r="F85" s="256">
        <v>190.95</v>
      </c>
      <c r="G85" s="256">
        <v>189.7</v>
      </c>
      <c r="H85" s="256">
        <v>194.8</v>
      </c>
      <c r="I85" s="256">
        <v>196.05</v>
      </c>
      <c r="J85" s="256">
        <v>197.35000000000002</v>
      </c>
      <c r="K85" s="254">
        <v>194.75</v>
      </c>
      <c r="L85" s="254">
        <v>192.2</v>
      </c>
      <c r="M85" s="254">
        <v>21.48874</v>
      </c>
    </row>
    <row r="86" spans="1:13">
      <c r="A86" s="273">
        <v>77</v>
      </c>
      <c r="B86" s="254" t="s">
        <v>98</v>
      </c>
      <c r="C86" s="254">
        <v>87.85</v>
      </c>
      <c r="D86" s="256">
        <v>87.75</v>
      </c>
      <c r="E86" s="256">
        <v>87</v>
      </c>
      <c r="F86" s="256">
        <v>86.15</v>
      </c>
      <c r="G86" s="256">
        <v>85.4</v>
      </c>
      <c r="H86" s="256">
        <v>88.6</v>
      </c>
      <c r="I86" s="256">
        <v>89.35</v>
      </c>
      <c r="J86" s="256">
        <v>90.199999999999989</v>
      </c>
      <c r="K86" s="254">
        <v>88.5</v>
      </c>
      <c r="L86" s="254">
        <v>86.9</v>
      </c>
      <c r="M86" s="254">
        <v>132.70504</v>
      </c>
    </row>
    <row r="87" spans="1:13">
      <c r="A87" s="273">
        <v>78</v>
      </c>
      <c r="B87" s="254" t="s">
        <v>359</v>
      </c>
      <c r="C87" s="254">
        <v>226.95</v>
      </c>
      <c r="D87" s="256">
        <v>226.6</v>
      </c>
      <c r="E87" s="256">
        <v>224</v>
      </c>
      <c r="F87" s="256">
        <v>221.05</v>
      </c>
      <c r="G87" s="256">
        <v>218.45000000000002</v>
      </c>
      <c r="H87" s="256">
        <v>229.54999999999998</v>
      </c>
      <c r="I87" s="256">
        <v>232.14999999999995</v>
      </c>
      <c r="J87" s="256">
        <v>235.09999999999997</v>
      </c>
      <c r="K87" s="254">
        <v>229.2</v>
      </c>
      <c r="L87" s="254">
        <v>223.65</v>
      </c>
      <c r="M87" s="254">
        <v>67.64676</v>
      </c>
    </row>
    <row r="88" spans="1:13">
      <c r="A88" s="273">
        <v>79</v>
      </c>
      <c r="B88" s="254" t="s">
        <v>240</v>
      </c>
      <c r="C88" s="254">
        <v>55.1</v>
      </c>
      <c r="D88" s="256">
        <v>54.4</v>
      </c>
      <c r="E88" s="256">
        <v>53.699999999999996</v>
      </c>
      <c r="F88" s="256">
        <v>52.3</v>
      </c>
      <c r="G88" s="256">
        <v>51.599999999999994</v>
      </c>
      <c r="H88" s="256">
        <v>55.8</v>
      </c>
      <c r="I88" s="256">
        <v>56.5</v>
      </c>
      <c r="J88" s="256">
        <v>57.9</v>
      </c>
      <c r="K88" s="254">
        <v>55.1</v>
      </c>
      <c r="L88" s="254">
        <v>53</v>
      </c>
      <c r="M88" s="254">
        <v>87.371470000000002</v>
      </c>
    </row>
    <row r="89" spans="1:13">
      <c r="A89" s="273">
        <v>80</v>
      </c>
      <c r="B89" s="254" t="s">
        <v>99</v>
      </c>
      <c r="C89" s="254">
        <v>162</v>
      </c>
      <c r="D89" s="256">
        <v>162.35</v>
      </c>
      <c r="E89" s="256">
        <v>159.94999999999999</v>
      </c>
      <c r="F89" s="256">
        <v>157.9</v>
      </c>
      <c r="G89" s="256">
        <v>155.5</v>
      </c>
      <c r="H89" s="256">
        <v>164.39999999999998</v>
      </c>
      <c r="I89" s="256">
        <v>166.8</v>
      </c>
      <c r="J89" s="256">
        <v>168.84999999999997</v>
      </c>
      <c r="K89" s="254">
        <v>164.75</v>
      </c>
      <c r="L89" s="254">
        <v>160.30000000000001</v>
      </c>
      <c r="M89" s="254">
        <v>134.51402999999999</v>
      </c>
    </row>
    <row r="90" spans="1:13">
      <c r="A90" s="273">
        <v>81</v>
      </c>
      <c r="B90" s="254" t="s">
        <v>102</v>
      </c>
      <c r="C90" s="254">
        <v>26.2</v>
      </c>
      <c r="D90" s="256">
        <v>26.183333333333334</v>
      </c>
      <c r="E90" s="256">
        <v>26.016666666666666</v>
      </c>
      <c r="F90" s="256">
        <v>25.833333333333332</v>
      </c>
      <c r="G90" s="256">
        <v>25.666666666666664</v>
      </c>
      <c r="H90" s="256">
        <v>26.366666666666667</v>
      </c>
      <c r="I90" s="256">
        <v>26.533333333333331</v>
      </c>
      <c r="J90" s="256">
        <v>26.716666666666669</v>
      </c>
      <c r="K90" s="254">
        <v>26.35</v>
      </c>
      <c r="L90" s="254">
        <v>26</v>
      </c>
      <c r="M90" s="254">
        <v>67.861069999999998</v>
      </c>
    </row>
    <row r="91" spans="1:13">
      <c r="A91" s="273">
        <v>82</v>
      </c>
      <c r="B91" s="254" t="s">
        <v>241</v>
      </c>
      <c r="C91" s="254">
        <v>200.65</v>
      </c>
      <c r="D91" s="256">
        <v>201.15</v>
      </c>
      <c r="E91" s="256">
        <v>198.60000000000002</v>
      </c>
      <c r="F91" s="256">
        <v>196.55</v>
      </c>
      <c r="G91" s="256">
        <v>194.00000000000003</v>
      </c>
      <c r="H91" s="256">
        <v>203.20000000000002</v>
      </c>
      <c r="I91" s="256">
        <v>205.75000000000003</v>
      </c>
      <c r="J91" s="256">
        <v>207.8</v>
      </c>
      <c r="K91" s="254">
        <v>203.7</v>
      </c>
      <c r="L91" s="254">
        <v>199.1</v>
      </c>
      <c r="M91" s="254">
        <v>9.4434199999999997</v>
      </c>
    </row>
    <row r="92" spans="1:13">
      <c r="A92" s="273">
        <v>83</v>
      </c>
      <c r="B92" s="254" t="s">
        <v>100</v>
      </c>
      <c r="C92" s="254">
        <v>614.4</v>
      </c>
      <c r="D92" s="256">
        <v>617.51666666666665</v>
      </c>
      <c r="E92" s="256">
        <v>609.13333333333333</v>
      </c>
      <c r="F92" s="256">
        <v>603.86666666666667</v>
      </c>
      <c r="G92" s="256">
        <v>595.48333333333335</v>
      </c>
      <c r="H92" s="256">
        <v>622.7833333333333</v>
      </c>
      <c r="I92" s="256">
        <v>631.16666666666652</v>
      </c>
      <c r="J92" s="256">
        <v>636.43333333333328</v>
      </c>
      <c r="K92" s="254">
        <v>625.9</v>
      </c>
      <c r="L92" s="254">
        <v>612.25</v>
      </c>
      <c r="M92" s="254">
        <v>20.515319999999999</v>
      </c>
    </row>
    <row r="93" spans="1:13">
      <c r="A93" s="273">
        <v>84</v>
      </c>
      <c r="B93" s="254" t="s">
        <v>242</v>
      </c>
      <c r="C93" s="254">
        <v>563.20000000000005</v>
      </c>
      <c r="D93" s="256">
        <v>562.93333333333339</v>
      </c>
      <c r="E93" s="256">
        <v>557.16666666666674</v>
      </c>
      <c r="F93" s="256">
        <v>551.13333333333333</v>
      </c>
      <c r="G93" s="256">
        <v>545.36666666666667</v>
      </c>
      <c r="H93" s="256">
        <v>568.96666666666681</v>
      </c>
      <c r="I93" s="256">
        <v>574.73333333333346</v>
      </c>
      <c r="J93" s="256">
        <v>580.76666666666688</v>
      </c>
      <c r="K93" s="254">
        <v>568.70000000000005</v>
      </c>
      <c r="L93" s="254">
        <v>556.9</v>
      </c>
      <c r="M93" s="254">
        <v>1.0031300000000001</v>
      </c>
    </row>
    <row r="94" spans="1:13">
      <c r="A94" s="273">
        <v>85</v>
      </c>
      <c r="B94" s="254" t="s">
        <v>103</v>
      </c>
      <c r="C94" s="254">
        <v>852.55</v>
      </c>
      <c r="D94" s="256">
        <v>855.2166666666667</v>
      </c>
      <c r="E94" s="256">
        <v>840.68333333333339</v>
      </c>
      <c r="F94" s="256">
        <v>828.81666666666672</v>
      </c>
      <c r="G94" s="256">
        <v>814.28333333333342</v>
      </c>
      <c r="H94" s="256">
        <v>867.08333333333337</v>
      </c>
      <c r="I94" s="256">
        <v>881.61666666666667</v>
      </c>
      <c r="J94" s="256">
        <v>893.48333333333335</v>
      </c>
      <c r="K94" s="254">
        <v>869.75</v>
      </c>
      <c r="L94" s="254">
        <v>843.35</v>
      </c>
      <c r="M94" s="254">
        <v>15.53693</v>
      </c>
    </row>
    <row r="95" spans="1:13">
      <c r="A95" s="273">
        <v>86</v>
      </c>
      <c r="B95" s="254" t="s">
        <v>243</v>
      </c>
      <c r="C95" s="254">
        <v>525.9</v>
      </c>
      <c r="D95" s="256">
        <v>527.48333333333323</v>
      </c>
      <c r="E95" s="256">
        <v>523.41666666666652</v>
      </c>
      <c r="F95" s="256">
        <v>520.93333333333328</v>
      </c>
      <c r="G95" s="256">
        <v>516.86666666666656</v>
      </c>
      <c r="H95" s="256">
        <v>529.96666666666647</v>
      </c>
      <c r="I95" s="256">
        <v>534.0333333333333</v>
      </c>
      <c r="J95" s="256">
        <v>536.51666666666642</v>
      </c>
      <c r="K95" s="254">
        <v>531.54999999999995</v>
      </c>
      <c r="L95" s="254">
        <v>525</v>
      </c>
      <c r="M95" s="254">
        <v>1.19899</v>
      </c>
    </row>
    <row r="96" spans="1:13">
      <c r="A96" s="273">
        <v>87</v>
      </c>
      <c r="B96" s="254" t="s">
        <v>244</v>
      </c>
      <c r="C96" s="254">
        <v>1408.95</v>
      </c>
      <c r="D96" s="256">
        <v>1412.3333333333333</v>
      </c>
      <c r="E96" s="256">
        <v>1399.6666666666665</v>
      </c>
      <c r="F96" s="256">
        <v>1390.3833333333332</v>
      </c>
      <c r="G96" s="256">
        <v>1377.7166666666665</v>
      </c>
      <c r="H96" s="256">
        <v>1421.6166666666666</v>
      </c>
      <c r="I96" s="256">
        <v>1434.2833333333331</v>
      </c>
      <c r="J96" s="256">
        <v>1443.5666666666666</v>
      </c>
      <c r="K96" s="254">
        <v>1425</v>
      </c>
      <c r="L96" s="254">
        <v>1403.05</v>
      </c>
      <c r="M96" s="254">
        <v>6.6321099999999999</v>
      </c>
    </row>
    <row r="97" spans="1:13">
      <c r="A97" s="273">
        <v>88</v>
      </c>
      <c r="B97" s="254" t="s">
        <v>104</v>
      </c>
      <c r="C97" s="254">
        <v>1503.25</v>
      </c>
      <c r="D97" s="256">
        <v>1487.5333333333335</v>
      </c>
      <c r="E97" s="256">
        <v>1468.0666666666671</v>
      </c>
      <c r="F97" s="256">
        <v>1432.8833333333334</v>
      </c>
      <c r="G97" s="256">
        <v>1413.416666666667</v>
      </c>
      <c r="H97" s="256">
        <v>1522.7166666666672</v>
      </c>
      <c r="I97" s="256">
        <v>1542.1833333333338</v>
      </c>
      <c r="J97" s="256">
        <v>1577.3666666666672</v>
      </c>
      <c r="K97" s="254">
        <v>1507</v>
      </c>
      <c r="L97" s="254">
        <v>1452.35</v>
      </c>
      <c r="M97" s="254">
        <v>25.56166</v>
      </c>
    </row>
    <row r="98" spans="1:13">
      <c r="A98" s="273">
        <v>89</v>
      </c>
      <c r="B98" s="254" t="s">
        <v>372</v>
      </c>
      <c r="C98" s="254">
        <v>589.75</v>
      </c>
      <c r="D98" s="256">
        <v>586.35</v>
      </c>
      <c r="E98" s="256">
        <v>576.70000000000005</v>
      </c>
      <c r="F98" s="256">
        <v>563.65</v>
      </c>
      <c r="G98" s="256">
        <v>554</v>
      </c>
      <c r="H98" s="256">
        <v>599.40000000000009</v>
      </c>
      <c r="I98" s="256">
        <v>609.04999999999995</v>
      </c>
      <c r="J98" s="256">
        <v>622.10000000000014</v>
      </c>
      <c r="K98" s="254">
        <v>596</v>
      </c>
      <c r="L98" s="254">
        <v>573.29999999999995</v>
      </c>
      <c r="M98" s="254">
        <v>26.006869999999999</v>
      </c>
    </row>
    <row r="99" spans="1:13">
      <c r="A99" s="273">
        <v>90</v>
      </c>
      <c r="B99" s="254" t="s">
        <v>246</v>
      </c>
      <c r="C99" s="254">
        <v>308.10000000000002</v>
      </c>
      <c r="D99" s="256">
        <v>302.7</v>
      </c>
      <c r="E99" s="256">
        <v>295.39999999999998</v>
      </c>
      <c r="F99" s="256">
        <v>282.7</v>
      </c>
      <c r="G99" s="256">
        <v>275.39999999999998</v>
      </c>
      <c r="H99" s="256">
        <v>315.39999999999998</v>
      </c>
      <c r="I99" s="256">
        <v>322.70000000000005</v>
      </c>
      <c r="J99" s="256">
        <v>335.4</v>
      </c>
      <c r="K99" s="254">
        <v>310</v>
      </c>
      <c r="L99" s="254">
        <v>290</v>
      </c>
      <c r="M99" s="254">
        <v>130.4186</v>
      </c>
    </row>
    <row r="100" spans="1:13">
      <c r="A100" s="273">
        <v>91</v>
      </c>
      <c r="B100" s="254" t="s">
        <v>107</v>
      </c>
      <c r="C100" s="254">
        <v>936.55</v>
      </c>
      <c r="D100" s="256">
        <v>938.5</v>
      </c>
      <c r="E100" s="256">
        <v>932.8</v>
      </c>
      <c r="F100" s="256">
        <v>929.05</v>
      </c>
      <c r="G100" s="256">
        <v>923.34999999999991</v>
      </c>
      <c r="H100" s="256">
        <v>942.25</v>
      </c>
      <c r="I100" s="256">
        <v>947.95</v>
      </c>
      <c r="J100" s="256">
        <v>951.7</v>
      </c>
      <c r="K100" s="254">
        <v>944.2</v>
      </c>
      <c r="L100" s="254">
        <v>934.75</v>
      </c>
      <c r="M100" s="254">
        <v>35.503030000000003</v>
      </c>
    </row>
    <row r="101" spans="1:13">
      <c r="A101" s="273">
        <v>92</v>
      </c>
      <c r="B101" s="254" t="s">
        <v>248</v>
      </c>
      <c r="C101" s="254">
        <v>3067.6</v>
      </c>
      <c r="D101" s="256">
        <v>3075.8666666666668</v>
      </c>
      <c r="E101" s="256">
        <v>3051.7333333333336</v>
      </c>
      <c r="F101" s="256">
        <v>3035.8666666666668</v>
      </c>
      <c r="G101" s="256">
        <v>3011.7333333333336</v>
      </c>
      <c r="H101" s="256">
        <v>3091.7333333333336</v>
      </c>
      <c r="I101" s="256">
        <v>3115.8666666666668</v>
      </c>
      <c r="J101" s="256">
        <v>3131.7333333333336</v>
      </c>
      <c r="K101" s="254">
        <v>3100</v>
      </c>
      <c r="L101" s="254">
        <v>3060</v>
      </c>
      <c r="M101" s="254">
        <v>2.2328199999999998</v>
      </c>
    </row>
    <row r="102" spans="1:13">
      <c r="A102" s="273">
        <v>93</v>
      </c>
      <c r="B102" s="254" t="s">
        <v>109</v>
      </c>
      <c r="C102" s="254">
        <v>1500.95</v>
      </c>
      <c r="D102" s="256">
        <v>1506.9333333333334</v>
      </c>
      <c r="E102" s="256">
        <v>1493.2166666666667</v>
      </c>
      <c r="F102" s="256">
        <v>1485.4833333333333</v>
      </c>
      <c r="G102" s="256">
        <v>1471.7666666666667</v>
      </c>
      <c r="H102" s="256">
        <v>1514.6666666666667</v>
      </c>
      <c r="I102" s="256">
        <v>1528.3833333333334</v>
      </c>
      <c r="J102" s="256">
        <v>1536.1166666666668</v>
      </c>
      <c r="K102" s="254">
        <v>1520.65</v>
      </c>
      <c r="L102" s="254">
        <v>1499.2</v>
      </c>
      <c r="M102" s="254">
        <v>47.12238</v>
      </c>
    </row>
    <row r="103" spans="1:13">
      <c r="A103" s="273">
        <v>94</v>
      </c>
      <c r="B103" s="254" t="s">
        <v>249</v>
      </c>
      <c r="C103" s="254">
        <v>680.9</v>
      </c>
      <c r="D103" s="256">
        <v>682.41666666666663</v>
      </c>
      <c r="E103" s="256">
        <v>676.08333333333326</v>
      </c>
      <c r="F103" s="256">
        <v>671.26666666666665</v>
      </c>
      <c r="G103" s="256">
        <v>664.93333333333328</v>
      </c>
      <c r="H103" s="256">
        <v>687.23333333333323</v>
      </c>
      <c r="I103" s="256">
        <v>693.56666666666649</v>
      </c>
      <c r="J103" s="256">
        <v>698.38333333333321</v>
      </c>
      <c r="K103" s="254">
        <v>688.75</v>
      </c>
      <c r="L103" s="254">
        <v>677.6</v>
      </c>
      <c r="M103" s="254">
        <v>25.326049999999999</v>
      </c>
    </row>
    <row r="104" spans="1:13">
      <c r="A104" s="273">
        <v>95</v>
      </c>
      <c r="B104" s="254" t="s">
        <v>105</v>
      </c>
      <c r="C104" s="254">
        <v>1056.8</v>
      </c>
      <c r="D104" s="256">
        <v>1065.5333333333333</v>
      </c>
      <c r="E104" s="256">
        <v>1046.2666666666667</v>
      </c>
      <c r="F104" s="256">
        <v>1035.7333333333333</v>
      </c>
      <c r="G104" s="256">
        <v>1016.4666666666667</v>
      </c>
      <c r="H104" s="256">
        <v>1076.0666666666666</v>
      </c>
      <c r="I104" s="256">
        <v>1095.333333333333</v>
      </c>
      <c r="J104" s="256">
        <v>1105.8666666666666</v>
      </c>
      <c r="K104" s="254">
        <v>1084.8</v>
      </c>
      <c r="L104" s="254">
        <v>1055</v>
      </c>
      <c r="M104" s="254">
        <v>13.90616</v>
      </c>
    </row>
    <row r="105" spans="1:13">
      <c r="A105" s="273">
        <v>96</v>
      </c>
      <c r="B105" s="254" t="s">
        <v>110</v>
      </c>
      <c r="C105" s="254">
        <v>3048.4</v>
      </c>
      <c r="D105" s="256">
        <v>3036.0833333333335</v>
      </c>
      <c r="E105" s="256">
        <v>3017.166666666667</v>
      </c>
      <c r="F105" s="256">
        <v>2985.9333333333334</v>
      </c>
      <c r="G105" s="256">
        <v>2967.0166666666669</v>
      </c>
      <c r="H105" s="256">
        <v>3067.3166666666671</v>
      </c>
      <c r="I105" s="256">
        <v>3086.233333333334</v>
      </c>
      <c r="J105" s="256">
        <v>3117.4666666666672</v>
      </c>
      <c r="K105" s="254">
        <v>3055</v>
      </c>
      <c r="L105" s="254">
        <v>3004.85</v>
      </c>
      <c r="M105" s="254">
        <v>10.23321</v>
      </c>
    </row>
    <row r="106" spans="1:13">
      <c r="A106" s="273">
        <v>97</v>
      </c>
      <c r="B106" s="254" t="s">
        <v>112</v>
      </c>
      <c r="C106" s="254">
        <v>395.05</v>
      </c>
      <c r="D106" s="256">
        <v>395.7833333333333</v>
      </c>
      <c r="E106" s="256">
        <v>391.56666666666661</v>
      </c>
      <c r="F106" s="256">
        <v>388.08333333333331</v>
      </c>
      <c r="G106" s="256">
        <v>383.86666666666662</v>
      </c>
      <c r="H106" s="256">
        <v>399.26666666666659</v>
      </c>
      <c r="I106" s="256">
        <v>403.48333333333329</v>
      </c>
      <c r="J106" s="256">
        <v>406.96666666666658</v>
      </c>
      <c r="K106" s="254">
        <v>400</v>
      </c>
      <c r="L106" s="254">
        <v>392.3</v>
      </c>
      <c r="M106" s="254">
        <v>100.40657</v>
      </c>
    </row>
    <row r="107" spans="1:13">
      <c r="A107" s="273">
        <v>98</v>
      </c>
      <c r="B107" s="254" t="s">
        <v>113</v>
      </c>
      <c r="C107" s="254">
        <v>298.8</v>
      </c>
      <c r="D107" s="256">
        <v>295.83333333333337</v>
      </c>
      <c r="E107" s="256">
        <v>289.31666666666672</v>
      </c>
      <c r="F107" s="256">
        <v>279.83333333333337</v>
      </c>
      <c r="G107" s="256">
        <v>273.31666666666672</v>
      </c>
      <c r="H107" s="256">
        <v>305.31666666666672</v>
      </c>
      <c r="I107" s="256">
        <v>311.83333333333337</v>
      </c>
      <c r="J107" s="256">
        <v>321.31666666666672</v>
      </c>
      <c r="K107" s="254">
        <v>302.35000000000002</v>
      </c>
      <c r="L107" s="254">
        <v>286.35000000000002</v>
      </c>
      <c r="M107" s="254">
        <v>149.10156000000001</v>
      </c>
    </row>
    <row r="108" spans="1:13">
      <c r="A108" s="273">
        <v>99</v>
      </c>
      <c r="B108" s="254" t="s">
        <v>114</v>
      </c>
      <c r="C108" s="254">
        <v>2342.0500000000002</v>
      </c>
      <c r="D108" s="256">
        <v>2348.6666666666665</v>
      </c>
      <c r="E108" s="256">
        <v>2327.333333333333</v>
      </c>
      <c r="F108" s="256">
        <v>2312.6166666666663</v>
      </c>
      <c r="G108" s="256">
        <v>2291.2833333333328</v>
      </c>
      <c r="H108" s="256">
        <v>2363.3833333333332</v>
      </c>
      <c r="I108" s="256">
        <v>2384.7166666666662</v>
      </c>
      <c r="J108" s="256">
        <v>2399.4333333333334</v>
      </c>
      <c r="K108" s="254">
        <v>2370</v>
      </c>
      <c r="L108" s="254">
        <v>2333.9499999999998</v>
      </c>
      <c r="M108" s="254">
        <v>12.837949999999999</v>
      </c>
    </row>
    <row r="109" spans="1:13">
      <c r="A109" s="273">
        <v>100</v>
      </c>
      <c r="B109" s="254" t="s">
        <v>250</v>
      </c>
      <c r="C109" s="254">
        <v>333.7</v>
      </c>
      <c r="D109" s="256">
        <v>330.21666666666664</v>
      </c>
      <c r="E109" s="256">
        <v>325.5333333333333</v>
      </c>
      <c r="F109" s="256">
        <v>317.36666666666667</v>
      </c>
      <c r="G109" s="256">
        <v>312.68333333333334</v>
      </c>
      <c r="H109" s="256">
        <v>338.38333333333327</v>
      </c>
      <c r="I109" s="256">
        <v>343.06666666666655</v>
      </c>
      <c r="J109" s="256">
        <v>351.23333333333323</v>
      </c>
      <c r="K109" s="254">
        <v>334.9</v>
      </c>
      <c r="L109" s="254">
        <v>322.05</v>
      </c>
      <c r="M109" s="254">
        <v>30.802440000000001</v>
      </c>
    </row>
    <row r="110" spans="1:13">
      <c r="A110" s="273">
        <v>101</v>
      </c>
      <c r="B110" s="254" t="s">
        <v>251</v>
      </c>
      <c r="C110" s="254">
        <v>51.05</v>
      </c>
      <c r="D110" s="256">
        <v>50.849999999999994</v>
      </c>
      <c r="E110" s="256">
        <v>49.79999999999999</v>
      </c>
      <c r="F110" s="256">
        <v>48.55</v>
      </c>
      <c r="G110" s="256">
        <v>47.499999999999993</v>
      </c>
      <c r="H110" s="256">
        <v>52.099999999999987</v>
      </c>
      <c r="I110" s="256">
        <v>53.15</v>
      </c>
      <c r="J110" s="256">
        <v>54.399999999999984</v>
      </c>
      <c r="K110" s="254">
        <v>51.9</v>
      </c>
      <c r="L110" s="254">
        <v>49.6</v>
      </c>
      <c r="M110" s="254">
        <v>101.60167</v>
      </c>
    </row>
    <row r="111" spans="1:13">
      <c r="A111" s="273">
        <v>102</v>
      </c>
      <c r="B111" s="254" t="s">
        <v>108</v>
      </c>
      <c r="C111" s="254">
        <v>2619.0500000000002</v>
      </c>
      <c r="D111" s="256">
        <v>2609.7000000000003</v>
      </c>
      <c r="E111" s="256">
        <v>2593.4000000000005</v>
      </c>
      <c r="F111" s="256">
        <v>2567.7500000000005</v>
      </c>
      <c r="G111" s="256">
        <v>2551.4500000000007</v>
      </c>
      <c r="H111" s="256">
        <v>2635.3500000000004</v>
      </c>
      <c r="I111" s="256">
        <v>2651.6500000000005</v>
      </c>
      <c r="J111" s="256">
        <v>2677.3</v>
      </c>
      <c r="K111" s="254">
        <v>2626</v>
      </c>
      <c r="L111" s="254">
        <v>2584.0500000000002</v>
      </c>
      <c r="M111" s="254">
        <v>35.937420000000003</v>
      </c>
    </row>
    <row r="112" spans="1:13">
      <c r="A112" s="273">
        <v>103</v>
      </c>
      <c r="B112" s="254" t="s">
        <v>116</v>
      </c>
      <c r="C112" s="254">
        <v>642.70000000000005</v>
      </c>
      <c r="D112" s="256">
        <v>645.66666666666663</v>
      </c>
      <c r="E112" s="256">
        <v>636.43333333333328</v>
      </c>
      <c r="F112" s="256">
        <v>630.16666666666663</v>
      </c>
      <c r="G112" s="256">
        <v>620.93333333333328</v>
      </c>
      <c r="H112" s="256">
        <v>651.93333333333328</v>
      </c>
      <c r="I112" s="256">
        <v>661.16666666666663</v>
      </c>
      <c r="J112" s="256">
        <v>667.43333333333328</v>
      </c>
      <c r="K112" s="254">
        <v>654.9</v>
      </c>
      <c r="L112" s="254">
        <v>639.4</v>
      </c>
      <c r="M112" s="254">
        <v>151.11572000000001</v>
      </c>
    </row>
    <row r="113" spans="1:13">
      <c r="A113" s="273">
        <v>104</v>
      </c>
      <c r="B113" s="254" t="s">
        <v>252</v>
      </c>
      <c r="C113" s="254">
        <v>1447.5</v>
      </c>
      <c r="D113" s="256">
        <v>1457.5</v>
      </c>
      <c r="E113" s="256">
        <v>1434</v>
      </c>
      <c r="F113" s="256">
        <v>1420.5</v>
      </c>
      <c r="G113" s="256">
        <v>1397</v>
      </c>
      <c r="H113" s="256">
        <v>1471</v>
      </c>
      <c r="I113" s="256">
        <v>1494.5</v>
      </c>
      <c r="J113" s="256">
        <v>1508</v>
      </c>
      <c r="K113" s="254">
        <v>1481</v>
      </c>
      <c r="L113" s="254">
        <v>1444</v>
      </c>
      <c r="M113" s="254">
        <v>10.58971</v>
      </c>
    </row>
    <row r="114" spans="1:13">
      <c r="A114" s="273">
        <v>105</v>
      </c>
      <c r="B114" s="254" t="s">
        <v>117</v>
      </c>
      <c r="C114" s="254">
        <v>578.25</v>
      </c>
      <c r="D114" s="256">
        <v>576.5</v>
      </c>
      <c r="E114" s="256">
        <v>572</v>
      </c>
      <c r="F114" s="256">
        <v>565.75</v>
      </c>
      <c r="G114" s="256">
        <v>561.25</v>
      </c>
      <c r="H114" s="256">
        <v>582.75</v>
      </c>
      <c r="I114" s="256">
        <v>587.25</v>
      </c>
      <c r="J114" s="256">
        <v>593.5</v>
      </c>
      <c r="K114" s="254">
        <v>581</v>
      </c>
      <c r="L114" s="254">
        <v>570.25</v>
      </c>
      <c r="M114" s="254">
        <v>21.078949999999999</v>
      </c>
    </row>
    <row r="115" spans="1:13">
      <c r="A115" s="273">
        <v>106</v>
      </c>
      <c r="B115" s="254" t="s">
        <v>387</v>
      </c>
      <c r="C115" s="254">
        <v>593.70000000000005</v>
      </c>
      <c r="D115" s="256">
        <v>594.69999999999993</v>
      </c>
      <c r="E115" s="256">
        <v>581.99999999999989</v>
      </c>
      <c r="F115" s="256">
        <v>570.29999999999995</v>
      </c>
      <c r="G115" s="256">
        <v>557.59999999999991</v>
      </c>
      <c r="H115" s="256">
        <v>606.39999999999986</v>
      </c>
      <c r="I115" s="256">
        <v>619.09999999999991</v>
      </c>
      <c r="J115" s="256">
        <v>630.79999999999984</v>
      </c>
      <c r="K115" s="254">
        <v>607.4</v>
      </c>
      <c r="L115" s="254">
        <v>583</v>
      </c>
      <c r="M115" s="254">
        <v>7.59152</v>
      </c>
    </row>
    <row r="116" spans="1:13">
      <c r="A116" s="273">
        <v>107</v>
      </c>
      <c r="B116" s="254" t="s">
        <v>119</v>
      </c>
      <c r="C116" s="254">
        <v>59.8</v>
      </c>
      <c r="D116" s="256">
        <v>60.133333333333326</v>
      </c>
      <c r="E116" s="256">
        <v>59.116666666666653</v>
      </c>
      <c r="F116" s="256">
        <v>58.43333333333333</v>
      </c>
      <c r="G116" s="256">
        <v>57.416666666666657</v>
      </c>
      <c r="H116" s="256">
        <v>60.816666666666649</v>
      </c>
      <c r="I116" s="256">
        <v>61.833333333333329</v>
      </c>
      <c r="J116" s="256">
        <v>62.516666666666644</v>
      </c>
      <c r="K116" s="254">
        <v>61.15</v>
      </c>
      <c r="L116" s="254">
        <v>59.45</v>
      </c>
      <c r="M116" s="254">
        <v>277.77406000000002</v>
      </c>
    </row>
    <row r="117" spans="1:13">
      <c r="A117" s="273">
        <v>108</v>
      </c>
      <c r="B117" s="254" t="s">
        <v>126</v>
      </c>
      <c r="C117" s="254">
        <v>208.75</v>
      </c>
      <c r="D117" s="256">
        <v>208.81666666666669</v>
      </c>
      <c r="E117" s="256">
        <v>207.93333333333339</v>
      </c>
      <c r="F117" s="256">
        <v>207.1166666666667</v>
      </c>
      <c r="G117" s="256">
        <v>206.23333333333341</v>
      </c>
      <c r="H117" s="256">
        <v>209.63333333333338</v>
      </c>
      <c r="I117" s="256">
        <v>210.51666666666665</v>
      </c>
      <c r="J117" s="256">
        <v>211.33333333333337</v>
      </c>
      <c r="K117" s="254">
        <v>209.7</v>
      </c>
      <c r="L117" s="254">
        <v>208</v>
      </c>
      <c r="M117" s="254">
        <v>301.26020999999997</v>
      </c>
    </row>
    <row r="118" spans="1:13">
      <c r="A118" s="273">
        <v>109</v>
      </c>
      <c r="B118" s="254" t="s">
        <v>115</v>
      </c>
      <c r="C118" s="254">
        <v>261.35000000000002</v>
      </c>
      <c r="D118" s="256">
        <v>253.95000000000002</v>
      </c>
      <c r="E118" s="256">
        <v>235.15000000000003</v>
      </c>
      <c r="F118" s="256">
        <v>208.95000000000002</v>
      </c>
      <c r="G118" s="256">
        <v>190.15000000000003</v>
      </c>
      <c r="H118" s="256">
        <v>280.15000000000003</v>
      </c>
      <c r="I118" s="256">
        <v>298.95000000000005</v>
      </c>
      <c r="J118" s="256">
        <v>325.15000000000003</v>
      </c>
      <c r="K118" s="254">
        <v>272.75</v>
      </c>
      <c r="L118" s="254">
        <v>227.75</v>
      </c>
      <c r="M118" s="254">
        <v>670.11563999999998</v>
      </c>
    </row>
    <row r="119" spans="1:13">
      <c r="A119" s="273">
        <v>110</v>
      </c>
      <c r="B119" s="254" t="s">
        <v>255</v>
      </c>
      <c r="C119" s="254">
        <v>136.80000000000001</v>
      </c>
      <c r="D119" s="256">
        <v>138.68333333333334</v>
      </c>
      <c r="E119" s="256">
        <v>133.36666666666667</v>
      </c>
      <c r="F119" s="256">
        <v>129.93333333333334</v>
      </c>
      <c r="G119" s="256">
        <v>124.61666666666667</v>
      </c>
      <c r="H119" s="256">
        <v>142.11666666666667</v>
      </c>
      <c r="I119" s="256">
        <v>147.43333333333334</v>
      </c>
      <c r="J119" s="256">
        <v>150.86666666666667</v>
      </c>
      <c r="K119" s="254">
        <v>144</v>
      </c>
      <c r="L119" s="254">
        <v>135.25</v>
      </c>
      <c r="M119" s="254">
        <v>199.30452</v>
      </c>
    </row>
    <row r="120" spans="1:13">
      <c r="A120" s="273">
        <v>111</v>
      </c>
      <c r="B120" s="254" t="s">
        <v>125</v>
      </c>
      <c r="C120" s="254">
        <v>114.6</v>
      </c>
      <c r="D120" s="256">
        <v>113.98333333333335</v>
      </c>
      <c r="E120" s="256">
        <v>113.01666666666669</v>
      </c>
      <c r="F120" s="256">
        <v>111.43333333333335</v>
      </c>
      <c r="G120" s="256">
        <v>110.4666666666667</v>
      </c>
      <c r="H120" s="256">
        <v>115.56666666666669</v>
      </c>
      <c r="I120" s="256">
        <v>116.53333333333333</v>
      </c>
      <c r="J120" s="256">
        <v>118.11666666666669</v>
      </c>
      <c r="K120" s="254">
        <v>114.95</v>
      </c>
      <c r="L120" s="254">
        <v>112.4</v>
      </c>
      <c r="M120" s="254">
        <v>283.29820000000001</v>
      </c>
    </row>
    <row r="121" spans="1:13">
      <c r="A121" s="273">
        <v>112</v>
      </c>
      <c r="B121" s="254" t="s">
        <v>772</v>
      </c>
      <c r="C121" s="254">
        <v>1921.7</v>
      </c>
      <c r="D121" s="256">
        <v>1924.0833333333333</v>
      </c>
      <c r="E121" s="256">
        <v>1911.1666666666665</v>
      </c>
      <c r="F121" s="256">
        <v>1900.6333333333332</v>
      </c>
      <c r="G121" s="256">
        <v>1887.7166666666665</v>
      </c>
      <c r="H121" s="256">
        <v>1934.6166666666666</v>
      </c>
      <c r="I121" s="256">
        <v>1947.5333333333331</v>
      </c>
      <c r="J121" s="256">
        <v>1958.0666666666666</v>
      </c>
      <c r="K121" s="254">
        <v>1937</v>
      </c>
      <c r="L121" s="254">
        <v>1913.55</v>
      </c>
      <c r="M121" s="254">
        <v>3.5962100000000001</v>
      </c>
    </row>
    <row r="122" spans="1:13">
      <c r="A122" s="273">
        <v>113</v>
      </c>
      <c r="B122" s="254" t="s">
        <v>120</v>
      </c>
      <c r="C122" s="254">
        <v>524.20000000000005</v>
      </c>
      <c r="D122" s="256">
        <v>524.30000000000007</v>
      </c>
      <c r="E122" s="256">
        <v>519.15000000000009</v>
      </c>
      <c r="F122" s="256">
        <v>514.1</v>
      </c>
      <c r="G122" s="256">
        <v>508.95000000000005</v>
      </c>
      <c r="H122" s="256">
        <v>529.35000000000014</v>
      </c>
      <c r="I122" s="256">
        <v>534.5</v>
      </c>
      <c r="J122" s="256">
        <v>539.55000000000018</v>
      </c>
      <c r="K122" s="254">
        <v>529.45000000000005</v>
      </c>
      <c r="L122" s="254">
        <v>519.25</v>
      </c>
      <c r="M122" s="254">
        <v>32.507570000000001</v>
      </c>
    </row>
    <row r="123" spans="1:13">
      <c r="A123" s="273">
        <v>114</v>
      </c>
      <c r="B123" s="254" t="s">
        <v>824</v>
      </c>
      <c r="C123" s="254">
        <v>248.15</v>
      </c>
      <c r="D123" s="256">
        <v>247.1</v>
      </c>
      <c r="E123" s="256">
        <v>245.29999999999998</v>
      </c>
      <c r="F123" s="256">
        <v>242.45</v>
      </c>
      <c r="G123" s="256">
        <v>240.64999999999998</v>
      </c>
      <c r="H123" s="256">
        <v>249.95</v>
      </c>
      <c r="I123" s="256">
        <v>251.75</v>
      </c>
      <c r="J123" s="256">
        <v>254.6</v>
      </c>
      <c r="K123" s="254">
        <v>248.9</v>
      </c>
      <c r="L123" s="254">
        <v>244.25</v>
      </c>
      <c r="M123" s="254">
        <v>25.509540000000001</v>
      </c>
    </row>
    <row r="124" spans="1:13">
      <c r="A124" s="273">
        <v>115</v>
      </c>
      <c r="B124" s="254" t="s">
        <v>122</v>
      </c>
      <c r="C124" s="254">
        <v>1009.3</v>
      </c>
      <c r="D124" s="256">
        <v>1012.2333333333332</v>
      </c>
      <c r="E124" s="256">
        <v>1001.0666666666665</v>
      </c>
      <c r="F124" s="256">
        <v>992.83333333333326</v>
      </c>
      <c r="G124" s="256">
        <v>981.66666666666652</v>
      </c>
      <c r="H124" s="256">
        <v>1020.4666666666665</v>
      </c>
      <c r="I124" s="256">
        <v>1031.6333333333332</v>
      </c>
      <c r="J124" s="256">
        <v>1039.8666666666663</v>
      </c>
      <c r="K124" s="254">
        <v>1023.4</v>
      </c>
      <c r="L124" s="254">
        <v>1004</v>
      </c>
      <c r="M124" s="254">
        <v>43.231540000000003</v>
      </c>
    </row>
    <row r="125" spans="1:13">
      <c r="A125" s="273">
        <v>116</v>
      </c>
      <c r="B125" s="254" t="s">
        <v>256</v>
      </c>
      <c r="C125" s="254">
        <v>4571.3999999999996</v>
      </c>
      <c r="D125" s="256">
        <v>4571.3833333333341</v>
      </c>
      <c r="E125" s="256">
        <v>4527.2166666666681</v>
      </c>
      <c r="F125" s="256">
        <v>4483.0333333333338</v>
      </c>
      <c r="G125" s="256">
        <v>4438.8666666666677</v>
      </c>
      <c r="H125" s="256">
        <v>4615.5666666666684</v>
      </c>
      <c r="I125" s="256">
        <v>4659.7333333333345</v>
      </c>
      <c r="J125" s="256">
        <v>4703.9166666666688</v>
      </c>
      <c r="K125" s="254">
        <v>4615.55</v>
      </c>
      <c r="L125" s="254">
        <v>4527.2</v>
      </c>
      <c r="M125" s="254">
        <v>4.3060400000000003</v>
      </c>
    </row>
    <row r="126" spans="1:13">
      <c r="A126" s="273">
        <v>117</v>
      </c>
      <c r="B126" s="254" t="s">
        <v>124</v>
      </c>
      <c r="C126" s="254">
        <v>1385.65</v>
      </c>
      <c r="D126" s="256">
        <v>1386.7333333333336</v>
      </c>
      <c r="E126" s="256">
        <v>1376.5666666666671</v>
      </c>
      <c r="F126" s="256">
        <v>1367.4833333333336</v>
      </c>
      <c r="G126" s="256">
        <v>1357.3166666666671</v>
      </c>
      <c r="H126" s="256">
        <v>1395.8166666666671</v>
      </c>
      <c r="I126" s="256">
        <v>1405.9833333333336</v>
      </c>
      <c r="J126" s="256">
        <v>1415.0666666666671</v>
      </c>
      <c r="K126" s="254">
        <v>1396.9</v>
      </c>
      <c r="L126" s="254">
        <v>1377.65</v>
      </c>
      <c r="M126" s="254">
        <v>41.943280000000001</v>
      </c>
    </row>
    <row r="127" spans="1:13">
      <c r="A127" s="273">
        <v>118</v>
      </c>
      <c r="B127" s="254" t="s">
        <v>121</v>
      </c>
      <c r="C127" s="254">
        <v>1754.45</v>
      </c>
      <c r="D127" s="256">
        <v>1760.75</v>
      </c>
      <c r="E127" s="256">
        <v>1741.5</v>
      </c>
      <c r="F127" s="256">
        <v>1728.55</v>
      </c>
      <c r="G127" s="256">
        <v>1709.3</v>
      </c>
      <c r="H127" s="256">
        <v>1773.7</v>
      </c>
      <c r="I127" s="256">
        <v>1792.95</v>
      </c>
      <c r="J127" s="256">
        <v>1805.9</v>
      </c>
      <c r="K127" s="254">
        <v>1780</v>
      </c>
      <c r="L127" s="254">
        <v>1747.8</v>
      </c>
      <c r="M127" s="254">
        <v>4.2336600000000004</v>
      </c>
    </row>
    <row r="128" spans="1:13">
      <c r="A128" s="273">
        <v>119</v>
      </c>
      <c r="B128" s="254" t="s">
        <v>257</v>
      </c>
      <c r="C128" s="254">
        <v>2058.85</v>
      </c>
      <c r="D128" s="256">
        <v>2076.2666666666664</v>
      </c>
      <c r="E128" s="256">
        <v>2034.583333333333</v>
      </c>
      <c r="F128" s="256">
        <v>2010.3166666666666</v>
      </c>
      <c r="G128" s="256">
        <v>1968.6333333333332</v>
      </c>
      <c r="H128" s="256">
        <v>2100.5333333333328</v>
      </c>
      <c r="I128" s="256">
        <v>2142.2166666666662</v>
      </c>
      <c r="J128" s="256">
        <v>2166.4833333333327</v>
      </c>
      <c r="K128" s="254">
        <v>2117.9499999999998</v>
      </c>
      <c r="L128" s="254">
        <v>2052</v>
      </c>
      <c r="M128" s="254">
        <v>2.0452599999999999</v>
      </c>
    </row>
    <row r="129" spans="1:13">
      <c r="A129" s="273">
        <v>120</v>
      </c>
      <c r="B129" s="254" t="s">
        <v>258</v>
      </c>
      <c r="C129" s="254">
        <v>135.1</v>
      </c>
      <c r="D129" s="256">
        <v>135.46666666666667</v>
      </c>
      <c r="E129" s="256">
        <v>133.13333333333333</v>
      </c>
      <c r="F129" s="256">
        <v>131.16666666666666</v>
      </c>
      <c r="G129" s="256">
        <v>128.83333333333331</v>
      </c>
      <c r="H129" s="256">
        <v>137.43333333333334</v>
      </c>
      <c r="I129" s="256">
        <v>139.76666666666665</v>
      </c>
      <c r="J129" s="256">
        <v>141.73333333333335</v>
      </c>
      <c r="K129" s="254">
        <v>137.80000000000001</v>
      </c>
      <c r="L129" s="254">
        <v>133.5</v>
      </c>
      <c r="M129" s="254">
        <v>57.516469999999998</v>
      </c>
    </row>
    <row r="130" spans="1:13">
      <c r="A130" s="273">
        <v>121</v>
      </c>
      <c r="B130" s="254" t="s">
        <v>128</v>
      </c>
      <c r="C130" s="254">
        <v>721.2</v>
      </c>
      <c r="D130" s="256">
        <v>716.75</v>
      </c>
      <c r="E130" s="256">
        <v>707.5</v>
      </c>
      <c r="F130" s="256">
        <v>693.8</v>
      </c>
      <c r="G130" s="256">
        <v>684.55</v>
      </c>
      <c r="H130" s="256">
        <v>730.45</v>
      </c>
      <c r="I130" s="256">
        <v>739.7</v>
      </c>
      <c r="J130" s="256">
        <v>753.40000000000009</v>
      </c>
      <c r="K130" s="254">
        <v>726</v>
      </c>
      <c r="L130" s="254">
        <v>703.05</v>
      </c>
      <c r="M130" s="254">
        <v>96.538470000000004</v>
      </c>
    </row>
    <row r="131" spans="1:13">
      <c r="A131" s="273">
        <v>122</v>
      </c>
      <c r="B131" s="254" t="s">
        <v>127</v>
      </c>
      <c r="C131" s="254">
        <v>398.6</v>
      </c>
      <c r="D131" s="256">
        <v>397.81666666666661</v>
      </c>
      <c r="E131" s="256">
        <v>394.43333333333322</v>
      </c>
      <c r="F131" s="256">
        <v>390.26666666666659</v>
      </c>
      <c r="G131" s="256">
        <v>386.88333333333321</v>
      </c>
      <c r="H131" s="256">
        <v>401.98333333333323</v>
      </c>
      <c r="I131" s="256">
        <v>405.36666666666667</v>
      </c>
      <c r="J131" s="256">
        <v>409.53333333333325</v>
      </c>
      <c r="K131" s="254">
        <v>401.2</v>
      </c>
      <c r="L131" s="254">
        <v>393.65</v>
      </c>
      <c r="M131" s="254">
        <v>67.613749999999996</v>
      </c>
    </row>
    <row r="132" spans="1:13">
      <c r="A132" s="273">
        <v>123</v>
      </c>
      <c r="B132" s="254" t="s">
        <v>129</v>
      </c>
      <c r="C132" s="254">
        <v>3174.5</v>
      </c>
      <c r="D132" s="256">
        <v>3190.1</v>
      </c>
      <c r="E132" s="256">
        <v>3140.2999999999997</v>
      </c>
      <c r="F132" s="256">
        <v>3106.1</v>
      </c>
      <c r="G132" s="256">
        <v>3056.2999999999997</v>
      </c>
      <c r="H132" s="256">
        <v>3224.2999999999997</v>
      </c>
      <c r="I132" s="256">
        <v>3274.1</v>
      </c>
      <c r="J132" s="256">
        <v>3308.2999999999997</v>
      </c>
      <c r="K132" s="254">
        <v>3239.9</v>
      </c>
      <c r="L132" s="254">
        <v>3155.9</v>
      </c>
      <c r="M132" s="254">
        <v>7.48461</v>
      </c>
    </row>
    <row r="133" spans="1:13">
      <c r="A133" s="273">
        <v>124</v>
      </c>
      <c r="B133" s="254" t="s">
        <v>131</v>
      </c>
      <c r="C133" s="254">
        <v>1811.2</v>
      </c>
      <c r="D133" s="256">
        <v>1809.7166666666665</v>
      </c>
      <c r="E133" s="256">
        <v>1798.4833333333329</v>
      </c>
      <c r="F133" s="256">
        <v>1785.7666666666664</v>
      </c>
      <c r="G133" s="256">
        <v>1774.5333333333328</v>
      </c>
      <c r="H133" s="256">
        <v>1822.4333333333329</v>
      </c>
      <c r="I133" s="256">
        <v>1833.6666666666665</v>
      </c>
      <c r="J133" s="256">
        <v>1846.383333333333</v>
      </c>
      <c r="K133" s="254">
        <v>1820.95</v>
      </c>
      <c r="L133" s="254">
        <v>1797</v>
      </c>
      <c r="M133" s="254">
        <v>15.087059999999999</v>
      </c>
    </row>
    <row r="134" spans="1:13">
      <c r="A134" s="273">
        <v>125</v>
      </c>
      <c r="B134" s="254" t="s">
        <v>132</v>
      </c>
      <c r="C134" s="254">
        <v>97.5</v>
      </c>
      <c r="D134" s="256">
        <v>96.266666666666652</v>
      </c>
      <c r="E134" s="256">
        <v>94.5833333333333</v>
      </c>
      <c r="F134" s="256">
        <v>91.666666666666643</v>
      </c>
      <c r="G134" s="256">
        <v>89.983333333333292</v>
      </c>
      <c r="H134" s="256">
        <v>99.183333333333309</v>
      </c>
      <c r="I134" s="256">
        <v>100.86666666666665</v>
      </c>
      <c r="J134" s="256">
        <v>103.78333333333332</v>
      </c>
      <c r="K134" s="254">
        <v>97.95</v>
      </c>
      <c r="L134" s="254">
        <v>93.35</v>
      </c>
      <c r="M134" s="254">
        <v>337.16070999999999</v>
      </c>
    </row>
    <row r="135" spans="1:13">
      <c r="A135" s="273">
        <v>126</v>
      </c>
      <c r="B135" s="254" t="s">
        <v>259</v>
      </c>
      <c r="C135" s="254">
        <v>2720.9</v>
      </c>
      <c r="D135" s="256">
        <v>2729.4666666666667</v>
      </c>
      <c r="E135" s="256">
        <v>2679.4333333333334</v>
      </c>
      <c r="F135" s="256">
        <v>2637.9666666666667</v>
      </c>
      <c r="G135" s="256">
        <v>2587.9333333333334</v>
      </c>
      <c r="H135" s="256">
        <v>2770.9333333333334</v>
      </c>
      <c r="I135" s="256">
        <v>2820.9666666666672</v>
      </c>
      <c r="J135" s="256">
        <v>2862.4333333333334</v>
      </c>
      <c r="K135" s="254">
        <v>2779.5</v>
      </c>
      <c r="L135" s="254">
        <v>2688</v>
      </c>
      <c r="M135" s="254">
        <v>4.3210600000000001</v>
      </c>
    </row>
    <row r="136" spans="1:13">
      <c r="A136" s="273">
        <v>127</v>
      </c>
      <c r="B136" s="254" t="s">
        <v>133</v>
      </c>
      <c r="C136" s="254">
        <v>530.20000000000005</v>
      </c>
      <c r="D136" s="256">
        <v>523.05000000000007</v>
      </c>
      <c r="E136" s="256">
        <v>508.15000000000009</v>
      </c>
      <c r="F136" s="256">
        <v>486.1</v>
      </c>
      <c r="G136" s="256">
        <v>471.20000000000005</v>
      </c>
      <c r="H136" s="256">
        <v>545.10000000000014</v>
      </c>
      <c r="I136" s="256">
        <v>560</v>
      </c>
      <c r="J136" s="256">
        <v>582.05000000000018</v>
      </c>
      <c r="K136" s="254">
        <v>537.95000000000005</v>
      </c>
      <c r="L136" s="254">
        <v>501</v>
      </c>
      <c r="M136" s="254">
        <v>233.67435</v>
      </c>
    </row>
    <row r="137" spans="1:13">
      <c r="A137" s="273">
        <v>128</v>
      </c>
      <c r="B137" s="254" t="s">
        <v>260</v>
      </c>
      <c r="C137" s="254">
        <v>3856.6</v>
      </c>
      <c r="D137" s="256">
        <v>3855.4</v>
      </c>
      <c r="E137" s="256">
        <v>3831.2000000000003</v>
      </c>
      <c r="F137" s="256">
        <v>3805.8</v>
      </c>
      <c r="G137" s="256">
        <v>3781.6000000000004</v>
      </c>
      <c r="H137" s="256">
        <v>3880.8</v>
      </c>
      <c r="I137" s="256">
        <v>3905</v>
      </c>
      <c r="J137" s="256">
        <v>3930.4</v>
      </c>
      <c r="K137" s="254">
        <v>3879.6</v>
      </c>
      <c r="L137" s="254">
        <v>3830</v>
      </c>
      <c r="M137" s="254">
        <v>1.70587</v>
      </c>
    </row>
    <row r="138" spans="1:13">
      <c r="A138" s="273">
        <v>129</v>
      </c>
      <c r="B138" s="254" t="s">
        <v>134</v>
      </c>
      <c r="C138" s="254">
        <v>1537.55</v>
      </c>
      <c r="D138" s="256">
        <v>1533.9000000000003</v>
      </c>
      <c r="E138" s="256">
        <v>1520.5500000000006</v>
      </c>
      <c r="F138" s="256">
        <v>1503.5500000000004</v>
      </c>
      <c r="G138" s="256">
        <v>1490.2000000000007</v>
      </c>
      <c r="H138" s="256">
        <v>1550.9000000000005</v>
      </c>
      <c r="I138" s="256">
        <v>1564.2500000000005</v>
      </c>
      <c r="J138" s="256">
        <v>1581.2500000000005</v>
      </c>
      <c r="K138" s="254">
        <v>1547.25</v>
      </c>
      <c r="L138" s="254">
        <v>1516.9</v>
      </c>
      <c r="M138" s="254">
        <v>56.775379999999998</v>
      </c>
    </row>
    <row r="139" spans="1:13">
      <c r="A139" s="273">
        <v>130</v>
      </c>
      <c r="B139" s="254" t="s">
        <v>135</v>
      </c>
      <c r="C139" s="254">
        <v>1231.5</v>
      </c>
      <c r="D139" s="256">
        <v>1232.8333333333333</v>
      </c>
      <c r="E139" s="256">
        <v>1221.6666666666665</v>
      </c>
      <c r="F139" s="256">
        <v>1211.8333333333333</v>
      </c>
      <c r="G139" s="256">
        <v>1200.6666666666665</v>
      </c>
      <c r="H139" s="256">
        <v>1242.6666666666665</v>
      </c>
      <c r="I139" s="256">
        <v>1253.833333333333</v>
      </c>
      <c r="J139" s="256">
        <v>1263.6666666666665</v>
      </c>
      <c r="K139" s="254">
        <v>1244</v>
      </c>
      <c r="L139" s="254">
        <v>1223</v>
      </c>
      <c r="M139" s="254">
        <v>15.072570000000001</v>
      </c>
    </row>
    <row r="140" spans="1:13">
      <c r="A140" s="273">
        <v>131</v>
      </c>
      <c r="B140" s="254" t="s">
        <v>146</v>
      </c>
      <c r="C140" s="254">
        <v>84918.7</v>
      </c>
      <c r="D140" s="256">
        <v>84831.566666666666</v>
      </c>
      <c r="E140" s="256">
        <v>84327.133333333331</v>
      </c>
      <c r="F140" s="256">
        <v>83735.566666666666</v>
      </c>
      <c r="G140" s="256">
        <v>83231.133333333331</v>
      </c>
      <c r="H140" s="256">
        <v>85423.133333333331</v>
      </c>
      <c r="I140" s="256">
        <v>85927.566666666651</v>
      </c>
      <c r="J140" s="256">
        <v>86519.133333333331</v>
      </c>
      <c r="K140" s="254">
        <v>85336</v>
      </c>
      <c r="L140" s="254">
        <v>84240</v>
      </c>
      <c r="M140" s="254">
        <v>0.11133999999999999</v>
      </c>
    </row>
    <row r="141" spans="1:13">
      <c r="A141" s="273">
        <v>132</v>
      </c>
      <c r="B141" s="254" t="s">
        <v>143</v>
      </c>
      <c r="C141" s="254">
        <v>1182.0999999999999</v>
      </c>
      <c r="D141" s="256">
        <v>1181.6833333333334</v>
      </c>
      <c r="E141" s="256">
        <v>1170.8666666666668</v>
      </c>
      <c r="F141" s="256">
        <v>1159.6333333333334</v>
      </c>
      <c r="G141" s="256">
        <v>1148.8166666666668</v>
      </c>
      <c r="H141" s="256">
        <v>1192.9166666666667</v>
      </c>
      <c r="I141" s="256">
        <v>1203.7333333333333</v>
      </c>
      <c r="J141" s="256">
        <v>1214.9666666666667</v>
      </c>
      <c r="K141" s="254">
        <v>1192.5</v>
      </c>
      <c r="L141" s="254">
        <v>1170.45</v>
      </c>
      <c r="M141" s="254">
        <v>3.5361899999999999</v>
      </c>
    </row>
    <row r="142" spans="1:13">
      <c r="A142" s="273">
        <v>133</v>
      </c>
      <c r="B142" s="254" t="s">
        <v>137</v>
      </c>
      <c r="C142" s="254">
        <v>168.15</v>
      </c>
      <c r="D142" s="256">
        <v>166.68333333333334</v>
      </c>
      <c r="E142" s="256">
        <v>163.96666666666667</v>
      </c>
      <c r="F142" s="256">
        <v>159.78333333333333</v>
      </c>
      <c r="G142" s="256">
        <v>157.06666666666666</v>
      </c>
      <c r="H142" s="256">
        <v>170.86666666666667</v>
      </c>
      <c r="I142" s="256">
        <v>173.58333333333337</v>
      </c>
      <c r="J142" s="256">
        <v>177.76666666666668</v>
      </c>
      <c r="K142" s="254">
        <v>169.4</v>
      </c>
      <c r="L142" s="254">
        <v>162.5</v>
      </c>
      <c r="M142" s="254">
        <v>202.84196</v>
      </c>
    </row>
    <row r="143" spans="1:13">
      <c r="A143" s="273">
        <v>134</v>
      </c>
      <c r="B143" s="254" t="s">
        <v>136</v>
      </c>
      <c r="C143" s="254">
        <v>804.6</v>
      </c>
      <c r="D143" s="256">
        <v>807.23333333333323</v>
      </c>
      <c r="E143" s="256">
        <v>800.46666666666647</v>
      </c>
      <c r="F143" s="256">
        <v>796.33333333333326</v>
      </c>
      <c r="G143" s="256">
        <v>789.56666666666649</v>
      </c>
      <c r="H143" s="256">
        <v>811.36666666666645</v>
      </c>
      <c r="I143" s="256">
        <v>818.1333333333331</v>
      </c>
      <c r="J143" s="256">
        <v>822.26666666666642</v>
      </c>
      <c r="K143" s="254">
        <v>814</v>
      </c>
      <c r="L143" s="254">
        <v>803.1</v>
      </c>
      <c r="M143" s="254">
        <v>50.840919999999997</v>
      </c>
    </row>
    <row r="144" spans="1:13">
      <c r="A144" s="273">
        <v>135</v>
      </c>
      <c r="B144" s="254" t="s">
        <v>138</v>
      </c>
      <c r="C144" s="254">
        <v>162.44999999999999</v>
      </c>
      <c r="D144" s="256">
        <v>162.54999999999998</v>
      </c>
      <c r="E144" s="256">
        <v>160.89999999999998</v>
      </c>
      <c r="F144" s="256">
        <v>159.35</v>
      </c>
      <c r="G144" s="256">
        <v>157.69999999999999</v>
      </c>
      <c r="H144" s="256">
        <v>164.09999999999997</v>
      </c>
      <c r="I144" s="256">
        <v>165.75</v>
      </c>
      <c r="J144" s="256">
        <v>167.29999999999995</v>
      </c>
      <c r="K144" s="254">
        <v>164.2</v>
      </c>
      <c r="L144" s="254">
        <v>161</v>
      </c>
      <c r="M144" s="254">
        <v>64.875829999999993</v>
      </c>
    </row>
    <row r="145" spans="1:13">
      <c r="A145" s="273">
        <v>136</v>
      </c>
      <c r="B145" s="254" t="s">
        <v>139</v>
      </c>
      <c r="C145" s="254">
        <v>486.9</v>
      </c>
      <c r="D145" s="256">
        <v>489.13333333333338</v>
      </c>
      <c r="E145" s="256">
        <v>482.76666666666677</v>
      </c>
      <c r="F145" s="256">
        <v>478.63333333333338</v>
      </c>
      <c r="G145" s="256">
        <v>472.26666666666677</v>
      </c>
      <c r="H145" s="256">
        <v>493.26666666666677</v>
      </c>
      <c r="I145" s="256">
        <v>499.63333333333344</v>
      </c>
      <c r="J145" s="256">
        <v>503.76666666666677</v>
      </c>
      <c r="K145" s="254">
        <v>495.5</v>
      </c>
      <c r="L145" s="254">
        <v>485</v>
      </c>
      <c r="M145" s="254">
        <v>21.76435</v>
      </c>
    </row>
    <row r="146" spans="1:13">
      <c r="A146" s="273">
        <v>137</v>
      </c>
      <c r="B146" s="254" t="s">
        <v>140</v>
      </c>
      <c r="C146" s="254">
        <v>7214.7</v>
      </c>
      <c r="D146" s="256">
        <v>7212.6000000000013</v>
      </c>
      <c r="E146" s="256">
        <v>7153.2000000000025</v>
      </c>
      <c r="F146" s="256">
        <v>7091.7000000000016</v>
      </c>
      <c r="G146" s="256">
        <v>7032.3000000000029</v>
      </c>
      <c r="H146" s="256">
        <v>7274.1000000000022</v>
      </c>
      <c r="I146" s="256">
        <v>7333.5000000000018</v>
      </c>
      <c r="J146" s="256">
        <v>7395.0000000000018</v>
      </c>
      <c r="K146" s="254">
        <v>7272</v>
      </c>
      <c r="L146" s="254">
        <v>7151.1</v>
      </c>
      <c r="M146" s="254">
        <v>5.7559100000000001</v>
      </c>
    </row>
    <row r="147" spans="1:13">
      <c r="A147" s="273">
        <v>138</v>
      </c>
      <c r="B147" s="254" t="s">
        <v>142</v>
      </c>
      <c r="C147" s="254">
        <v>958</v>
      </c>
      <c r="D147" s="256">
        <v>965.36666666666667</v>
      </c>
      <c r="E147" s="256">
        <v>944.73333333333335</v>
      </c>
      <c r="F147" s="256">
        <v>931.4666666666667</v>
      </c>
      <c r="G147" s="256">
        <v>910.83333333333337</v>
      </c>
      <c r="H147" s="256">
        <v>978.63333333333333</v>
      </c>
      <c r="I147" s="256">
        <v>999.26666666666677</v>
      </c>
      <c r="J147" s="256">
        <v>1012.5333333333333</v>
      </c>
      <c r="K147" s="254">
        <v>986</v>
      </c>
      <c r="L147" s="254">
        <v>952.1</v>
      </c>
      <c r="M147" s="254">
        <v>13.98765</v>
      </c>
    </row>
    <row r="148" spans="1:13">
      <c r="A148" s="273">
        <v>139</v>
      </c>
      <c r="B148" s="254" t="s">
        <v>144</v>
      </c>
      <c r="C148" s="254">
        <v>2369.9499999999998</v>
      </c>
      <c r="D148" s="256">
        <v>2378.9833333333331</v>
      </c>
      <c r="E148" s="256">
        <v>2341.9666666666662</v>
      </c>
      <c r="F148" s="256">
        <v>2313.9833333333331</v>
      </c>
      <c r="G148" s="256">
        <v>2276.9666666666662</v>
      </c>
      <c r="H148" s="256">
        <v>2406.9666666666662</v>
      </c>
      <c r="I148" s="256">
        <v>2443.9833333333336</v>
      </c>
      <c r="J148" s="256">
        <v>2471.9666666666662</v>
      </c>
      <c r="K148" s="254">
        <v>2416</v>
      </c>
      <c r="L148" s="254">
        <v>2351</v>
      </c>
      <c r="M148" s="254">
        <v>5.3321899999999998</v>
      </c>
    </row>
    <row r="149" spans="1:13">
      <c r="A149" s="273">
        <v>140</v>
      </c>
      <c r="B149" s="254" t="s">
        <v>145</v>
      </c>
      <c r="C149" s="254">
        <v>252.05</v>
      </c>
      <c r="D149" s="256">
        <v>250.51666666666665</v>
      </c>
      <c r="E149" s="256">
        <v>247.0333333333333</v>
      </c>
      <c r="F149" s="256">
        <v>242.01666666666665</v>
      </c>
      <c r="G149" s="256">
        <v>238.5333333333333</v>
      </c>
      <c r="H149" s="256">
        <v>255.5333333333333</v>
      </c>
      <c r="I149" s="256">
        <v>259.01666666666665</v>
      </c>
      <c r="J149" s="256">
        <v>264.0333333333333</v>
      </c>
      <c r="K149" s="254">
        <v>254</v>
      </c>
      <c r="L149" s="254">
        <v>245.5</v>
      </c>
      <c r="M149" s="254">
        <v>301.26711999999998</v>
      </c>
    </row>
    <row r="150" spans="1:13">
      <c r="A150" s="273">
        <v>141</v>
      </c>
      <c r="B150" s="254" t="s">
        <v>262</v>
      </c>
      <c r="C150" s="254">
        <v>1909.45</v>
      </c>
      <c r="D150" s="256">
        <v>1920.1000000000001</v>
      </c>
      <c r="E150" s="256">
        <v>1891.3500000000004</v>
      </c>
      <c r="F150" s="256">
        <v>1873.2500000000002</v>
      </c>
      <c r="G150" s="256">
        <v>1844.5000000000005</v>
      </c>
      <c r="H150" s="256">
        <v>1938.2000000000003</v>
      </c>
      <c r="I150" s="256">
        <v>1966.9499999999998</v>
      </c>
      <c r="J150" s="256">
        <v>1985.0500000000002</v>
      </c>
      <c r="K150" s="254">
        <v>1948.85</v>
      </c>
      <c r="L150" s="254">
        <v>1902</v>
      </c>
      <c r="M150" s="254">
        <v>3.2569400000000002</v>
      </c>
    </row>
    <row r="151" spans="1:13">
      <c r="A151" s="273">
        <v>142</v>
      </c>
      <c r="B151" s="254" t="s">
        <v>147</v>
      </c>
      <c r="C151" s="254">
        <v>1509.35</v>
      </c>
      <c r="D151" s="256">
        <v>1514.0666666666666</v>
      </c>
      <c r="E151" s="256">
        <v>1478.1333333333332</v>
      </c>
      <c r="F151" s="256">
        <v>1446.9166666666665</v>
      </c>
      <c r="G151" s="256">
        <v>1410.9833333333331</v>
      </c>
      <c r="H151" s="256">
        <v>1545.2833333333333</v>
      </c>
      <c r="I151" s="256">
        <v>1581.2166666666667</v>
      </c>
      <c r="J151" s="256">
        <v>1612.4333333333334</v>
      </c>
      <c r="K151" s="254">
        <v>1550</v>
      </c>
      <c r="L151" s="254">
        <v>1482.85</v>
      </c>
      <c r="M151" s="254">
        <v>53.599589999999999</v>
      </c>
    </row>
    <row r="152" spans="1:13">
      <c r="A152" s="273">
        <v>143</v>
      </c>
      <c r="B152" s="254" t="s">
        <v>263</v>
      </c>
      <c r="C152" s="254">
        <v>1040.4000000000001</v>
      </c>
      <c r="D152" s="256">
        <v>1043.0833333333333</v>
      </c>
      <c r="E152" s="256">
        <v>1035.4166666666665</v>
      </c>
      <c r="F152" s="256">
        <v>1030.4333333333332</v>
      </c>
      <c r="G152" s="256">
        <v>1022.7666666666664</v>
      </c>
      <c r="H152" s="256">
        <v>1048.0666666666666</v>
      </c>
      <c r="I152" s="256">
        <v>1055.7333333333331</v>
      </c>
      <c r="J152" s="256">
        <v>1060.7166666666667</v>
      </c>
      <c r="K152" s="254">
        <v>1050.75</v>
      </c>
      <c r="L152" s="254">
        <v>1038.0999999999999</v>
      </c>
      <c r="M152" s="254">
        <v>2.3792</v>
      </c>
    </row>
    <row r="153" spans="1:13">
      <c r="A153" s="273">
        <v>144</v>
      </c>
      <c r="B153" s="254" t="s">
        <v>152</v>
      </c>
      <c r="C153" s="254">
        <v>193.3</v>
      </c>
      <c r="D153" s="256">
        <v>189.96666666666667</v>
      </c>
      <c r="E153" s="256">
        <v>185.98333333333335</v>
      </c>
      <c r="F153" s="256">
        <v>178.66666666666669</v>
      </c>
      <c r="G153" s="256">
        <v>174.68333333333337</v>
      </c>
      <c r="H153" s="256">
        <v>197.28333333333333</v>
      </c>
      <c r="I153" s="256">
        <v>201.26666666666662</v>
      </c>
      <c r="J153" s="256">
        <v>208.58333333333331</v>
      </c>
      <c r="K153" s="254">
        <v>193.95</v>
      </c>
      <c r="L153" s="254">
        <v>182.65</v>
      </c>
      <c r="M153" s="254">
        <v>206.63361</v>
      </c>
    </row>
    <row r="154" spans="1:13">
      <c r="A154" s="273">
        <v>145</v>
      </c>
      <c r="B154" s="254" t="s">
        <v>153</v>
      </c>
      <c r="C154" s="254">
        <v>111.75</v>
      </c>
      <c r="D154" s="256">
        <v>111.93333333333334</v>
      </c>
      <c r="E154" s="256">
        <v>110.86666666666667</v>
      </c>
      <c r="F154" s="256">
        <v>109.98333333333333</v>
      </c>
      <c r="G154" s="256">
        <v>108.91666666666667</v>
      </c>
      <c r="H154" s="256">
        <v>112.81666666666668</v>
      </c>
      <c r="I154" s="256">
        <v>113.88333333333334</v>
      </c>
      <c r="J154" s="256">
        <v>114.76666666666668</v>
      </c>
      <c r="K154" s="254">
        <v>113</v>
      </c>
      <c r="L154" s="254">
        <v>111.05</v>
      </c>
      <c r="M154" s="254">
        <v>89.306709999999995</v>
      </c>
    </row>
    <row r="155" spans="1:13">
      <c r="A155" s="273">
        <v>146</v>
      </c>
      <c r="B155" s="254" t="s">
        <v>148</v>
      </c>
      <c r="C155" s="254">
        <v>72.75</v>
      </c>
      <c r="D155" s="256">
        <v>72.466666666666669</v>
      </c>
      <c r="E155" s="256">
        <v>71.783333333333331</v>
      </c>
      <c r="F155" s="256">
        <v>70.816666666666663</v>
      </c>
      <c r="G155" s="256">
        <v>70.133333333333326</v>
      </c>
      <c r="H155" s="256">
        <v>73.433333333333337</v>
      </c>
      <c r="I155" s="256">
        <v>74.116666666666674</v>
      </c>
      <c r="J155" s="256">
        <v>75.083333333333343</v>
      </c>
      <c r="K155" s="254">
        <v>73.150000000000006</v>
      </c>
      <c r="L155" s="254">
        <v>71.5</v>
      </c>
      <c r="M155" s="254">
        <v>206.94407000000001</v>
      </c>
    </row>
    <row r="156" spans="1:13">
      <c r="A156" s="273">
        <v>147</v>
      </c>
      <c r="B156" s="254" t="s">
        <v>450</v>
      </c>
      <c r="C156" s="254">
        <v>3185.7</v>
      </c>
      <c r="D156" s="256">
        <v>3179.4</v>
      </c>
      <c r="E156" s="256">
        <v>3160.55</v>
      </c>
      <c r="F156" s="256">
        <v>3135.4</v>
      </c>
      <c r="G156" s="256">
        <v>3116.55</v>
      </c>
      <c r="H156" s="256">
        <v>3204.55</v>
      </c>
      <c r="I156" s="256">
        <v>3223.3999999999996</v>
      </c>
      <c r="J156" s="256">
        <v>3248.55</v>
      </c>
      <c r="K156" s="254">
        <v>3198.25</v>
      </c>
      <c r="L156" s="254">
        <v>3154.25</v>
      </c>
      <c r="M156" s="254">
        <v>1.00379</v>
      </c>
    </row>
    <row r="157" spans="1:13">
      <c r="A157" s="273">
        <v>148</v>
      </c>
      <c r="B157" s="254" t="s">
        <v>151</v>
      </c>
      <c r="C157" s="254">
        <v>17426.8</v>
      </c>
      <c r="D157" s="256">
        <v>17504.399999999998</v>
      </c>
      <c r="E157" s="256">
        <v>17302.399999999994</v>
      </c>
      <c r="F157" s="256">
        <v>17177.999999999996</v>
      </c>
      <c r="G157" s="256">
        <v>16975.999999999993</v>
      </c>
      <c r="H157" s="256">
        <v>17628.799999999996</v>
      </c>
      <c r="I157" s="256">
        <v>17830.800000000003</v>
      </c>
      <c r="J157" s="256">
        <v>17955.199999999997</v>
      </c>
      <c r="K157" s="254">
        <v>17706.400000000001</v>
      </c>
      <c r="L157" s="254">
        <v>17380</v>
      </c>
      <c r="M157" s="254">
        <v>2.0182199999999999</v>
      </c>
    </row>
    <row r="158" spans="1:13">
      <c r="A158" s="273">
        <v>149</v>
      </c>
      <c r="B158" s="254" t="s">
        <v>790</v>
      </c>
      <c r="C158" s="254">
        <v>369.65</v>
      </c>
      <c r="D158" s="256">
        <v>368.88333333333338</v>
      </c>
      <c r="E158" s="256">
        <v>365.86666666666679</v>
      </c>
      <c r="F158" s="256">
        <v>362.08333333333343</v>
      </c>
      <c r="G158" s="256">
        <v>359.06666666666683</v>
      </c>
      <c r="H158" s="256">
        <v>372.66666666666674</v>
      </c>
      <c r="I158" s="256">
        <v>375.68333333333328</v>
      </c>
      <c r="J158" s="256">
        <v>379.4666666666667</v>
      </c>
      <c r="K158" s="254">
        <v>371.9</v>
      </c>
      <c r="L158" s="254">
        <v>365.1</v>
      </c>
      <c r="M158" s="254">
        <v>5.39384</v>
      </c>
    </row>
    <row r="159" spans="1:13">
      <c r="A159" s="273">
        <v>150</v>
      </c>
      <c r="B159" s="254" t="s">
        <v>265</v>
      </c>
      <c r="C159" s="254">
        <v>654.35</v>
      </c>
      <c r="D159" s="256">
        <v>660.7833333333333</v>
      </c>
      <c r="E159" s="256">
        <v>640.56666666666661</v>
      </c>
      <c r="F159" s="256">
        <v>626.7833333333333</v>
      </c>
      <c r="G159" s="256">
        <v>606.56666666666661</v>
      </c>
      <c r="H159" s="256">
        <v>674.56666666666661</v>
      </c>
      <c r="I159" s="256">
        <v>694.7833333333333</v>
      </c>
      <c r="J159" s="256">
        <v>708.56666666666661</v>
      </c>
      <c r="K159" s="254">
        <v>681</v>
      </c>
      <c r="L159" s="254">
        <v>647</v>
      </c>
      <c r="M159" s="254">
        <v>16.217500000000001</v>
      </c>
    </row>
    <row r="160" spans="1:13">
      <c r="A160" s="273">
        <v>151</v>
      </c>
      <c r="B160" s="254" t="s">
        <v>155</v>
      </c>
      <c r="C160" s="254">
        <v>125.45</v>
      </c>
      <c r="D160" s="256">
        <v>125.16666666666667</v>
      </c>
      <c r="E160" s="256">
        <v>123.63333333333334</v>
      </c>
      <c r="F160" s="256">
        <v>121.81666666666666</v>
      </c>
      <c r="G160" s="256">
        <v>120.28333333333333</v>
      </c>
      <c r="H160" s="256">
        <v>126.98333333333335</v>
      </c>
      <c r="I160" s="256">
        <v>128.51666666666668</v>
      </c>
      <c r="J160" s="256">
        <v>130.33333333333337</v>
      </c>
      <c r="K160" s="254">
        <v>126.7</v>
      </c>
      <c r="L160" s="254">
        <v>123.35</v>
      </c>
      <c r="M160" s="254">
        <v>723.54378999999994</v>
      </c>
    </row>
    <row r="161" spans="1:13">
      <c r="A161" s="273">
        <v>152</v>
      </c>
      <c r="B161" s="254" t="s">
        <v>154</v>
      </c>
      <c r="C161" s="254">
        <v>141.35</v>
      </c>
      <c r="D161" s="256">
        <v>140.93333333333334</v>
      </c>
      <c r="E161" s="256">
        <v>139.46666666666667</v>
      </c>
      <c r="F161" s="256">
        <v>137.58333333333334</v>
      </c>
      <c r="G161" s="256">
        <v>136.11666666666667</v>
      </c>
      <c r="H161" s="256">
        <v>142.81666666666666</v>
      </c>
      <c r="I161" s="256">
        <v>144.28333333333336</v>
      </c>
      <c r="J161" s="256">
        <v>146.16666666666666</v>
      </c>
      <c r="K161" s="254">
        <v>142.4</v>
      </c>
      <c r="L161" s="254">
        <v>139.05000000000001</v>
      </c>
      <c r="M161" s="254">
        <v>15.79219</v>
      </c>
    </row>
    <row r="162" spans="1:13">
      <c r="A162" s="273">
        <v>153</v>
      </c>
      <c r="B162" s="254" t="s">
        <v>266</v>
      </c>
      <c r="C162" s="254">
        <v>3514.95</v>
      </c>
      <c r="D162" s="256">
        <v>3524.6333333333337</v>
      </c>
      <c r="E162" s="256">
        <v>3494.8666666666672</v>
      </c>
      <c r="F162" s="256">
        <v>3474.7833333333338</v>
      </c>
      <c r="G162" s="256">
        <v>3445.0166666666673</v>
      </c>
      <c r="H162" s="256">
        <v>3544.7166666666672</v>
      </c>
      <c r="I162" s="256">
        <v>3574.4833333333336</v>
      </c>
      <c r="J162" s="256">
        <v>3594.5666666666671</v>
      </c>
      <c r="K162" s="254">
        <v>3554.4</v>
      </c>
      <c r="L162" s="254">
        <v>3504.55</v>
      </c>
      <c r="M162" s="254">
        <v>0.36177999999999999</v>
      </c>
    </row>
    <row r="163" spans="1:13">
      <c r="A163" s="273">
        <v>154</v>
      </c>
      <c r="B163" s="254" t="s">
        <v>267</v>
      </c>
      <c r="C163" s="254">
        <v>2710.1</v>
      </c>
      <c r="D163" s="256">
        <v>2692.3666666666668</v>
      </c>
      <c r="E163" s="256">
        <v>2667.7333333333336</v>
      </c>
      <c r="F163" s="256">
        <v>2625.3666666666668</v>
      </c>
      <c r="G163" s="256">
        <v>2600.7333333333336</v>
      </c>
      <c r="H163" s="256">
        <v>2734.7333333333336</v>
      </c>
      <c r="I163" s="256">
        <v>2759.3666666666668</v>
      </c>
      <c r="J163" s="256">
        <v>2801.7333333333336</v>
      </c>
      <c r="K163" s="254">
        <v>2717</v>
      </c>
      <c r="L163" s="254">
        <v>2650</v>
      </c>
      <c r="M163" s="254">
        <v>1.89368</v>
      </c>
    </row>
    <row r="164" spans="1:13">
      <c r="A164" s="273">
        <v>155</v>
      </c>
      <c r="B164" s="254" t="s">
        <v>156</v>
      </c>
      <c r="C164" s="254">
        <v>31043.7</v>
      </c>
      <c r="D164" s="256">
        <v>30814.566666666666</v>
      </c>
      <c r="E164" s="256">
        <v>30529.133333333331</v>
      </c>
      <c r="F164" s="256">
        <v>30014.566666666666</v>
      </c>
      <c r="G164" s="256">
        <v>29729.133333333331</v>
      </c>
      <c r="H164" s="256">
        <v>31329.133333333331</v>
      </c>
      <c r="I164" s="256">
        <v>31614.566666666666</v>
      </c>
      <c r="J164" s="256">
        <v>32129.133333333331</v>
      </c>
      <c r="K164" s="254">
        <v>31100</v>
      </c>
      <c r="L164" s="254">
        <v>30300</v>
      </c>
      <c r="M164" s="254">
        <v>0.47282999999999997</v>
      </c>
    </row>
    <row r="165" spans="1:13">
      <c r="A165" s="273">
        <v>156</v>
      </c>
      <c r="B165" s="254" t="s">
        <v>158</v>
      </c>
      <c r="C165" s="254">
        <v>244.95</v>
      </c>
      <c r="D165" s="256">
        <v>245.65</v>
      </c>
      <c r="E165" s="256">
        <v>243.55</v>
      </c>
      <c r="F165" s="256">
        <v>242.15</v>
      </c>
      <c r="G165" s="256">
        <v>240.05</v>
      </c>
      <c r="H165" s="256">
        <v>247.05</v>
      </c>
      <c r="I165" s="256">
        <v>249.14999999999998</v>
      </c>
      <c r="J165" s="256">
        <v>250.55</v>
      </c>
      <c r="K165" s="254">
        <v>247.75</v>
      </c>
      <c r="L165" s="254">
        <v>244.25</v>
      </c>
      <c r="M165" s="254">
        <v>38.914209999999997</v>
      </c>
    </row>
    <row r="166" spans="1:13">
      <c r="A166" s="273">
        <v>157</v>
      </c>
      <c r="B166" s="254" t="s">
        <v>269</v>
      </c>
      <c r="C166" s="254">
        <v>5189.2</v>
      </c>
      <c r="D166" s="256">
        <v>5192.3666666666659</v>
      </c>
      <c r="E166" s="256">
        <v>5164.8333333333321</v>
      </c>
      <c r="F166" s="256">
        <v>5140.4666666666662</v>
      </c>
      <c r="G166" s="256">
        <v>5112.9333333333325</v>
      </c>
      <c r="H166" s="256">
        <v>5216.7333333333318</v>
      </c>
      <c r="I166" s="256">
        <v>5244.2666666666664</v>
      </c>
      <c r="J166" s="256">
        <v>5268.6333333333314</v>
      </c>
      <c r="K166" s="254">
        <v>5219.8999999999996</v>
      </c>
      <c r="L166" s="254">
        <v>5168</v>
      </c>
      <c r="M166" s="254">
        <v>0.34033000000000002</v>
      </c>
    </row>
    <row r="167" spans="1:13">
      <c r="A167" s="273">
        <v>158</v>
      </c>
      <c r="B167" s="254" t="s">
        <v>160</v>
      </c>
      <c r="C167" s="254">
        <v>2079.4</v>
      </c>
      <c r="D167" s="256">
        <v>2084.0666666666666</v>
      </c>
      <c r="E167" s="256">
        <v>2070.8833333333332</v>
      </c>
      <c r="F167" s="256">
        <v>2062.3666666666668</v>
      </c>
      <c r="G167" s="256">
        <v>2049.1833333333334</v>
      </c>
      <c r="H167" s="256">
        <v>2092.583333333333</v>
      </c>
      <c r="I167" s="256">
        <v>2105.7666666666664</v>
      </c>
      <c r="J167" s="256">
        <v>2114.2833333333328</v>
      </c>
      <c r="K167" s="254">
        <v>2097.25</v>
      </c>
      <c r="L167" s="254">
        <v>2075.5500000000002</v>
      </c>
      <c r="M167" s="254">
        <v>2.9765899999999998</v>
      </c>
    </row>
    <row r="168" spans="1:13">
      <c r="A168" s="273">
        <v>159</v>
      </c>
      <c r="B168" s="254" t="s">
        <v>157</v>
      </c>
      <c r="C168" s="254">
        <v>1928.1</v>
      </c>
      <c r="D168" s="256">
        <v>1899.7166666666665</v>
      </c>
      <c r="E168" s="256">
        <v>1861.4333333333329</v>
      </c>
      <c r="F168" s="256">
        <v>1794.7666666666664</v>
      </c>
      <c r="G168" s="256">
        <v>1756.4833333333329</v>
      </c>
      <c r="H168" s="256">
        <v>1966.383333333333</v>
      </c>
      <c r="I168" s="256">
        <v>2004.6666666666663</v>
      </c>
      <c r="J168" s="256">
        <v>2071.333333333333</v>
      </c>
      <c r="K168" s="254">
        <v>1938</v>
      </c>
      <c r="L168" s="254">
        <v>1833.05</v>
      </c>
      <c r="M168" s="254">
        <v>20.5014</v>
      </c>
    </row>
    <row r="169" spans="1:13">
      <c r="A169" s="273">
        <v>160</v>
      </c>
      <c r="B169" s="254" t="s">
        <v>461</v>
      </c>
      <c r="C169" s="254">
        <v>1709.45</v>
      </c>
      <c r="D169" s="256">
        <v>1706.4833333333333</v>
      </c>
      <c r="E169" s="256">
        <v>1687.9666666666667</v>
      </c>
      <c r="F169" s="256">
        <v>1666.4833333333333</v>
      </c>
      <c r="G169" s="256">
        <v>1647.9666666666667</v>
      </c>
      <c r="H169" s="256">
        <v>1727.9666666666667</v>
      </c>
      <c r="I169" s="256">
        <v>1746.4833333333336</v>
      </c>
      <c r="J169" s="256">
        <v>1767.9666666666667</v>
      </c>
      <c r="K169" s="254">
        <v>1725</v>
      </c>
      <c r="L169" s="254">
        <v>1685</v>
      </c>
      <c r="M169" s="254">
        <v>5.6305300000000003</v>
      </c>
    </row>
    <row r="170" spans="1:13">
      <c r="A170" s="273">
        <v>161</v>
      </c>
      <c r="B170" s="254" t="s">
        <v>159</v>
      </c>
      <c r="C170" s="254">
        <v>122.2</v>
      </c>
      <c r="D170" s="256">
        <v>122.28333333333335</v>
      </c>
      <c r="E170" s="256">
        <v>120.7166666666667</v>
      </c>
      <c r="F170" s="256">
        <v>119.23333333333335</v>
      </c>
      <c r="G170" s="256">
        <v>117.6666666666667</v>
      </c>
      <c r="H170" s="256">
        <v>123.76666666666669</v>
      </c>
      <c r="I170" s="256">
        <v>125.33333333333333</v>
      </c>
      <c r="J170" s="256">
        <v>126.81666666666669</v>
      </c>
      <c r="K170" s="254">
        <v>123.85</v>
      </c>
      <c r="L170" s="254">
        <v>120.8</v>
      </c>
      <c r="M170" s="254">
        <v>69.913269999999997</v>
      </c>
    </row>
    <row r="171" spans="1:13">
      <c r="A171" s="273">
        <v>162</v>
      </c>
      <c r="B171" s="254" t="s">
        <v>162</v>
      </c>
      <c r="C171" s="254">
        <v>226.15</v>
      </c>
      <c r="D171" s="256">
        <v>226.36666666666667</v>
      </c>
      <c r="E171" s="256">
        <v>224.58333333333334</v>
      </c>
      <c r="F171" s="256">
        <v>223.01666666666668</v>
      </c>
      <c r="G171" s="256">
        <v>221.23333333333335</v>
      </c>
      <c r="H171" s="256">
        <v>227.93333333333334</v>
      </c>
      <c r="I171" s="256">
        <v>229.71666666666664</v>
      </c>
      <c r="J171" s="256">
        <v>231.28333333333333</v>
      </c>
      <c r="K171" s="254">
        <v>228.15</v>
      </c>
      <c r="L171" s="254">
        <v>224.8</v>
      </c>
      <c r="M171" s="254">
        <v>34.551499999999997</v>
      </c>
    </row>
    <row r="172" spans="1:13">
      <c r="A172" s="273">
        <v>163</v>
      </c>
      <c r="B172" s="254" t="s">
        <v>270</v>
      </c>
      <c r="C172" s="254">
        <v>289.25</v>
      </c>
      <c r="D172" s="256">
        <v>290.66666666666669</v>
      </c>
      <c r="E172" s="256">
        <v>285.63333333333338</v>
      </c>
      <c r="F172" s="256">
        <v>282.01666666666671</v>
      </c>
      <c r="G172" s="256">
        <v>276.98333333333341</v>
      </c>
      <c r="H172" s="256">
        <v>294.28333333333336</v>
      </c>
      <c r="I172" s="256">
        <v>299.31666666666666</v>
      </c>
      <c r="J172" s="256">
        <v>302.93333333333334</v>
      </c>
      <c r="K172" s="254">
        <v>295.7</v>
      </c>
      <c r="L172" s="254">
        <v>287.05</v>
      </c>
      <c r="M172" s="254">
        <v>7.68689</v>
      </c>
    </row>
    <row r="173" spans="1:13">
      <c r="A173" s="273">
        <v>164</v>
      </c>
      <c r="B173" s="254" t="s">
        <v>271</v>
      </c>
      <c r="C173" s="254">
        <v>12847.3</v>
      </c>
      <c r="D173" s="256">
        <v>12999.833333333334</v>
      </c>
      <c r="E173" s="256">
        <v>12649.466666666667</v>
      </c>
      <c r="F173" s="256">
        <v>12451.633333333333</v>
      </c>
      <c r="G173" s="256">
        <v>12101.266666666666</v>
      </c>
      <c r="H173" s="256">
        <v>13197.666666666668</v>
      </c>
      <c r="I173" s="256">
        <v>13548.033333333333</v>
      </c>
      <c r="J173" s="256">
        <v>13745.866666666669</v>
      </c>
      <c r="K173" s="254">
        <v>13350.2</v>
      </c>
      <c r="L173" s="254">
        <v>12802</v>
      </c>
      <c r="M173" s="254">
        <v>0.21987999999999999</v>
      </c>
    </row>
    <row r="174" spans="1:13">
      <c r="A174" s="273">
        <v>165</v>
      </c>
      <c r="B174" s="254" t="s">
        <v>161</v>
      </c>
      <c r="C174" s="254">
        <v>43.1</v>
      </c>
      <c r="D174" s="256">
        <v>43.216666666666669</v>
      </c>
      <c r="E174" s="256">
        <v>42.833333333333336</v>
      </c>
      <c r="F174" s="256">
        <v>42.56666666666667</v>
      </c>
      <c r="G174" s="256">
        <v>42.183333333333337</v>
      </c>
      <c r="H174" s="256">
        <v>43.483333333333334</v>
      </c>
      <c r="I174" s="256">
        <v>43.86666666666666</v>
      </c>
      <c r="J174" s="256">
        <v>44.133333333333333</v>
      </c>
      <c r="K174" s="254">
        <v>43.6</v>
      </c>
      <c r="L174" s="254">
        <v>42.95</v>
      </c>
      <c r="M174" s="254">
        <v>1421.5204699999999</v>
      </c>
    </row>
    <row r="175" spans="1:13">
      <c r="A175" s="273">
        <v>166</v>
      </c>
      <c r="B175" s="254" t="s">
        <v>165</v>
      </c>
      <c r="C175" s="254">
        <v>214.75</v>
      </c>
      <c r="D175" s="256">
        <v>215.45000000000002</v>
      </c>
      <c r="E175" s="256">
        <v>210.55000000000004</v>
      </c>
      <c r="F175" s="256">
        <v>206.35000000000002</v>
      </c>
      <c r="G175" s="256">
        <v>201.45000000000005</v>
      </c>
      <c r="H175" s="256">
        <v>219.65000000000003</v>
      </c>
      <c r="I175" s="256">
        <v>224.55</v>
      </c>
      <c r="J175" s="256">
        <v>228.75000000000003</v>
      </c>
      <c r="K175" s="254">
        <v>220.35</v>
      </c>
      <c r="L175" s="254">
        <v>211.25</v>
      </c>
      <c r="M175" s="254">
        <v>203.38093000000001</v>
      </c>
    </row>
    <row r="176" spans="1:13">
      <c r="A176" s="273">
        <v>167</v>
      </c>
      <c r="B176" s="254" t="s">
        <v>166</v>
      </c>
      <c r="C176" s="254">
        <v>150.65</v>
      </c>
      <c r="D176" s="256">
        <v>150.29999999999998</v>
      </c>
      <c r="E176" s="256">
        <v>147.94999999999996</v>
      </c>
      <c r="F176" s="256">
        <v>145.24999999999997</v>
      </c>
      <c r="G176" s="256">
        <v>142.89999999999995</v>
      </c>
      <c r="H176" s="256">
        <v>152.99999999999997</v>
      </c>
      <c r="I176" s="256">
        <v>155.35</v>
      </c>
      <c r="J176" s="256">
        <v>158.04999999999998</v>
      </c>
      <c r="K176" s="254">
        <v>152.65</v>
      </c>
      <c r="L176" s="254">
        <v>147.6</v>
      </c>
      <c r="M176" s="254">
        <v>47.89846</v>
      </c>
    </row>
    <row r="177" spans="1:13">
      <c r="A177" s="273">
        <v>168</v>
      </c>
      <c r="B177" s="254" t="s">
        <v>273</v>
      </c>
      <c r="C177" s="254">
        <v>538.4</v>
      </c>
      <c r="D177" s="256">
        <v>534.98333333333323</v>
      </c>
      <c r="E177" s="256">
        <v>529.31666666666649</v>
      </c>
      <c r="F177" s="256">
        <v>520.23333333333323</v>
      </c>
      <c r="G177" s="256">
        <v>514.56666666666649</v>
      </c>
      <c r="H177" s="256">
        <v>544.06666666666649</v>
      </c>
      <c r="I177" s="256">
        <v>549.73333333333323</v>
      </c>
      <c r="J177" s="256">
        <v>558.81666666666649</v>
      </c>
      <c r="K177" s="254">
        <v>540.65</v>
      </c>
      <c r="L177" s="254">
        <v>525.9</v>
      </c>
      <c r="M177" s="254">
        <v>3.4516399999999998</v>
      </c>
    </row>
    <row r="178" spans="1:13">
      <c r="A178" s="273">
        <v>169</v>
      </c>
      <c r="B178" s="254" t="s">
        <v>167</v>
      </c>
      <c r="C178" s="254">
        <v>2190.5</v>
      </c>
      <c r="D178" s="256">
        <v>2197.0666666666666</v>
      </c>
      <c r="E178" s="256">
        <v>2177.6833333333334</v>
      </c>
      <c r="F178" s="256">
        <v>2164.8666666666668</v>
      </c>
      <c r="G178" s="256">
        <v>2145.4833333333336</v>
      </c>
      <c r="H178" s="256">
        <v>2209.8833333333332</v>
      </c>
      <c r="I178" s="256">
        <v>2229.2666666666664</v>
      </c>
      <c r="J178" s="256">
        <v>2242.083333333333</v>
      </c>
      <c r="K178" s="254">
        <v>2216.4499999999998</v>
      </c>
      <c r="L178" s="254">
        <v>2184.25</v>
      </c>
      <c r="M178" s="254">
        <v>66.772779999999997</v>
      </c>
    </row>
    <row r="179" spans="1:13">
      <c r="A179" s="273">
        <v>170</v>
      </c>
      <c r="B179" s="254" t="s">
        <v>814</v>
      </c>
      <c r="C179" s="254">
        <v>1049.6500000000001</v>
      </c>
      <c r="D179" s="256">
        <v>1049.2333333333333</v>
      </c>
      <c r="E179" s="256">
        <v>1040.4166666666667</v>
      </c>
      <c r="F179" s="256">
        <v>1031.1833333333334</v>
      </c>
      <c r="G179" s="256">
        <v>1022.3666666666668</v>
      </c>
      <c r="H179" s="256">
        <v>1058.4666666666667</v>
      </c>
      <c r="I179" s="256">
        <v>1067.2833333333333</v>
      </c>
      <c r="J179" s="256">
        <v>1076.5166666666667</v>
      </c>
      <c r="K179" s="254">
        <v>1058.05</v>
      </c>
      <c r="L179" s="254">
        <v>1040</v>
      </c>
      <c r="M179" s="254">
        <v>6.29772</v>
      </c>
    </row>
    <row r="180" spans="1:13">
      <c r="A180" s="273">
        <v>171</v>
      </c>
      <c r="B180" s="254" t="s">
        <v>274</v>
      </c>
      <c r="C180" s="254">
        <v>989.15</v>
      </c>
      <c r="D180" s="256">
        <v>989.36666666666667</v>
      </c>
      <c r="E180" s="256">
        <v>983.7833333333333</v>
      </c>
      <c r="F180" s="256">
        <v>978.41666666666663</v>
      </c>
      <c r="G180" s="256">
        <v>972.83333333333326</v>
      </c>
      <c r="H180" s="256">
        <v>994.73333333333335</v>
      </c>
      <c r="I180" s="256">
        <v>1000.3166666666666</v>
      </c>
      <c r="J180" s="256">
        <v>1005.6833333333334</v>
      </c>
      <c r="K180" s="254">
        <v>994.95</v>
      </c>
      <c r="L180" s="254">
        <v>984</v>
      </c>
      <c r="M180" s="254">
        <v>9.9691899999999993</v>
      </c>
    </row>
    <row r="181" spans="1:13">
      <c r="A181" s="273">
        <v>172</v>
      </c>
      <c r="B181" s="254" t="s">
        <v>172</v>
      </c>
      <c r="C181" s="254">
        <v>6623.45</v>
      </c>
      <c r="D181" s="256">
        <v>6620.083333333333</v>
      </c>
      <c r="E181" s="256">
        <v>6588.1166666666659</v>
      </c>
      <c r="F181" s="256">
        <v>6552.7833333333328</v>
      </c>
      <c r="G181" s="256">
        <v>6520.8166666666657</v>
      </c>
      <c r="H181" s="256">
        <v>6655.4166666666661</v>
      </c>
      <c r="I181" s="256">
        <v>6687.3833333333332</v>
      </c>
      <c r="J181" s="256">
        <v>6722.7166666666662</v>
      </c>
      <c r="K181" s="254">
        <v>6652.05</v>
      </c>
      <c r="L181" s="254">
        <v>6584.75</v>
      </c>
      <c r="M181" s="254">
        <v>0.87373999999999996</v>
      </c>
    </row>
    <row r="182" spans="1:13">
      <c r="A182" s="273">
        <v>173</v>
      </c>
      <c r="B182" s="254" t="s">
        <v>478</v>
      </c>
      <c r="C182" s="254">
        <v>7758.6</v>
      </c>
      <c r="D182" s="256">
        <v>7755.25</v>
      </c>
      <c r="E182" s="256">
        <v>7725.5</v>
      </c>
      <c r="F182" s="256">
        <v>7692.4</v>
      </c>
      <c r="G182" s="256">
        <v>7662.65</v>
      </c>
      <c r="H182" s="256">
        <v>7788.35</v>
      </c>
      <c r="I182" s="256">
        <v>7818.1</v>
      </c>
      <c r="J182" s="256">
        <v>7851.2000000000007</v>
      </c>
      <c r="K182" s="254">
        <v>7785</v>
      </c>
      <c r="L182" s="254">
        <v>7722.15</v>
      </c>
      <c r="M182" s="254">
        <v>5.1189999999999999E-2</v>
      </c>
    </row>
    <row r="183" spans="1:13">
      <c r="A183" s="273">
        <v>174</v>
      </c>
      <c r="B183" s="254" t="s">
        <v>170</v>
      </c>
      <c r="C183" s="254">
        <v>28153.65</v>
      </c>
      <c r="D183" s="256">
        <v>28224.133333333331</v>
      </c>
      <c r="E183" s="256">
        <v>28019.516666666663</v>
      </c>
      <c r="F183" s="256">
        <v>27885.383333333331</v>
      </c>
      <c r="G183" s="256">
        <v>27680.766666666663</v>
      </c>
      <c r="H183" s="256">
        <v>28358.266666666663</v>
      </c>
      <c r="I183" s="256">
        <v>28562.883333333331</v>
      </c>
      <c r="J183" s="256">
        <v>28697.016666666663</v>
      </c>
      <c r="K183" s="254">
        <v>28428.75</v>
      </c>
      <c r="L183" s="254">
        <v>28090</v>
      </c>
      <c r="M183" s="254">
        <v>0.26867000000000002</v>
      </c>
    </row>
    <row r="184" spans="1:13">
      <c r="A184" s="273">
        <v>175</v>
      </c>
      <c r="B184" s="254" t="s">
        <v>173</v>
      </c>
      <c r="C184" s="254">
        <v>1423.2</v>
      </c>
      <c r="D184" s="256">
        <v>1421.9833333333333</v>
      </c>
      <c r="E184" s="256">
        <v>1408.9666666666667</v>
      </c>
      <c r="F184" s="256">
        <v>1394.7333333333333</v>
      </c>
      <c r="G184" s="256">
        <v>1381.7166666666667</v>
      </c>
      <c r="H184" s="256">
        <v>1436.2166666666667</v>
      </c>
      <c r="I184" s="256">
        <v>1449.2333333333336</v>
      </c>
      <c r="J184" s="256">
        <v>1463.4666666666667</v>
      </c>
      <c r="K184" s="254">
        <v>1435</v>
      </c>
      <c r="L184" s="254">
        <v>1407.75</v>
      </c>
      <c r="M184" s="254">
        <v>12.627140000000001</v>
      </c>
    </row>
    <row r="185" spans="1:13">
      <c r="A185" s="273">
        <v>176</v>
      </c>
      <c r="B185" s="254" t="s">
        <v>171</v>
      </c>
      <c r="C185" s="254">
        <v>2119.75</v>
      </c>
      <c r="D185" s="256">
        <v>2134.5833333333335</v>
      </c>
      <c r="E185" s="256">
        <v>2091.166666666667</v>
      </c>
      <c r="F185" s="256">
        <v>2062.5833333333335</v>
      </c>
      <c r="G185" s="256">
        <v>2019.166666666667</v>
      </c>
      <c r="H185" s="256">
        <v>2163.166666666667</v>
      </c>
      <c r="I185" s="256">
        <v>2206.5833333333339</v>
      </c>
      <c r="J185" s="256">
        <v>2235.166666666667</v>
      </c>
      <c r="K185" s="254">
        <v>2178</v>
      </c>
      <c r="L185" s="254">
        <v>2106</v>
      </c>
      <c r="M185" s="254">
        <v>7.0721499999999997</v>
      </c>
    </row>
    <row r="186" spans="1:13">
      <c r="A186" s="273">
        <v>177</v>
      </c>
      <c r="B186" s="254" t="s">
        <v>169</v>
      </c>
      <c r="C186" s="254">
        <v>433.6</v>
      </c>
      <c r="D186" s="256">
        <v>435.75</v>
      </c>
      <c r="E186" s="256">
        <v>429.6</v>
      </c>
      <c r="F186" s="256">
        <v>425.6</v>
      </c>
      <c r="G186" s="256">
        <v>419.45000000000005</v>
      </c>
      <c r="H186" s="256">
        <v>439.75</v>
      </c>
      <c r="I186" s="256">
        <v>445.9</v>
      </c>
      <c r="J186" s="256">
        <v>449.9</v>
      </c>
      <c r="K186" s="254">
        <v>441.9</v>
      </c>
      <c r="L186" s="254">
        <v>431.75</v>
      </c>
      <c r="M186" s="254">
        <v>368.98768999999999</v>
      </c>
    </row>
    <row r="187" spans="1:13">
      <c r="A187" s="273">
        <v>178</v>
      </c>
      <c r="B187" s="254" t="s">
        <v>168</v>
      </c>
      <c r="C187" s="254">
        <v>122.9</v>
      </c>
      <c r="D187" s="256">
        <v>122.78333333333335</v>
      </c>
      <c r="E187" s="256">
        <v>121.41666666666669</v>
      </c>
      <c r="F187" s="256">
        <v>119.93333333333334</v>
      </c>
      <c r="G187" s="256">
        <v>118.56666666666668</v>
      </c>
      <c r="H187" s="256">
        <v>124.26666666666669</v>
      </c>
      <c r="I187" s="256">
        <v>125.63333333333334</v>
      </c>
      <c r="J187" s="256">
        <v>127.1166666666667</v>
      </c>
      <c r="K187" s="254">
        <v>124.15</v>
      </c>
      <c r="L187" s="254">
        <v>121.3</v>
      </c>
      <c r="M187" s="254">
        <v>301.62900999999999</v>
      </c>
    </row>
    <row r="188" spans="1:13">
      <c r="A188" s="273">
        <v>179</v>
      </c>
      <c r="B188" s="254" t="s">
        <v>175</v>
      </c>
      <c r="C188" s="254">
        <v>673.95</v>
      </c>
      <c r="D188" s="256">
        <v>675.33333333333337</v>
      </c>
      <c r="E188" s="256">
        <v>671.41666666666674</v>
      </c>
      <c r="F188" s="256">
        <v>668.88333333333333</v>
      </c>
      <c r="G188" s="256">
        <v>664.9666666666667</v>
      </c>
      <c r="H188" s="256">
        <v>677.86666666666679</v>
      </c>
      <c r="I188" s="256">
        <v>681.78333333333353</v>
      </c>
      <c r="J188" s="256">
        <v>684.31666666666683</v>
      </c>
      <c r="K188" s="254">
        <v>679.25</v>
      </c>
      <c r="L188" s="254">
        <v>672.8</v>
      </c>
      <c r="M188" s="254">
        <v>37.478029999999997</v>
      </c>
    </row>
    <row r="189" spans="1:13">
      <c r="A189" s="273">
        <v>180</v>
      </c>
      <c r="B189" s="254" t="s">
        <v>176</v>
      </c>
      <c r="C189" s="254">
        <v>521.75</v>
      </c>
      <c r="D189" s="256">
        <v>524.18333333333328</v>
      </c>
      <c r="E189" s="256">
        <v>517.61666666666656</v>
      </c>
      <c r="F189" s="256">
        <v>513.48333333333323</v>
      </c>
      <c r="G189" s="256">
        <v>506.91666666666652</v>
      </c>
      <c r="H189" s="256">
        <v>528.31666666666661</v>
      </c>
      <c r="I189" s="256">
        <v>534.88333333333344</v>
      </c>
      <c r="J189" s="256">
        <v>539.01666666666665</v>
      </c>
      <c r="K189" s="254">
        <v>530.75</v>
      </c>
      <c r="L189" s="254">
        <v>520.04999999999995</v>
      </c>
      <c r="M189" s="254">
        <v>12.3447</v>
      </c>
    </row>
    <row r="190" spans="1:13">
      <c r="A190" s="273">
        <v>181</v>
      </c>
      <c r="B190" s="254" t="s">
        <v>275</v>
      </c>
      <c r="C190" s="254">
        <v>589</v>
      </c>
      <c r="D190" s="256">
        <v>590.01666666666665</v>
      </c>
      <c r="E190" s="256">
        <v>585.23333333333335</v>
      </c>
      <c r="F190" s="256">
        <v>581.4666666666667</v>
      </c>
      <c r="G190" s="256">
        <v>576.68333333333339</v>
      </c>
      <c r="H190" s="256">
        <v>593.7833333333333</v>
      </c>
      <c r="I190" s="256">
        <v>598.56666666666661</v>
      </c>
      <c r="J190" s="256">
        <v>602.33333333333326</v>
      </c>
      <c r="K190" s="254">
        <v>594.79999999999995</v>
      </c>
      <c r="L190" s="254">
        <v>586.25</v>
      </c>
      <c r="M190" s="254">
        <v>1.9480500000000001</v>
      </c>
    </row>
    <row r="191" spans="1:13">
      <c r="A191" s="273">
        <v>182</v>
      </c>
      <c r="B191" s="254" t="s">
        <v>188</v>
      </c>
      <c r="C191" s="254">
        <v>623.4</v>
      </c>
      <c r="D191" s="256">
        <v>624.81666666666672</v>
      </c>
      <c r="E191" s="256">
        <v>618.78333333333342</v>
      </c>
      <c r="F191" s="256">
        <v>614.16666666666674</v>
      </c>
      <c r="G191" s="256">
        <v>608.13333333333344</v>
      </c>
      <c r="H191" s="256">
        <v>629.43333333333339</v>
      </c>
      <c r="I191" s="256">
        <v>635.4666666666667</v>
      </c>
      <c r="J191" s="256">
        <v>640.08333333333337</v>
      </c>
      <c r="K191" s="254">
        <v>630.85</v>
      </c>
      <c r="L191" s="254">
        <v>620.20000000000005</v>
      </c>
      <c r="M191" s="254">
        <v>20.356259999999999</v>
      </c>
    </row>
    <row r="192" spans="1:13">
      <c r="A192" s="273">
        <v>183</v>
      </c>
      <c r="B192" s="254" t="s">
        <v>177</v>
      </c>
      <c r="C192" s="254">
        <v>746.15</v>
      </c>
      <c r="D192" s="256">
        <v>740.94999999999993</v>
      </c>
      <c r="E192" s="256">
        <v>732.99999999999989</v>
      </c>
      <c r="F192" s="256">
        <v>719.84999999999991</v>
      </c>
      <c r="G192" s="256">
        <v>711.89999999999986</v>
      </c>
      <c r="H192" s="256">
        <v>754.09999999999991</v>
      </c>
      <c r="I192" s="256">
        <v>762.05</v>
      </c>
      <c r="J192" s="256">
        <v>775.19999999999993</v>
      </c>
      <c r="K192" s="254">
        <v>748.9</v>
      </c>
      <c r="L192" s="254">
        <v>727.8</v>
      </c>
      <c r="M192" s="254">
        <v>54.649349999999998</v>
      </c>
    </row>
    <row r="193" spans="1:13">
      <c r="A193" s="273">
        <v>184</v>
      </c>
      <c r="B193" s="254" t="s">
        <v>183</v>
      </c>
      <c r="C193" s="254">
        <v>3143.75</v>
      </c>
      <c r="D193" s="256">
        <v>3141.8666666666668</v>
      </c>
      <c r="E193" s="256">
        <v>3126.8833333333337</v>
      </c>
      <c r="F193" s="256">
        <v>3110.0166666666669</v>
      </c>
      <c r="G193" s="256">
        <v>3095.0333333333338</v>
      </c>
      <c r="H193" s="256">
        <v>3158.7333333333336</v>
      </c>
      <c r="I193" s="256">
        <v>3173.7166666666672</v>
      </c>
      <c r="J193" s="256">
        <v>3190.5833333333335</v>
      </c>
      <c r="K193" s="254">
        <v>3156.85</v>
      </c>
      <c r="L193" s="254">
        <v>3125</v>
      </c>
      <c r="M193" s="254">
        <v>18.360600000000002</v>
      </c>
    </row>
    <row r="194" spans="1:13">
      <c r="A194" s="273">
        <v>185</v>
      </c>
      <c r="B194" s="254" t="s">
        <v>804</v>
      </c>
      <c r="C194" s="254">
        <v>686.95</v>
      </c>
      <c r="D194" s="256">
        <v>683.9666666666667</v>
      </c>
      <c r="E194" s="256">
        <v>677.98333333333335</v>
      </c>
      <c r="F194" s="256">
        <v>669.01666666666665</v>
      </c>
      <c r="G194" s="256">
        <v>663.0333333333333</v>
      </c>
      <c r="H194" s="256">
        <v>692.93333333333339</v>
      </c>
      <c r="I194" s="256">
        <v>698.91666666666674</v>
      </c>
      <c r="J194" s="256">
        <v>707.88333333333344</v>
      </c>
      <c r="K194" s="254">
        <v>689.95</v>
      </c>
      <c r="L194" s="254">
        <v>675</v>
      </c>
      <c r="M194" s="254">
        <v>23.98771</v>
      </c>
    </row>
    <row r="195" spans="1:13">
      <c r="A195" s="273">
        <v>186</v>
      </c>
      <c r="B195" s="254" t="s">
        <v>179</v>
      </c>
      <c r="C195" s="254">
        <v>334.95</v>
      </c>
      <c r="D195" s="256">
        <v>332.0333333333333</v>
      </c>
      <c r="E195" s="256">
        <v>327.16666666666663</v>
      </c>
      <c r="F195" s="256">
        <v>319.38333333333333</v>
      </c>
      <c r="G195" s="256">
        <v>314.51666666666665</v>
      </c>
      <c r="H195" s="256">
        <v>339.81666666666661</v>
      </c>
      <c r="I195" s="256">
        <v>344.68333333333328</v>
      </c>
      <c r="J195" s="256">
        <v>352.46666666666658</v>
      </c>
      <c r="K195" s="254">
        <v>336.9</v>
      </c>
      <c r="L195" s="254">
        <v>324.25</v>
      </c>
      <c r="M195" s="254">
        <v>412.78748999999999</v>
      </c>
    </row>
    <row r="196" spans="1:13">
      <c r="A196" s="273">
        <v>187</v>
      </c>
      <c r="B196" s="245" t="s">
        <v>181</v>
      </c>
      <c r="C196" s="245">
        <v>108.15</v>
      </c>
      <c r="D196" s="280">
        <v>108.08333333333333</v>
      </c>
      <c r="E196" s="280">
        <v>107.06666666666666</v>
      </c>
      <c r="F196" s="280">
        <v>105.98333333333333</v>
      </c>
      <c r="G196" s="280">
        <v>104.96666666666667</v>
      </c>
      <c r="H196" s="280">
        <v>109.16666666666666</v>
      </c>
      <c r="I196" s="280">
        <v>110.18333333333334</v>
      </c>
      <c r="J196" s="280">
        <v>111.26666666666665</v>
      </c>
      <c r="K196" s="245">
        <v>109.1</v>
      </c>
      <c r="L196" s="245">
        <v>107</v>
      </c>
      <c r="M196" s="245">
        <v>190.48139</v>
      </c>
    </row>
    <row r="197" spans="1:13">
      <c r="A197" s="273">
        <v>188</v>
      </c>
      <c r="B197" s="245" t="s">
        <v>182</v>
      </c>
      <c r="C197" s="245">
        <v>1120.7</v>
      </c>
      <c r="D197" s="280">
        <v>1118.8333333333333</v>
      </c>
      <c r="E197" s="280">
        <v>1108.8666666666666</v>
      </c>
      <c r="F197" s="280">
        <v>1097.0333333333333</v>
      </c>
      <c r="G197" s="280">
        <v>1087.0666666666666</v>
      </c>
      <c r="H197" s="280">
        <v>1130.6666666666665</v>
      </c>
      <c r="I197" s="280">
        <v>1140.6333333333332</v>
      </c>
      <c r="J197" s="280">
        <v>1152.4666666666665</v>
      </c>
      <c r="K197" s="245">
        <v>1128.8</v>
      </c>
      <c r="L197" s="245">
        <v>1107</v>
      </c>
      <c r="M197" s="245">
        <v>97.133470000000003</v>
      </c>
    </row>
    <row r="198" spans="1:13">
      <c r="A198" s="273">
        <v>189</v>
      </c>
      <c r="B198" s="245" t="s">
        <v>184</v>
      </c>
      <c r="C198" s="245">
        <v>1019.2</v>
      </c>
      <c r="D198" s="280">
        <v>1019.0500000000001</v>
      </c>
      <c r="E198" s="280">
        <v>1011.1500000000001</v>
      </c>
      <c r="F198" s="280">
        <v>1003.1</v>
      </c>
      <c r="G198" s="280">
        <v>995.2</v>
      </c>
      <c r="H198" s="280">
        <v>1027.1000000000001</v>
      </c>
      <c r="I198" s="280">
        <v>1035</v>
      </c>
      <c r="J198" s="280">
        <v>1043.0500000000002</v>
      </c>
      <c r="K198" s="245">
        <v>1026.95</v>
      </c>
      <c r="L198" s="245">
        <v>1011</v>
      </c>
      <c r="M198" s="245">
        <v>23.159120000000001</v>
      </c>
    </row>
    <row r="199" spans="1:13">
      <c r="A199" s="273">
        <v>190</v>
      </c>
      <c r="B199" s="245" t="s">
        <v>164</v>
      </c>
      <c r="C199" s="245">
        <v>987.2</v>
      </c>
      <c r="D199" s="280">
        <v>986.91666666666663</v>
      </c>
      <c r="E199" s="280">
        <v>975.2833333333333</v>
      </c>
      <c r="F199" s="280">
        <v>963.36666666666667</v>
      </c>
      <c r="G199" s="280">
        <v>951.73333333333335</v>
      </c>
      <c r="H199" s="280">
        <v>998.83333333333326</v>
      </c>
      <c r="I199" s="280">
        <v>1010.4666666666667</v>
      </c>
      <c r="J199" s="280">
        <v>1022.3833333333332</v>
      </c>
      <c r="K199" s="245">
        <v>998.55</v>
      </c>
      <c r="L199" s="245">
        <v>975</v>
      </c>
      <c r="M199" s="245">
        <v>7.3534300000000004</v>
      </c>
    </row>
    <row r="200" spans="1:13">
      <c r="A200" s="273">
        <v>191</v>
      </c>
      <c r="B200" s="245" t="s">
        <v>185</v>
      </c>
      <c r="C200" s="245">
        <v>1679.5</v>
      </c>
      <c r="D200" s="280">
        <v>1686.2666666666667</v>
      </c>
      <c r="E200" s="280">
        <v>1658.7333333333333</v>
      </c>
      <c r="F200" s="280">
        <v>1637.9666666666667</v>
      </c>
      <c r="G200" s="280">
        <v>1610.4333333333334</v>
      </c>
      <c r="H200" s="280">
        <v>1707.0333333333333</v>
      </c>
      <c r="I200" s="280">
        <v>1734.5666666666666</v>
      </c>
      <c r="J200" s="280">
        <v>1755.3333333333333</v>
      </c>
      <c r="K200" s="245">
        <v>1713.8</v>
      </c>
      <c r="L200" s="245">
        <v>1665.5</v>
      </c>
      <c r="M200" s="245">
        <v>29.52017</v>
      </c>
    </row>
    <row r="201" spans="1:13">
      <c r="A201" s="273">
        <v>192</v>
      </c>
      <c r="B201" s="245" t="s">
        <v>186</v>
      </c>
      <c r="C201" s="245">
        <v>2811.55</v>
      </c>
      <c r="D201" s="280">
        <v>2800.65</v>
      </c>
      <c r="E201" s="280">
        <v>2781.4</v>
      </c>
      <c r="F201" s="280">
        <v>2751.25</v>
      </c>
      <c r="G201" s="280">
        <v>2732</v>
      </c>
      <c r="H201" s="280">
        <v>2830.8</v>
      </c>
      <c r="I201" s="280">
        <v>2850.05</v>
      </c>
      <c r="J201" s="280">
        <v>2880.2000000000003</v>
      </c>
      <c r="K201" s="245">
        <v>2819.9</v>
      </c>
      <c r="L201" s="245">
        <v>2770.5</v>
      </c>
      <c r="M201" s="245">
        <v>1.5963400000000001</v>
      </c>
    </row>
    <row r="202" spans="1:13">
      <c r="A202" s="273">
        <v>193</v>
      </c>
      <c r="B202" s="245" t="s">
        <v>187</v>
      </c>
      <c r="C202" s="245">
        <v>431.4</v>
      </c>
      <c r="D202" s="280">
        <v>434.18333333333334</v>
      </c>
      <c r="E202" s="280">
        <v>427.4666666666667</v>
      </c>
      <c r="F202" s="280">
        <v>423.53333333333336</v>
      </c>
      <c r="G202" s="280">
        <v>416.81666666666672</v>
      </c>
      <c r="H202" s="280">
        <v>438.11666666666667</v>
      </c>
      <c r="I202" s="280">
        <v>444.83333333333326</v>
      </c>
      <c r="J202" s="280">
        <v>448.76666666666665</v>
      </c>
      <c r="K202" s="245">
        <v>440.9</v>
      </c>
      <c r="L202" s="245">
        <v>430.25</v>
      </c>
      <c r="M202" s="245">
        <v>6.2018300000000002</v>
      </c>
    </row>
    <row r="203" spans="1:13">
      <c r="A203" s="273">
        <v>194</v>
      </c>
      <c r="B203" s="245" t="s">
        <v>510</v>
      </c>
      <c r="C203" s="245">
        <v>852.1</v>
      </c>
      <c r="D203" s="280">
        <v>854.2833333333333</v>
      </c>
      <c r="E203" s="280">
        <v>845.31666666666661</v>
      </c>
      <c r="F203" s="280">
        <v>838.5333333333333</v>
      </c>
      <c r="G203" s="280">
        <v>829.56666666666661</v>
      </c>
      <c r="H203" s="280">
        <v>861.06666666666661</v>
      </c>
      <c r="I203" s="280">
        <v>870.0333333333333</v>
      </c>
      <c r="J203" s="280">
        <v>876.81666666666661</v>
      </c>
      <c r="K203" s="245">
        <v>863.25</v>
      </c>
      <c r="L203" s="245">
        <v>847.5</v>
      </c>
      <c r="M203" s="245">
        <v>7.8134199999999998</v>
      </c>
    </row>
    <row r="204" spans="1:13">
      <c r="A204" s="273">
        <v>195</v>
      </c>
      <c r="B204" s="245" t="s">
        <v>193</v>
      </c>
      <c r="C204" s="245">
        <v>836.25</v>
      </c>
      <c r="D204" s="280">
        <v>837.9</v>
      </c>
      <c r="E204" s="280">
        <v>830.44999999999993</v>
      </c>
      <c r="F204" s="280">
        <v>824.65</v>
      </c>
      <c r="G204" s="280">
        <v>817.19999999999993</v>
      </c>
      <c r="H204" s="280">
        <v>843.69999999999993</v>
      </c>
      <c r="I204" s="280">
        <v>851.15</v>
      </c>
      <c r="J204" s="280">
        <v>856.94999999999993</v>
      </c>
      <c r="K204" s="245">
        <v>845.35</v>
      </c>
      <c r="L204" s="245">
        <v>832.1</v>
      </c>
      <c r="M204" s="245">
        <v>41.160119999999999</v>
      </c>
    </row>
    <row r="205" spans="1:13">
      <c r="A205" s="273">
        <v>196</v>
      </c>
      <c r="B205" s="245" t="s">
        <v>191</v>
      </c>
      <c r="C205" s="245">
        <v>6664.3</v>
      </c>
      <c r="D205" s="280">
        <v>6654.9833333333327</v>
      </c>
      <c r="E205" s="280">
        <v>6624.9666666666653</v>
      </c>
      <c r="F205" s="280">
        <v>6585.6333333333323</v>
      </c>
      <c r="G205" s="280">
        <v>6555.616666666665</v>
      </c>
      <c r="H205" s="280">
        <v>6694.3166666666657</v>
      </c>
      <c r="I205" s="280">
        <v>6724.3333333333339</v>
      </c>
      <c r="J205" s="280">
        <v>6763.6666666666661</v>
      </c>
      <c r="K205" s="245">
        <v>6685</v>
      </c>
      <c r="L205" s="245">
        <v>6615.65</v>
      </c>
      <c r="M205" s="245">
        <v>2.05504</v>
      </c>
    </row>
    <row r="206" spans="1:13">
      <c r="A206" s="273">
        <v>197</v>
      </c>
      <c r="B206" s="245" t="s">
        <v>192</v>
      </c>
      <c r="C206" s="245">
        <v>35.450000000000003</v>
      </c>
      <c r="D206" s="280">
        <v>35.4</v>
      </c>
      <c r="E206" s="280">
        <v>35.15</v>
      </c>
      <c r="F206" s="280">
        <v>34.85</v>
      </c>
      <c r="G206" s="280">
        <v>34.6</v>
      </c>
      <c r="H206" s="280">
        <v>35.699999999999996</v>
      </c>
      <c r="I206" s="280">
        <v>35.949999999999996</v>
      </c>
      <c r="J206" s="280">
        <v>36.249999999999993</v>
      </c>
      <c r="K206" s="245">
        <v>35.65</v>
      </c>
      <c r="L206" s="245">
        <v>35.1</v>
      </c>
      <c r="M206" s="245">
        <v>191.02744999999999</v>
      </c>
    </row>
    <row r="207" spans="1:13">
      <c r="A207" s="273">
        <v>198</v>
      </c>
      <c r="B207" s="245" t="s">
        <v>189</v>
      </c>
      <c r="C207" s="245">
        <v>1337.1</v>
      </c>
      <c r="D207" s="280">
        <v>1326.5333333333333</v>
      </c>
      <c r="E207" s="280">
        <v>1275.0666666666666</v>
      </c>
      <c r="F207" s="280">
        <v>1213.0333333333333</v>
      </c>
      <c r="G207" s="280">
        <v>1161.5666666666666</v>
      </c>
      <c r="H207" s="280">
        <v>1388.5666666666666</v>
      </c>
      <c r="I207" s="280">
        <v>1440.0333333333333</v>
      </c>
      <c r="J207" s="280">
        <v>1502.0666666666666</v>
      </c>
      <c r="K207" s="245">
        <v>1378</v>
      </c>
      <c r="L207" s="245">
        <v>1264.5</v>
      </c>
      <c r="M207" s="245">
        <v>55.231610000000003</v>
      </c>
    </row>
    <row r="208" spans="1:13">
      <c r="A208" s="273">
        <v>199</v>
      </c>
      <c r="B208" s="245" t="s">
        <v>141</v>
      </c>
      <c r="C208" s="245">
        <v>629.35</v>
      </c>
      <c r="D208" s="280">
        <v>628.48333333333335</v>
      </c>
      <c r="E208" s="280">
        <v>612.16666666666674</v>
      </c>
      <c r="F208" s="280">
        <v>594.98333333333335</v>
      </c>
      <c r="G208" s="280">
        <v>578.66666666666674</v>
      </c>
      <c r="H208" s="280">
        <v>645.66666666666674</v>
      </c>
      <c r="I208" s="280">
        <v>661.98333333333335</v>
      </c>
      <c r="J208" s="280">
        <v>679.16666666666674</v>
      </c>
      <c r="K208" s="245">
        <v>644.79999999999995</v>
      </c>
      <c r="L208" s="245">
        <v>611.29999999999995</v>
      </c>
      <c r="M208" s="245">
        <v>64.775109999999998</v>
      </c>
    </row>
    <row r="209" spans="1:13">
      <c r="A209" s="273">
        <v>200</v>
      </c>
      <c r="B209" s="245" t="s">
        <v>277</v>
      </c>
      <c r="C209" s="245">
        <v>260.45</v>
      </c>
      <c r="D209" s="280">
        <v>261.08333333333331</v>
      </c>
      <c r="E209" s="280">
        <v>257.66666666666663</v>
      </c>
      <c r="F209" s="280">
        <v>254.88333333333333</v>
      </c>
      <c r="G209" s="280">
        <v>251.46666666666664</v>
      </c>
      <c r="H209" s="280">
        <v>263.86666666666662</v>
      </c>
      <c r="I209" s="280">
        <v>267.28333333333325</v>
      </c>
      <c r="J209" s="280">
        <v>270.06666666666661</v>
      </c>
      <c r="K209" s="245">
        <v>264.5</v>
      </c>
      <c r="L209" s="245">
        <v>258.3</v>
      </c>
      <c r="M209" s="245">
        <v>22.18788</v>
      </c>
    </row>
    <row r="210" spans="1:13">
      <c r="A210" s="273">
        <v>201</v>
      </c>
      <c r="B210" s="245" t="s">
        <v>522</v>
      </c>
      <c r="C210" s="245">
        <v>1058.2</v>
      </c>
      <c r="D210" s="280">
        <v>1053.0666666666666</v>
      </c>
      <c r="E210" s="280">
        <v>1037.1333333333332</v>
      </c>
      <c r="F210" s="280">
        <v>1016.0666666666666</v>
      </c>
      <c r="G210" s="280">
        <v>1000.1333333333332</v>
      </c>
      <c r="H210" s="280">
        <v>1074.1333333333332</v>
      </c>
      <c r="I210" s="280">
        <v>1090.0666666666666</v>
      </c>
      <c r="J210" s="280">
        <v>1111.1333333333332</v>
      </c>
      <c r="K210" s="245">
        <v>1069</v>
      </c>
      <c r="L210" s="245">
        <v>1032</v>
      </c>
      <c r="M210" s="245">
        <v>6.0164099999999996</v>
      </c>
    </row>
    <row r="211" spans="1:13">
      <c r="A211" s="273">
        <v>202</v>
      </c>
      <c r="B211" s="245" t="s">
        <v>118</v>
      </c>
      <c r="C211" s="245">
        <v>9.75</v>
      </c>
      <c r="D211" s="280">
        <v>9.65</v>
      </c>
      <c r="E211" s="280">
        <v>9.4500000000000011</v>
      </c>
      <c r="F211" s="280">
        <v>9.15</v>
      </c>
      <c r="G211" s="280">
        <v>8.9500000000000011</v>
      </c>
      <c r="H211" s="280">
        <v>9.9500000000000011</v>
      </c>
      <c r="I211" s="280">
        <v>10.15</v>
      </c>
      <c r="J211" s="280">
        <v>10.450000000000001</v>
      </c>
      <c r="K211" s="245">
        <v>9.85</v>
      </c>
      <c r="L211" s="245">
        <v>9.35</v>
      </c>
      <c r="M211" s="245">
        <v>3641.3715999999999</v>
      </c>
    </row>
    <row r="212" spans="1:13">
      <c r="A212" s="273">
        <v>203</v>
      </c>
      <c r="B212" s="245" t="s">
        <v>195</v>
      </c>
      <c r="C212" s="245">
        <v>1104.45</v>
      </c>
      <c r="D212" s="280">
        <v>1109.1499999999999</v>
      </c>
      <c r="E212" s="280">
        <v>1093.2999999999997</v>
      </c>
      <c r="F212" s="280">
        <v>1082.1499999999999</v>
      </c>
      <c r="G212" s="280">
        <v>1066.2999999999997</v>
      </c>
      <c r="H212" s="280">
        <v>1120.2999999999997</v>
      </c>
      <c r="I212" s="280">
        <v>1136.1499999999996</v>
      </c>
      <c r="J212" s="280">
        <v>1147.2999999999997</v>
      </c>
      <c r="K212" s="245">
        <v>1125</v>
      </c>
      <c r="L212" s="245">
        <v>1098</v>
      </c>
      <c r="M212" s="245">
        <v>25.81739</v>
      </c>
    </row>
    <row r="213" spans="1:13">
      <c r="A213" s="273">
        <v>204</v>
      </c>
      <c r="B213" s="245" t="s">
        <v>528</v>
      </c>
      <c r="C213" s="245">
        <v>2189.65</v>
      </c>
      <c r="D213" s="280">
        <v>2200.8833333333332</v>
      </c>
      <c r="E213" s="280">
        <v>2173.7666666666664</v>
      </c>
      <c r="F213" s="280">
        <v>2157.8833333333332</v>
      </c>
      <c r="G213" s="280">
        <v>2130.7666666666664</v>
      </c>
      <c r="H213" s="280">
        <v>2216.7666666666664</v>
      </c>
      <c r="I213" s="280">
        <v>2243.8833333333332</v>
      </c>
      <c r="J213" s="280">
        <v>2259.7666666666664</v>
      </c>
      <c r="K213" s="245">
        <v>2228</v>
      </c>
      <c r="L213" s="245">
        <v>2185</v>
      </c>
      <c r="M213" s="245">
        <v>0.72855000000000003</v>
      </c>
    </row>
    <row r="214" spans="1:13">
      <c r="A214" s="273">
        <v>205</v>
      </c>
      <c r="B214" s="245" t="s">
        <v>196</v>
      </c>
      <c r="C214" s="280">
        <v>541.20000000000005</v>
      </c>
      <c r="D214" s="280">
        <v>542.38333333333333</v>
      </c>
      <c r="E214" s="280">
        <v>539.26666666666665</v>
      </c>
      <c r="F214" s="280">
        <v>537.33333333333337</v>
      </c>
      <c r="G214" s="280">
        <v>534.2166666666667</v>
      </c>
      <c r="H214" s="280">
        <v>544.31666666666661</v>
      </c>
      <c r="I214" s="280">
        <v>547.43333333333317</v>
      </c>
      <c r="J214" s="280">
        <v>549.36666666666656</v>
      </c>
      <c r="K214" s="280">
        <v>545.5</v>
      </c>
      <c r="L214" s="280">
        <v>540.45000000000005</v>
      </c>
      <c r="M214" s="280">
        <v>47.71716</v>
      </c>
    </row>
    <row r="215" spans="1:13">
      <c r="A215" s="273">
        <v>206</v>
      </c>
      <c r="B215" s="245" t="s">
        <v>197</v>
      </c>
      <c r="C215" s="280">
        <v>13.75</v>
      </c>
      <c r="D215" s="280">
        <v>13.716666666666667</v>
      </c>
      <c r="E215" s="280">
        <v>13.533333333333333</v>
      </c>
      <c r="F215" s="280">
        <v>13.316666666666666</v>
      </c>
      <c r="G215" s="280">
        <v>13.133333333333333</v>
      </c>
      <c r="H215" s="280">
        <v>13.933333333333334</v>
      </c>
      <c r="I215" s="280">
        <v>14.116666666666667</v>
      </c>
      <c r="J215" s="280">
        <v>14.333333333333334</v>
      </c>
      <c r="K215" s="280">
        <v>13.9</v>
      </c>
      <c r="L215" s="280">
        <v>13.5</v>
      </c>
      <c r="M215" s="280">
        <v>1833.2632100000001</v>
      </c>
    </row>
    <row r="216" spans="1:13">
      <c r="A216" s="273">
        <v>207</v>
      </c>
      <c r="B216" s="245" t="s">
        <v>198</v>
      </c>
      <c r="C216" s="280">
        <v>218.3</v>
      </c>
      <c r="D216" s="280">
        <v>218.61666666666667</v>
      </c>
      <c r="E216" s="280">
        <v>215.78333333333336</v>
      </c>
      <c r="F216" s="280">
        <v>213.26666666666668</v>
      </c>
      <c r="G216" s="280">
        <v>210.43333333333337</v>
      </c>
      <c r="H216" s="280">
        <v>221.13333333333335</v>
      </c>
      <c r="I216" s="280">
        <v>223.96666666666667</v>
      </c>
      <c r="J216" s="280">
        <v>226.48333333333335</v>
      </c>
      <c r="K216" s="280">
        <v>221.45</v>
      </c>
      <c r="L216" s="280">
        <v>216.1</v>
      </c>
      <c r="M216" s="280">
        <v>219.70876999999999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08"/>
      <c r="B1" s="50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44354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05" t="s">
        <v>16</v>
      </c>
      <c r="B9" s="506" t="s">
        <v>18</v>
      </c>
      <c r="C9" s="504" t="s">
        <v>19</v>
      </c>
      <c r="D9" s="504" t="s">
        <v>20</v>
      </c>
      <c r="E9" s="504" t="s">
        <v>21</v>
      </c>
      <c r="F9" s="504"/>
      <c r="G9" s="504"/>
      <c r="H9" s="504" t="s">
        <v>22</v>
      </c>
      <c r="I9" s="504"/>
      <c r="J9" s="504"/>
      <c r="K9" s="251"/>
      <c r="L9" s="258"/>
      <c r="M9" s="259"/>
    </row>
    <row r="10" spans="1:15" ht="42.75" customHeight="1">
      <c r="A10" s="500"/>
      <c r="B10" s="502"/>
      <c r="C10" s="507" t="s">
        <v>23</v>
      </c>
      <c r="D10" s="50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5" t="s">
        <v>284</v>
      </c>
      <c r="C11" s="442">
        <v>26110.45</v>
      </c>
      <c r="D11" s="443">
        <v>26253.05</v>
      </c>
      <c r="E11" s="443">
        <v>25857.399999999998</v>
      </c>
      <c r="F11" s="443">
        <v>25604.35</v>
      </c>
      <c r="G11" s="443">
        <v>25208.699999999997</v>
      </c>
      <c r="H11" s="443">
        <v>26506.1</v>
      </c>
      <c r="I11" s="443">
        <v>26901.75</v>
      </c>
      <c r="J11" s="443">
        <v>27154.799999999999</v>
      </c>
      <c r="K11" s="442">
        <v>26648.7</v>
      </c>
      <c r="L11" s="442">
        <v>26000</v>
      </c>
      <c r="M11" s="442">
        <v>2.3470000000000001E-2</v>
      </c>
    </row>
    <row r="12" spans="1:15" ht="12" customHeight="1">
      <c r="A12" s="245">
        <v>2</v>
      </c>
      <c r="B12" s="445" t="s">
        <v>785</v>
      </c>
      <c r="C12" s="442">
        <v>1650.5</v>
      </c>
      <c r="D12" s="443">
        <v>1663.1499999999999</v>
      </c>
      <c r="E12" s="443">
        <v>1627.3499999999997</v>
      </c>
      <c r="F12" s="443">
        <v>1604.1999999999998</v>
      </c>
      <c r="G12" s="443">
        <v>1568.3999999999996</v>
      </c>
      <c r="H12" s="443">
        <v>1686.2999999999997</v>
      </c>
      <c r="I12" s="443">
        <v>1722.1</v>
      </c>
      <c r="J12" s="443">
        <v>1745.2499999999998</v>
      </c>
      <c r="K12" s="442">
        <v>1698.95</v>
      </c>
      <c r="L12" s="442">
        <v>1640</v>
      </c>
      <c r="M12" s="442">
        <v>1.9430700000000001</v>
      </c>
    </row>
    <row r="13" spans="1:15" ht="12" customHeight="1">
      <c r="A13" s="245">
        <v>3</v>
      </c>
      <c r="B13" s="445" t="s">
        <v>815</v>
      </c>
      <c r="C13" s="442">
        <v>1895.75</v>
      </c>
      <c r="D13" s="443">
        <v>1898.9666666666665</v>
      </c>
      <c r="E13" s="443">
        <v>1862.9333333333329</v>
      </c>
      <c r="F13" s="443">
        <v>1830.1166666666666</v>
      </c>
      <c r="G13" s="443">
        <v>1794.083333333333</v>
      </c>
      <c r="H13" s="443">
        <v>1931.7833333333328</v>
      </c>
      <c r="I13" s="443">
        <v>1967.8166666666662</v>
      </c>
      <c r="J13" s="443">
        <v>2000.6333333333328</v>
      </c>
      <c r="K13" s="442">
        <v>1935</v>
      </c>
      <c r="L13" s="442">
        <v>1866.15</v>
      </c>
      <c r="M13" s="442">
        <v>0.28210000000000002</v>
      </c>
    </row>
    <row r="14" spans="1:15" ht="12" customHeight="1">
      <c r="A14" s="245">
        <v>4</v>
      </c>
      <c r="B14" s="445" t="s">
        <v>38</v>
      </c>
      <c r="C14" s="442">
        <v>2009.9</v>
      </c>
      <c r="D14" s="443">
        <v>2017.3333333333333</v>
      </c>
      <c r="E14" s="443">
        <v>1997.5666666666666</v>
      </c>
      <c r="F14" s="443">
        <v>1985.2333333333333</v>
      </c>
      <c r="G14" s="443">
        <v>1965.4666666666667</v>
      </c>
      <c r="H14" s="443">
        <v>2029.6666666666665</v>
      </c>
      <c r="I14" s="443">
        <v>2049.4333333333334</v>
      </c>
      <c r="J14" s="443">
        <v>2061.7666666666664</v>
      </c>
      <c r="K14" s="442">
        <v>2037.1</v>
      </c>
      <c r="L14" s="442">
        <v>2005</v>
      </c>
      <c r="M14" s="442">
        <v>2.19638</v>
      </c>
    </row>
    <row r="15" spans="1:15" ht="12" customHeight="1">
      <c r="A15" s="245">
        <v>5</v>
      </c>
      <c r="B15" s="445" t="s">
        <v>285</v>
      </c>
      <c r="C15" s="442">
        <v>1929.15</v>
      </c>
      <c r="D15" s="443">
        <v>1941.3833333333332</v>
      </c>
      <c r="E15" s="443">
        <v>1907.7666666666664</v>
      </c>
      <c r="F15" s="443">
        <v>1886.3833333333332</v>
      </c>
      <c r="G15" s="443">
        <v>1852.7666666666664</v>
      </c>
      <c r="H15" s="443">
        <v>1962.7666666666664</v>
      </c>
      <c r="I15" s="443">
        <v>1996.3833333333332</v>
      </c>
      <c r="J15" s="443">
        <v>2017.7666666666664</v>
      </c>
      <c r="K15" s="442">
        <v>1975</v>
      </c>
      <c r="L15" s="442">
        <v>1920</v>
      </c>
      <c r="M15" s="442">
        <v>0.13311999999999999</v>
      </c>
    </row>
    <row r="16" spans="1:15" ht="12" customHeight="1">
      <c r="A16" s="245">
        <v>6</v>
      </c>
      <c r="B16" s="445" t="s">
        <v>286</v>
      </c>
      <c r="C16" s="442">
        <v>1322.65</v>
      </c>
      <c r="D16" s="443">
        <v>1347.2166666666667</v>
      </c>
      <c r="E16" s="443">
        <v>1276.4333333333334</v>
      </c>
      <c r="F16" s="443">
        <v>1230.2166666666667</v>
      </c>
      <c r="G16" s="443">
        <v>1159.4333333333334</v>
      </c>
      <c r="H16" s="443">
        <v>1393.4333333333334</v>
      </c>
      <c r="I16" s="443">
        <v>1464.2166666666667</v>
      </c>
      <c r="J16" s="443">
        <v>1510.4333333333334</v>
      </c>
      <c r="K16" s="442">
        <v>1418</v>
      </c>
      <c r="L16" s="442">
        <v>1301</v>
      </c>
      <c r="M16" s="442">
        <v>7.87317</v>
      </c>
    </row>
    <row r="17" spans="1:13" ht="12" customHeight="1">
      <c r="A17" s="245">
        <v>7</v>
      </c>
      <c r="B17" s="445" t="s">
        <v>222</v>
      </c>
      <c r="C17" s="442">
        <v>1001.95</v>
      </c>
      <c r="D17" s="443">
        <v>1006.5500000000001</v>
      </c>
      <c r="E17" s="443">
        <v>992.80000000000018</v>
      </c>
      <c r="F17" s="443">
        <v>983.65000000000009</v>
      </c>
      <c r="G17" s="443">
        <v>969.9000000000002</v>
      </c>
      <c r="H17" s="443">
        <v>1015.7000000000002</v>
      </c>
      <c r="I17" s="443">
        <v>1029.4499999999998</v>
      </c>
      <c r="J17" s="443">
        <v>1038.6000000000001</v>
      </c>
      <c r="K17" s="442">
        <v>1020.3</v>
      </c>
      <c r="L17" s="442">
        <v>997.4</v>
      </c>
      <c r="M17" s="442">
        <v>6.9702599999999997</v>
      </c>
    </row>
    <row r="18" spans="1:13" ht="12" customHeight="1">
      <c r="A18" s="245">
        <v>8</v>
      </c>
      <c r="B18" s="445" t="s">
        <v>734</v>
      </c>
      <c r="C18" s="442">
        <v>759.7</v>
      </c>
      <c r="D18" s="443">
        <v>758.6</v>
      </c>
      <c r="E18" s="443">
        <v>753.65000000000009</v>
      </c>
      <c r="F18" s="443">
        <v>747.6</v>
      </c>
      <c r="G18" s="443">
        <v>742.65000000000009</v>
      </c>
      <c r="H18" s="443">
        <v>764.65000000000009</v>
      </c>
      <c r="I18" s="443">
        <v>769.60000000000014</v>
      </c>
      <c r="J18" s="443">
        <v>775.65000000000009</v>
      </c>
      <c r="K18" s="442">
        <v>763.55</v>
      </c>
      <c r="L18" s="442">
        <v>752.55</v>
      </c>
      <c r="M18" s="442">
        <v>2.9635400000000001</v>
      </c>
    </row>
    <row r="19" spans="1:13" ht="12" customHeight="1">
      <c r="A19" s="245">
        <v>9</v>
      </c>
      <c r="B19" s="445" t="s">
        <v>735</v>
      </c>
      <c r="C19" s="442">
        <v>1690.75</v>
      </c>
      <c r="D19" s="443">
        <v>1696.25</v>
      </c>
      <c r="E19" s="443">
        <v>1672.5</v>
      </c>
      <c r="F19" s="443">
        <v>1654.25</v>
      </c>
      <c r="G19" s="443">
        <v>1630.5</v>
      </c>
      <c r="H19" s="443">
        <v>1714.5</v>
      </c>
      <c r="I19" s="443">
        <v>1738.25</v>
      </c>
      <c r="J19" s="443">
        <v>1756.5</v>
      </c>
      <c r="K19" s="442">
        <v>1720</v>
      </c>
      <c r="L19" s="442">
        <v>1678</v>
      </c>
      <c r="M19" s="442">
        <v>9.0749700000000004</v>
      </c>
    </row>
    <row r="20" spans="1:13" ht="12" customHeight="1">
      <c r="A20" s="245">
        <v>10</v>
      </c>
      <c r="B20" s="445" t="s">
        <v>287</v>
      </c>
      <c r="C20" s="442">
        <v>2422.35</v>
      </c>
      <c r="D20" s="443">
        <v>2388.7999999999997</v>
      </c>
      <c r="E20" s="443">
        <v>2337.9999999999995</v>
      </c>
      <c r="F20" s="443">
        <v>2253.6499999999996</v>
      </c>
      <c r="G20" s="443">
        <v>2202.8499999999995</v>
      </c>
      <c r="H20" s="443">
        <v>2473.1499999999996</v>
      </c>
      <c r="I20" s="443">
        <v>2523.9499999999998</v>
      </c>
      <c r="J20" s="443">
        <v>2608.2999999999997</v>
      </c>
      <c r="K20" s="442">
        <v>2439.6</v>
      </c>
      <c r="L20" s="442">
        <v>2304.4499999999998</v>
      </c>
      <c r="M20" s="442">
        <v>3.7340100000000001</v>
      </c>
    </row>
    <row r="21" spans="1:13" ht="12" customHeight="1">
      <c r="A21" s="245">
        <v>11</v>
      </c>
      <c r="B21" s="445" t="s">
        <v>288</v>
      </c>
      <c r="C21" s="442">
        <v>15940.4</v>
      </c>
      <c r="D21" s="443">
        <v>15963.466666666667</v>
      </c>
      <c r="E21" s="443">
        <v>15886.933333333334</v>
      </c>
      <c r="F21" s="443">
        <v>15833.466666666667</v>
      </c>
      <c r="G21" s="443">
        <v>15756.933333333334</v>
      </c>
      <c r="H21" s="443">
        <v>16016.933333333334</v>
      </c>
      <c r="I21" s="443">
        <v>16093.466666666667</v>
      </c>
      <c r="J21" s="443">
        <v>16146.933333333334</v>
      </c>
      <c r="K21" s="442">
        <v>16040</v>
      </c>
      <c r="L21" s="442">
        <v>15910</v>
      </c>
      <c r="M21" s="442">
        <v>0.13350999999999999</v>
      </c>
    </row>
    <row r="22" spans="1:13" ht="12" customHeight="1">
      <c r="A22" s="245">
        <v>12</v>
      </c>
      <c r="B22" s="445" t="s">
        <v>40</v>
      </c>
      <c r="C22" s="442">
        <v>1700.95</v>
      </c>
      <c r="D22" s="443">
        <v>1666.7666666666667</v>
      </c>
      <c r="E22" s="443">
        <v>1619.9833333333333</v>
      </c>
      <c r="F22" s="443">
        <v>1539.0166666666667</v>
      </c>
      <c r="G22" s="443">
        <v>1492.2333333333333</v>
      </c>
      <c r="H22" s="443">
        <v>1747.7333333333333</v>
      </c>
      <c r="I22" s="443">
        <v>1794.5166666666667</v>
      </c>
      <c r="J22" s="443">
        <v>1875.4833333333333</v>
      </c>
      <c r="K22" s="442">
        <v>1713.55</v>
      </c>
      <c r="L22" s="442">
        <v>1585.8</v>
      </c>
      <c r="M22" s="442">
        <v>211.02074999999999</v>
      </c>
    </row>
    <row r="23" spans="1:13">
      <c r="A23" s="245">
        <v>13</v>
      </c>
      <c r="B23" s="445" t="s">
        <v>289</v>
      </c>
      <c r="C23" s="442">
        <v>1277.25</v>
      </c>
      <c r="D23" s="443">
        <v>1285.5</v>
      </c>
      <c r="E23" s="443">
        <v>1263</v>
      </c>
      <c r="F23" s="443">
        <v>1248.75</v>
      </c>
      <c r="G23" s="443">
        <v>1226.25</v>
      </c>
      <c r="H23" s="443">
        <v>1299.75</v>
      </c>
      <c r="I23" s="443">
        <v>1322.25</v>
      </c>
      <c r="J23" s="443">
        <v>1336.5</v>
      </c>
      <c r="K23" s="442">
        <v>1308</v>
      </c>
      <c r="L23" s="442">
        <v>1271.25</v>
      </c>
      <c r="M23" s="442">
        <v>8.42516</v>
      </c>
    </row>
    <row r="24" spans="1:13">
      <c r="A24" s="245">
        <v>14</v>
      </c>
      <c r="B24" s="445" t="s">
        <v>41</v>
      </c>
      <c r="C24" s="442">
        <v>833.85</v>
      </c>
      <c r="D24" s="443">
        <v>832.93333333333339</v>
      </c>
      <c r="E24" s="443">
        <v>823.91666666666674</v>
      </c>
      <c r="F24" s="443">
        <v>813.98333333333335</v>
      </c>
      <c r="G24" s="443">
        <v>804.9666666666667</v>
      </c>
      <c r="H24" s="443">
        <v>842.86666666666679</v>
      </c>
      <c r="I24" s="443">
        <v>851.88333333333344</v>
      </c>
      <c r="J24" s="443">
        <v>861.81666666666683</v>
      </c>
      <c r="K24" s="442">
        <v>841.95</v>
      </c>
      <c r="L24" s="442">
        <v>823</v>
      </c>
      <c r="M24" s="442">
        <v>144.57347999999999</v>
      </c>
    </row>
    <row r="25" spans="1:13">
      <c r="A25" s="245">
        <v>15</v>
      </c>
      <c r="B25" s="445" t="s">
        <v>828</v>
      </c>
      <c r="C25" s="442">
        <v>1637.5</v>
      </c>
      <c r="D25" s="443">
        <v>1640.5333333333335</v>
      </c>
      <c r="E25" s="443">
        <v>1603.0666666666671</v>
      </c>
      <c r="F25" s="443">
        <v>1568.6333333333334</v>
      </c>
      <c r="G25" s="443">
        <v>1531.166666666667</v>
      </c>
      <c r="H25" s="443">
        <v>1674.9666666666672</v>
      </c>
      <c r="I25" s="443">
        <v>1712.4333333333338</v>
      </c>
      <c r="J25" s="443">
        <v>1746.8666666666672</v>
      </c>
      <c r="K25" s="442">
        <v>1678</v>
      </c>
      <c r="L25" s="442">
        <v>1606.1</v>
      </c>
      <c r="M25" s="442">
        <v>17.40082</v>
      </c>
    </row>
    <row r="26" spans="1:13">
      <c r="A26" s="245">
        <v>16</v>
      </c>
      <c r="B26" s="445" t="s">
        <v>290</v>
      </c>
      <c r="C26" s="442">
        <v>1602.05</v>
      </c>
      <c r="D26" s="443">
        <v>1604.3666666666668</v>
      </c>
      <c r="E26" s="443">
        <v>1583.7333333333336</v>
      </c>
      <c r="F26" s="443">
        <v>1565.4166666666667</v>
      </c>
      <c r="G26" s="443">
        <v>1544.7833333333335</v>
      </c>
      <c r="H26" s="443">
        <v>1622.6833333333336</v>
      </c>
      <c r="I26" s="443">
        <v>1643.3166666666668</v>
      </c>
      <c r="J26" s="443">
        <v>1661.6333333333337</v>
      </c>
      <c r="K26" s="442">
        <v>1625</v>
      </c>
      <c r="L26" s="442">
        <v>1586.05</v>
      </c>
      <c r="M26" s="442">
        <v>9.2352600000000002</v>
      </c>
    </row>
    <row r="27" spans="1:13">
      <c r="A27" s="245">
        <v>17</v>
      </c>
      <c r="B27" s="445" t="s">
        <v>223</v>
      </c>
      <c r="C27" s="442">
        <v>122.8</v>
      </c>
      <c r="D27" s="443">
        <v>123.06666666666668</v>
      </c>
      <c r="E27" s="443">
        <v>121.38333333333335</v>
      </c>
      <c r="F27" s="443">
        <v>119.96666666666668</v>
      </c>
      <c r="G27" s="443">
        <v>118.28333333333336</v>
      </c>
      <c r="H27" s="443">
        <v>124.48333333333335</v>
      </c>
      <c r="I27" s="443">
        <v>126.16666666666666</v>
      </c>
      <c r="J27" s="443">
        <v>127.58333333333334</v>
      </c>
      <c r="K27" s="442">
        <v>124.75</v>
      </c>
      <c r="L27" s="442">
        <v>121.65</v>
      </c>
      <c r="M27" s="442">
        <v>23.467749999999999</v>
      </c>
    </row>
    <row r="28" spans="1:13">
      <c r="A28" s="245">
        <v>18</v>
      </c>
      <c r="B28" s="445" t="s">
        <v>224</v>
      </c>
      <c r="C28" s="442">
        <v>204</v>
      </c>
      <c r="D28" s="443">
        <v>204.65</v>
      </c>
      <c r="E28" s="443">
        <v>200.35000000000002</v>
      </c>
      <c r="F28" s="443">
        <v>196.70000000000002</v>
      </c>
      <c r="G28" s="443">
        <v>192.40000000000003</v>
      </c>
      <c r="H28" s="443">
        <v>208.3</v>
      </c>
      <c r="I28" s="443">
        <v>212.60000000000002</v>
      </c>
      <c r="J28" s="443">
        <v>216.25</v>
      </c>
      <c r="K28" s="442">
        <v>208.95</v>
      </c>
      <c r="L28" s="442">
        <v>201</v>
      </c>
      <c r="M28" s="442">
        <v>81.444339999999997</v>
      </c>
    </row>
    <row r="29" spans="1:13">
      <c r="A29" s="245">
        <v>19</v>
      </c>
      <c r="B29" s="445" t="s">
        <v>291</v>
      </c>
      <c r="C29" s="442">
        <v>414.95</v>
      </c>
      <c r="D29" s="443">
        <v>415.96666666666664</v>
      </c>
      <c r="E29" s="443">
        <v>411.0333333333333</v>
      </c>
      <c r="F29" s="443">
        <v>407.11666666666667</v>
      </c>
      <c r="G29" s="443">
        <v>402.18333333333334</v>
      </c>
      <c r="H29" s="443">
        <v>419.88333333333327</v>
      </c>
      <c r="I29" s="443">
        <v>424.81666666666655</v>
      </c>
      <c r="J29" s="443">
        <v>428.73333333333323</v>
      </c>
      <c r="K29" s="442">
        <v>420.9</v>
      </c>
      <c r="L29" s="442">
        <v>412.05</v>
      </c>
      <c r="M29" s="442">
        <v>2.04575</v>
      </c>
    </row>
    <row r="30" spans="1:13">
      <c r="A30" s="245">
        <v>20</v>
      </c>
      <c r="B30" s="445" t="s">
        <v>292</v>
      </c>
      <c r="C30" s="442">
        <v>366.85</v>
      </c>
      <c r="D30" s="443">
        <v>370.11666666666662</v>
      </c>
      <c r="E30" s="443">
        <v>361.23333333333323</v>
      </c>
      <c r="F30" s="443">
        <v>355.61666666666662</v>
      </c>
      <c r="G30" s="443">
        <v>346.73333333333323</v>
      </c>
      <c r="H30" s="443">
        <v>375.73333333333323</v>
      </c>
      <c r="I30" s="443">
        <v>384.61666666666656</v>
      </c>
      <c r="J30" s="443">
        <v>390.23333333333323</v>
      </c>
      <c r="K30" s="442">
        <v>379</v>
      </c>
      <c r="L30" s="442">
        <v>364.5</v>
      </c>
      <c r="M30" s="442">
        <v>5.8288599999999997</v>
      </c>
    </row>
    <row r="31" spans="1:13">
      <c r="A31" s="245">
        <v>21</v>
      </c>
      <c r="B31" s="445" t="s">
        <v>736</v>
      </c>
      <c r="C31" s="442">
        <v>5355.8</v>
      </c>
      <c r="D31" s="443">
        <v>5372.5999999999995</v>
      </c>
      <c r="E31" s="443">
        <v>5305.1999999999989</v>
      </c>
      <c r="F31" s="443">
        <v>5254.5999999999995</v>
      </c>
      <c r="G31" s="443">
        <v>5187.1999999999989</v>
      </c>
      <c r="H31" s="443">
        <v>5423.1999999999989</v>
      </c>
      <c r="I31" s="443">
        <v>5490.5999999999985</v>
      </c>
      <c r="J31" s="443">
        <v>5541.1999999999989</v>
      </c>
      <c r="K31" s="442">
        <v>5440</v>
      </c>
      <c r="L31" s="442">
        <v>5322</v>
      </c>
      <c r="M31" s="442">
        <v>0.49167</v>
      </c>
    </row>
    <row r="32" spans="1:13">
      <c r="A32" s="245">
        <v>22</v>
      </c>
      <c r="B32" s="445" t="s">
        <v>225</v>
      </c>
      <c r="C32" s="442">
        <v>1955.3</v>
      </c>
      <c r="D32" s="443">
        <v>1951.7666666666667</v>
      </c>
      <c r="E32" s="443">
        <v>1928.5333333333333</v>
      </c>
      <c r="F32" s="443">
        <v>1901.7666666666667</v>
      </c>
      <c r="G32" s="443">
        <v>1878.5333333333333</v>
      </c>
      <c r="H32" s="443">
        <v>1978.5333333333333</v>
      </c>
      <c r="I32" s="443">
        <v>2001.7666666666664</v>
      </c>
      <c r="J32" s="443">
        <v>2028.5333333333333</v>
      </c>
      <c r="K32" s="442">
        <v>1975</v>
      </c>
      <c r="L32" s="442">
        <v>1925</v>
      </c>
      <c r="M32" s="442">
        <v>0.60167000000000004</v>
      </c>
    </row>
    <row r="33" spans="1:13">
      <c r="A33" s="245">
        <v>23</v>
      </c>
      <c r="B33" s="445" t="s">
        <v>293</v>
      </c>
      <c r="C33" s="442">
        <v>2264.35</v>
      </c>
      <c r="D33" s="443">
        <v>2271.2499999999995</v>
      </c>
      <c r="E33" s="443">
        <v>2248.5499999999993</v>
      </c>
      <c r="F33" s="443">
        <v>2232.7499999999995</v>
      </c>
      <c r="G33" s="443">
        <v>2210.0499999999993</v>
      </c>
      <c r="H33" s="443">
        <v>2287.0499999999993</v>
      </c>
      <c r="I33" s="443">
        <v>2309.7499999999991</v>
      </c>
      <c r="J33" s="443">
        <v>2325.5499999999993</v>
      </c>
      <c r="K33" s="442">
        <v>2293.9499999999998</v>
      </c>
      <c r="L33" s="442">
        <v>2255.4499999999998</v>
      </c>
      <c r="M33" s="442">
        <v>8.1750000000000003E-2</v>
      </c>
    </row>
    <row r="34" spans="1:13">
      <c r="A34" s="245">
        <v>24</v>
      </c>
      <c r="B34" s="445" t="s">
        <v>737</v>
      </c>
      <c r="C34" s="442">
        <v>125.3</v>
      </c>
      <c r="D34" s="443">
        <v>125.86666666666667</v>
      </c>
      <c r="E34" s="443">
        <v>124.43333333333335</v>
      </c>
      <c r="F34" s="443">
        <v>123.56666666666668</v>
      </c>
      <c r="G34" s="443">
        <v>122.13333333333335</v>
      </c>
      <c r="H34" s="443">
        <v>126.73333333333335</v>
      </c>
      <c r="I34" s="443">
        <v>128.16666666666669</v>
      </c>
      <c r="J34" s="443">
        <v>129.03333333333336</v>
      </c>
      <c r="K34" s="442">
        <v>127.3</v>
      </c>
      <c r="L34" s="442">
        <v>125</v>
      </c>
      <c r="M34" s="442">
        <v>3.6613899999999999</v>
      </c>
    </row>
    <row r="35" spans="1:13">
      <c r="A35" s="245">
        <v>25</v>
      </c>
      <c r="B35" s="445" t="s">
        <v>294</v>
      </c>
      <c r="C35" s="442">
        <v>949.5</v>
      </c>
      <c r="D35" s="443">
        <v>948.76666666666677</v>
      </c>
      <c r="E35" s="443">
        <v>938.53333333333353</v>
      </c>
      <c r="F35" s="443">
        <v>927.56666666666672</v>
      </c>
      <c r="G35" s="443">
        <v>917.33333333333348</v>
      </c>
      <c r="H35" s="443">
        <v>959.73333333333358</v>
      </c>
      <c r="I35" s="443">
        <v>969.96666666666692</v>
      </c>
      <c r="J35" s="443">
        <v>980.93333333333362</v>
      </c>
      <c r="K35" s="442">
        <v>959</v>
      </c>
      <c r="L35" s="442">
        <v>937.8</v>
      </c>
      <c r="M35" s="442">
        <v>2.6385100000000001</v>
      </c>
    </row>
    <row r="36" spans="1:13">
      <c r="A36" s="245">
        <v>26</v>
      </c>
      <c r="B36" s="445" t="s">
        <v>226</v>
      </c>
      <c r="C36" s="442">
        <v>3164.95</v>
      </c>
      <c r="D36" s="443">
        <v>3173.75</v>
      </c>
      <c r="E36" s="443">
        <v>3148.5</v>
      </c>
      <c r="F36" s="443">
        <v>3132.05</v>
      </c>
      <c r="G36" s="443">
        <v>3106.8</v>
      </c>
      <c r="H36" s="443">
        <v>3190.2</v>
      </c>
      <c r="I36" s="443">
        <v>3215.45</v>
      </c>
      <c r="J36" s="443">
        <v>3231.8999999999996</v>
      </c>
      <c r="K36" s="442">
        <v>3199</v>
      </c>
      <c r="L36" s="442">
        <v>3157.3</v>
      </c>
      <c r="M36" s="442">
        <v>0.98675000000000002</v>
      </c>
    </row>
    <row r="37" spans="1:13">
      <c r="A37" s="245">
        <v>27</v>
      </c>
      <c r="B37" s="445" t="s">
        <v>738</v>
      </c>
      <c r="C37" s="442">
        <v>3592.8</v>
      </c>
      <c r="D37" s="443">
        <v>3594.5333333333333</v>
      </c>
      <c r="E37" s="443">
        <v>3566.1666666666665</v>
      </c>
      <c r="F37" s="443">
        <v>3539.5333333333333</v>
      </c>
      <c r="G37" s="443">
        <v>3511.1666666666665</v>
      </c>
      <c r="H37" s="443">
        <v>3621.1666666666665</v>
      </c>
      <c r="I37" s="443">
        <v>3649.5333333333333</v>
      </c>
      <c r="J37" s="443">
        <v>3676.1666666666665</v>
      </c>
      <c r="K37" s="442">
        <v>3622.9</v>
      </c>
      <c r="L37" s="442">
        <v>3567.9</v>
      </c>
      <c r="M37" s="442">
        <v>0.51997000000000004</v>
      </c>
    </row>
    <row r="38" spans="1:13">
      <c r="A38" s="245">
        <v>28</v>
      </c>
      <c r="B38" s="445" t="s">
        <v>800</v>
      </c>
      <c r="C38" s="442">
        <v>20.7</v>
      </c>
      <c r="D38" s="443">
        <v>20.8</v>
      </c>
      <c r="E38" s="443">
        <v>20.55</v>
      </c>
      <c r="F38" s="443">
        <v>20.399999999999999</v>
      </c>
      <c r="G38" s="443">
        <v>20.149999999999999</v>
      </c>
      <c r="H38" s="443">
        <v>20.950000000000003</v>
      </c>
      <c r="I38" s="443">
        <v>21.200000000000003</v>
      </c>
      <c r="J38" s="443">
        <v>21.350000000000005</v>
      </c>
      <c r="K38" s="442">
        <v>21.05</v>
      </c>
      <c r="L38" s="442">
        <v>20.65</v>
      </c>
      <c r="M38" s="442">
        <v>63.818249999999999</v>
      </c>
    </row>
    <row r="39" spans="1:13">
      <c r="A39" s="245">
        <v>29</v>
      </c>
      <c r="B39" s="445" t="s">
        <v>44</v>
      </c>
      <c r="C39" s="442">
        <v>758.6</v>
      </c>
      <c r="D39" s="443">
        <v>757.36666666666667</v>
      </c>
      <c r="E39" s="443">
        <v>752.33333333333337</v>
      </c>
      <c r="F39" s="443">
        <v>746.06666666666672</v>
      </c>
      <c r="G39" s="443">
        <v>741.03333333333342</v>
      </c>
      <c r="H39" s="443">
        <v>763.63333333333333</v>
      </c>
      <c r="I39" s="443">
        <v>768.66666666666663</v>
      </c>
      <c r="J39" s="443">
        <v>774.93333333333328</v>
      </c>
      <c r="K39" s="442">
        <v>762.4</v>
      </c>
      <c r="L39" s="442">
        <v>751.1</v>
      </c>
      <c r="M39" s="442">
        <v>26.274889999999999</v>
      </c>
    </row>
    <row r="40" spans="1:13">
      <c r="A40" s="245">
        <v>30</v>
      </c>
      <c r="B40" s="445" t="s">
        <v>296</v>
      </c>
      <c r="C40" s="442">
        <v>2770.85</v>
      </c>
      <c r="D40" s="443">
        <v>2773.6166666666668</v>
      </c>
      <c r="E40" s="443">
        <v>2747.2333333333336</v>
      </c>
      <c r="F40" s="443">
        <v>2723.6166666666668</v>
      </c>
      <c r="G40" s="443">
        <v>2697.2333333333336</v>
      </c>
      <c r="H40" s="443">
        <v>2797.2333333333336</v>
      </c>
      <c r="I40" s="443">
        <v>2823.6166666666668</v>
      </c>
      <c r="J40" s="443">
        <v>2847.2333333333336</v>
      </c>
      <c r="K40" s="442">
        <v>2800</v>
      </c>
      <c r="L40" s="442">
        <v>2750</v>
      </c>
      <c r="M40" s="442">
        <v>0.59226999999999996</v>
      </c>
    </row>
    <row r="41" spans="1:13">
      <c r="A41" s="245">
        <v>31</v>
      </c>
      <c r="B41" s="445" t="s">
        <v>45</v>
      </c>
      <c r="C41" s="442">
        <v>332.05</v>
      </c>
      <c r="D41" s="443">
        <v>333.51666666666665</v>
      </c>
      <c r="E41" s="443">
        <v>329.73333333333329</v>
      </c>
      <c r="F41" s="443">
        <v>327.41666666666663</v>
      </c>
      <c r="G41" s="443">
        <v>323.63333333333327</v>
      </c>
      <c r="H41" s="443">
        <v>335.83333333333331</v>
      </c>
      <c r="I41" s="443">
        <v>339.61666666666662</v>
      </c>
      <c r="J41" s="443">
        <v>341.93333333333334</v>
      </c>
      <c r="K41" s="442">
        <v>337.3</v>
      </c>
      <c r="L41" s="442">
        <v>331.2</v>
      </c>
      <c r="M41" s="442">
        <v>17.393419999999999</v>
      </c>
    </row>
    <row r="42" spans="1:13">
      <c r="A42" s="245">
        <v>32</v>
      </c>
      <c r="B42" s="445" t="s">
        <v>46</v>
      </c>
      <c r="C42" s="442">
        <v>3380.15</v>
      </c>
      <c r="D42" s="443">
        <v>3394.6</v>
      </c>
      <c r="E42" s="443">
        <v>3360.5499999999997</v>
      </c>
      <c r="F42" s="443">
        <v>3340.95</v>
      </c>
      <c r="G42" s="443">
        <v>3306.8999999999996</v>
      </c>
      <c r="H42" s="443">
        <v>3414.2</v>
      </c>
      <c r="I42" s="443">
        <v>3448.25</v>
      </c>
      <c r="J42" s="443">
        <v>3467.85</v>
      </c>
      <c r="K42" s="442">
        <v>3428.65</v>
      </c>
      <c r="L42" s="442">
        <v>3375</v>
      </c>
      <c r="M42" s="442">
        <v>3.8054800000000002</v>
      </c>
    </row>
    <row r="43" spans="1:13">
      <c r="A43" s="245">
        <v>33</v>
      </c>
      <c r="B43" s="445" t="s">
        <v>47</v>
      </c>
      <c r="C43" s="442">
        <v>230.6</v>
      </c>
      <c r="D43" s="443">
        <v>231.46666666666667</v>
      </c>
      <c r="E43" s="443">
        <v>228.63333333333333</v>
      </c>
      <c r="F43" s="443">
        <v>226.66666666666666</v>
      </c>
      <c r="G43" s="443">
        <v>223.83333333333331</v>
      </c>
      <c r="H43" s="443">
        <v>233.43333333333334</v>
      </c>
      <c r="I43" s="443">
        <v>236.26666666666665</v>
      </c>
      <c r="J43" s="443">
        <v>238.23333333333335</v>
      </c>
      <c r="K43" s="442">
        <v>234.3</v>
      </c>
      <c r="L43" s="442">
        <v>229.5</v>
      </c>
      <c r="M43" s="442">
        <v>46.84948</v>
      </c>
    </row>
    <row r="44" spans="1:13">
      <c r="A44" s="245">
        <v>34</v>
      </c>
      <c r="B44" s="445" t="s">
        <v>48</v>
      </c>
      <c r="C44" s="442">
        <v>128.4</v>
      </c>
      <c r="D44" s="443">
        <v>127.28333333333335</v>
      </c>
      <c r="E44" s="443">
        <v>124.8666666666667</v>
      </c>
      <c r="F44" s="443">
        <v>121.33333333333336</v>
      </c>
      <c r="G44" s="443">
        <v>118.91666666666671</v>
      </c>
      <c r="H44" s="443">
        <v>130.81666666666669</v>
      </c>
      <c r="I44" s="443">
        <v>133.23333333333335</v>
      </c>
      <c r="J44" s="443">
        <v>136.76666666666668</v>
      </c>
      <c r="K44" s="442">
        <v>129.69999999999999</v>
      </c>
      <c r="L44" s="442">
        <v>123.75</v>
      </c>
      <c r="M44" s="442">
        <v>170.82101</v>
      </c>
    </row>
    <row r="45" spans="1:13">
      <c r="A45" s="245">
        <v>35</v>
      </c>
      <c r="B45" s="445" t="s">
        <v>297</v>
      </c>
      <c r="C45" s="442">
        <v>93</v>
      </c>
      <c r="D45" s="443">
        <v>93.166666666666671</v>
      </c>
      <c r="E45" s="443">
        <v>91.833333333333343</v>
      </c>
      <c r="F45" s="443">
        <v>90.666666666666671</v>
      </c>
      <c r="G45" s="443">
        <v>89.333333333333343</v>
      </c>
      <c r="H45" s="443">
        <v>94.333333333333343</v>
      </c>
      <c r="I45" s="443">
        <v>95.666666666666686</v>
      </c>
      <c r="J45" s="443">
        <v>96.833333333333343</v>
      </c>
      <c r="K45" s="442">
        <v>94.5</v>
      </c>
      <c r="L45" s="442">
        <v>92</v>
      </c>
      <c r="M45" s="442">
        <v>9.0434599999999996</v>
      </c>
    </row>
    <row r="46" spans="1:13">
      <c r="A46" s="245">
        <v>36</v>
      </c>
      <c r="B46" s="445" t="s">
        <v>50</v>
      </c>
      <c r="C46" s="442">
        <v>2924.9</v>
      </c>
      <c r="D46" s="443">
        <v>2940.9666666666667</v>
      </c>
      <c r="E46" s="443">
        <v>2891.9333333333334</v>
      </c>
      <c r="F46" s="443">
        <v>2858.9666666666667</v>
      </c>
      <c r="G46" s="443">
        <v>2809.9333333333334</v>
      </c>
      <c r="H46" s="443">
        <v>2973.9333333333334</v>
      </c>
      <c r="I46" s="443">
        <v>3022.9666666666672</v>
      </c>
      <c r="J46" s="443">
        <v>3055.9333333333334</v>
      </c>
      <c r="K46" s="442">
        <v>2990</v>
      </c>
      <c r="L46" s="442">
        <v>2908</v>
      </c>
      <c r="M46" s="442">
        <v>15.09084</v>
      </c>
    </row>
    <row r="47" spans="1:13">
      <c r="A47" s="245">
        <v>37</v>
      </c>
      <c r="B47" s="445" t="s">
        <v>298</v>
      </c>
      <c r="C47" s="442">
        <v>150.30000000000001</v>
      </c>
      <c r="D47" s="443">
        <v>149.66666666666666</v>
      </c>
      <c r="E47" s="443">
        <v>146.83333333333331</v>
      </c>
      <c r="F47" s="443">
        <v>143.36666666666665</v>
      </c>
      <c r="G47" s="443">
        <v>140.5333333333333</v>
      </c>
      <c r="H47" s="443">
        <v>153.13333333333333</v>
      </c>
      <c r="I47" s="443">
        <v>155.96666666666664</v>
      </c>
      <c r="J47" s="443">
        <v>159.43333333333334</v>
      </c>
      <c r="K47" s="442">
        <v>152.5</v>
      </c>
      <c r="L47" s="442">
        <v>146.19999999999999</v>
      </c>
      <c r="M47" s="442">
        <v>11.925929999999999</v>
      </c>
    </row>
    <row r="48" spans="1:13">
      <c r="A48" s="245">
        <v>38</v>
      </c>
      <c r="B48" s="445" t="s">
        <v>299</v>
      </c>
      <c r="C48" s="442">
        <v>3793.95</v>
      </c>
      <c r="D48" s="443">
        <v>3830.9666666666667</v>
      </c>
      <c r="E48" s="443">
        <v>3722.9333333333334</v>
      </c>
      <c r="F48" s="443">
        <v>3651.9166666666665</v>
      </c>
      <c r="G48" s="443">
        <v>3543.8833333333332</v>
      </c>
      <c r="H48" s="443">
        <v>3901.9833333333336</v>
      </c>
      <c r="I48" s="443">
        <v>4010.0166666666673</v>
      </c>
      <c r="J48" s="443">
        <v>4081.0333333333338</v>
      </c>
      <c r="K48" s="442">
        <v>3939</v>
      </c>
      <c r="L48" s="442">
        <v>3759.95</v>
      </c>
      <c r="M48" s="442">
        <v>0.89378000000000002</v>
      </c>
    </row>
    <row r="49" spans="1:13">
      <c r="A49" s="245">
        <v>39</v>
      </c>
      <c r="B49" s="445" t="s">
        <v>300</v>
      </c>
      <c r="C49" s="442">
        <v>1897.8</v>
      </c>
      <c r="D49" s="443">
        <v>1905.9333333333334</v>
      </c>
      <c r="E49" s="443">
        <v>1886.8666666666668</v>
      </c>
      <c r="F49" s="443">
        <v>1875.9333333333334</v>
      </c>
      <c r="G49" s="443">
        <v>1856.8666666666668</v>
      </c>
      <c r="H49" s="443">
        <v>1916.8666666666668</v>
      </c>
      <c r="I49" s="443">
        <v>1935.9333333333334</v>
      </c>
      <c r="J49" s="443">
        <v>1946.8666666666668</v>
      </c>
      <c r="K49" s="442">
        <v>1925</v>
      </c>
      <c r="L49" s="442">
        <v>1895</v>
      </c>
      <c r="M49" s="442">
        <v>2.0532400000000002</v>
      </c>
    </row>
    <row r="50" spans="1:13">
      <c r="A50" s="245">
        <v>40</v>
      </c>
      <c r="B50" s="445" t="s">
        <v>301</v>
      </c>
      <c r="C50" s="442">
        <v>8603.2000000000007</v>
      </c>
      <c r="D50" s="443">
        <v>8599.6999999999989</v>
      </c>
      <c r="E50" s="443">
        <v>8559.3999999999978</v>
      </c>
      <c r="F50" s="443">
        <v>8515.5999999999985</v>
      </c>
      <c r="G50" s="443">
        <v>8475.2999999999975</v>
      </c>
      <c r="H50" s="443">
        <v>8643.4999999999982</v>
      </c>
      <c r="I50" s="443">
        <v>8683.7999999999975</v>
      </c>
      <c r="J50" s="443">
        <v>8727.5999999999985</v>
      </c>
      <c r="K50" s="442">
        <v>8640</v>
      </c>
      <c r="L50" s="442">
        <v>8555.9</v>
      </c>
      <c r="M50" s="442">
        <v>0.85211999999999999</v>
      </c>
    </row>
    <row r="51" spans="1:13">
      <c r="A51" s="245">
        <v>41</v>
      </c>
      <c r="B51" s="445" t="s">
        <v>52</v>
      </c>
      <c r="C51" s="442">
        <v>959.05</v>
      </c>
      <c r="D51" s="443">
        <v>963.19999999999993</v>
      </c>
      <c r="E51" s="443">
        <v>951.89999999999986</v>
      </c>
      <c r="F51" s="443">
        <v>944.74999999999989</v>
      </c>
      <c r="G51" s="443">
        <v>933.44999999999982</v>
      </c>
      <c r="H51" s="443">
        <v>970.34999999999991</v>
      </c>
      <c r="I51" s="443">
        <v>981.64999999999986</v>
      </c>
      <c r="J51" s="443">
        <v>988.8</v>
      </c>
      <c r="K51" s="442">
        <v>974.5</v>
      </c>
      <c r="L51" s="442">
        <v>956.05</v>
      </c>
      <c r="M51" s="442">
        <v>15.247730000000001</v>
      </c>
    </row>
    <row r="52" spans="1:13">
      <c r="A52" s="245">
        <v>42</v>
      </c>
      <c r="B52" s="445" t="s">
        <v>302</v>
      </c>
      <c r="C52" s="442">
        <v>596.54999999999995</v>
      </c>
      <c r="D52" s="443">
        <v>598.94999999999993</v>
      </c>
      <c r="E52" s="443">
        <v>590.64999999999986</v>
      </c>
      <c r="F52" s="443">
        <v>584.74999999999989</v>
      </c>
      <c r="G52" s="443">
        <v>576.44999999999982</v>
      </c>
      <c r="H52" s="443">
        <v>604.84999999999991</v>
      </c>
      <c r="I52" s="443">
        <v>613.14999999999986</v>
      </c>
      <c r="J52" s="443">
        <v>619.04999999999995</v>
      </c>
      <c r="K52" s="442">
        <v>607.25</v>
      </c>
      <c r="L52" s="442">
        <v>593.04999999999995</v>
      </c>
      <c r="M52" s="442">
        <v>5.59558</v>
      </c>
    </row>
    <row r="53" spans="1:13">
      <c r="A53" s="245">
        <v>43</v>
      </c>
      <c r="B53" s="445" t="s">
        <v>227</v>
      </c>
      <c r="C53" s="442">
        <v>3197</v>
      </c>
      <c r="D53" s="443">
        <v>3208</v>
      </c>
      <c r="E53" s="443">
        <v>3159</v>
      </c>
      <c r="F53" s="443">
        <v>3121</v>
      </c>
      <c r="G53" s="443">
        <v>3072</v>
      </c>
      <c r="H53" s="443">
        <v>3246</v>
      </c>
      <c r="I53" s="443">
        <v>3295</v>
      </c>
      <c r="J53" s="443">
        <v>3333</v>
      </c>
      <c r="K53" s="442">
        <v>3257</v>
      </c>
      <c r="L53" s="442">
        <v>3170</v>
      </c>
      <c r="M53" s="442">
        <v>3.93038</v>
      </c>
    </row>
    <row r="54" spans="1:13">
      <c r="A54" s="245">
        <v>44</v>
      </c>
      <c r="B54" s="445" t="s">
        <v>54</v>
      </c>
      <c r="C54" s="442">
        <v>742.05</v>
      </c>
      <c r="D54" s="443">
        <v>747.34999999999991</v>
      </c>
      <c r="E54" s="443">
        <v>734.79999999999984</v>
      </c>
      <c r="F54" s="443">
        <v>727.55</v>
      </c>
      <c r="G54" s="443">
        <v>714.99999999999989</v>
      </c>
      <c r="H54" s="443">
        <v>754.5999999999998</v>
      </c>
      <c r="I54" s="443">
        <v>767.15</v>
      </c>
      <c r="J54" s="443">
        <v>774.39999999999975</v>
      </c>
      <c r="K54" s="442">
        <v>759.9</v>
      </c>
      <c r="L54" s="442">
        <v>740.1</v>
      </c>
      <c r="M54" s="442">
        <v>103.36011000000001</v>
      </c>
    </row>
    <row r="55" spans="1:13">
      <c r="A55" s="245">
        <v>45</v>
      </c>
      <c r="B55" s="445" t="s">
        <v>303</v>
      </c>
      <c r="C55" s="442">
        <v>2499.65</v>
      </c>
      <c r="D55" s="443">
        <v>2514.5499999999997</v>
      </c>
      <c r="E55" s="443">
        <v>2480.0999999999995</v>
      </c>
      <c r="F55" s="443">
        <v>2460.5499999999997</v>
      </c>
      <c r="G55" s="443">
        <v>2426.0999999999995</v>
      </c>
      <c r="H55" s="443">
        <v>2534.0999999999995</v>
      </c>
      <c r="I55" s="443">
        <v>2568.5499999999993</v>
      </c>
      <c r="J55" s="443">
        <v>2588.0999999999995</v>
      </c>
      <c r="K55" s="442">
        <v>2549</v>
      </c>
      <c r="L55" s="442">
        <v>2495</v>
      </c>
      <c r="M55" s="442">
        <v>0.33250999999999997</v>
      </c>
    </row>
    <row r="56" spans="1:13">
      <c r="A56" s="245">
        <v>46</v>
      </c>
      <c r="B56" s="445" t="s">
        <v>304</v>
      </c>
      <c r="C56" s="442">
        <v>1346.15</v>
      </c>
      <c r="D56" s="443">
        <v>1341.4833333333333</v>
      </c>
      <c r="E56" s="443">
        <v>1316.9666666666667</v>
      </c>
      <c r="F56" s="443">
        <v>1287.7833333333333</v>
      </c>
      <c r="G56" s="443">
        <v>1263.2666666666667</v>
      </c>
      <c r="H56" s="443">
        <v>1370.6666666666667</v>
      </c>
      <c r="I56" s="443">
        <v>1395.1833333333336</v>
      </c>
      <c r="J56" s="443">
        <v>1424.3666666666668</v>
      </c>
      <c r="K56" s="442">
        <v>1366</v>
      </c>
      <c r="L56" s="442">
        <v>1312.3</v>
      </c>
      <c r="M56" s="442">
        <v>15.19294</v>
      </c>
    </row>
    <row r="57" spans="1:13">
      <c r="A57" s="245">
        <v>47</v>
      </c>
      <c r="B57" s="445" t="s">
        <v>305</v>
      </c>
      <c r="C57" s="442">
        <v>928.95</v>
      </c>
      <c r="D57" s="443">
        <v>932.56666666666661</v>
      </c>
      <c r="E57" s="443">
        <v>917.68333333333317</v>
      </c>
      <c r="F57" s="443">
        <v>906.41666666666652</v>
      </c>
      <c r="G57" s="443">
        <v>891.53333333333308</v>
      </c>
      <c r="H57" s="443">
        <v>943.83333333333326</v>
      </c>
      <c r="I57" s="443">
        <v>958.7166666666667</v>
      </c>
      <c r="J57" s="443">
        <v>969.98333333333335</v>
      </c>
      <c r="K57" s="442">
        <v>947.45</v>
      </c>
      <c r="L57" s="442">
        <v>921.3</v>
      </c>
      <c r="M57" s="442">
        <v>6.0308900000000003</v>
      </c>
    </row>
    <row r="58" spans="1:13">
      <c r="A58" s="245">
        <v>48</v>
      </c>
      <c r="B58" s="445" t="s">
        <v>55</v>
      </c>
      <c r="C58" s="442">
        <v>4250.05</v>
      </c>
      <c r="D58" s="443">
        <v>4261.833333333333</v>
      </c>
      <c r="E58" s="443">
        <v>4228.2166666666662</v>
      </c>
      <c r="F58" s="443">
        <v>4206.3833333333332</v>
      </c>
      <c r="G58" s="443">
        <v>4172.7666666666664</v>
      </c>
      <c r="H58" s="443">
        <v>4283.6666666666661</v>
      </c>
      <c r="I58" s="443">
        <v>4317.2833333333328</v>
      </c>
      <c r="J58" s="443">
        <v>4339.1166666666659</v>
      </c>
      <c r="K58" s="442">
        <v>4295.45</v>
      </c>
      <c r="L58" s="442">
        <v>4240</v>
      </c>
      <c r="M58" s="442">
        <v>3.7431700000000001</v>
      </c>
    </row>
    <row r="59" spans="1:13">
      <c r="A59" s="245">
        <v>49</v>
      </c>
      <c r="B59" s="445" t="s">
        <v>306</v>
      </c>
      <c r="C59" s="442">
        <v>293.3</v>
      </c>
      <c r="D59" s="443">
        <v>291.76666666666665</v>
      </c>
      <c r="E59" s="443">
        <v>287.5333333333333</v>
      </c>
      <c r="F59" s="443">
        <v>281.76666666666665</v>
      </c>
      <c r="G59" s="443">
        <v>277.5333333333333</v>
      </c>
      <c r="H59" s="443">
        <v>297.5333333333333</v>
      </c>
      <c r="I59" s="443">
        <v>301.76666666666665</v>
      </c>
      <c r="J59" s="443">
        <v>307.5333333333333</v>
      </c>
      <c r="K59" s="442">
        <v>296</v>
      </c>
      <c r="L59" s="442">
        <v>286</v>
      </c>
      <c r="M59" s="442">
        <v>12.13823</v>
      </c>
    </row>
    <row r="60" spans="1:13" ht="12" customHeight="1">
      <c r="A60" s="245">
        <v>50</v>
      </c>
      <c r="B60" s="445" t="s">
        <v>307</v>
      </c>
      <c r="C60" s="442">
        <v>1060.55</v>
      </c>
      <c r="D60" s="443">
        <v>1061.5</v>
      </c>
      <c r="E60" s="443">
        <v>1044</v>
      </c>
      <c r="F60" s="443">
        <v>1027.45</v>
      </c>
      <c r="G60" s="443">
        <v>1009.95</v>
      </c>
      <c r="H60" s="443">
        <v>1078.05</v>
      </c>
      <c r="I60" s="443">
        <v>1095.55</v>
      </c>
      <c r="J60" s="443">
        <v>1112.0999999999999</v>
      </c>
      <c r="K60" s="442">
        <v>1079</v>
      </c>
      <c r="L60" s="442">
        <v>1044.95</v>
      </c>
      <c r="M60" s="442">
        <v>1.7780899999999999</v>
      </c>
    </row>
    <row r="61" spans="1:13">
      <c r="A61" s="245">
        <v>51</v>
      </c>
      <c r="B61" s="445" t="s">
        <v>58</v>
      </c>
      <c r="C61" s="442">
        <v>5993.45</v>
      </c>
      <c r="D61" s="443">
        <v>5967.8166666666666</v>
      </c>
      <c r="E61" s="443">
        <v>5925.6333333333332</v>
      </c>
      <c r="F61" s="443">
        <v>5857.8166666666666</v>
      </c>
      <c r="G61" s="443">
        <v>5815.6333333333332</v>
      </c>
      <c r="H61" s="443">
        <v>6035.6333333333332</v>
      </c>
      <c r="I61" s="443">
        <v>6077.8166666666657</v>
      </c>
      <c r="J61" s="443">
        <v>6145.6333333333332</v>
      </c>
      <c r="K61" s="442">
        <v>6010</v>
      </c>
      <c r="L61" s="442">
        <v>5900</v>
      </c>
      <c r="M61" s="442">
        <v>24.453669999999999</v>
      </c>
    </row>
    <row r="62" spans="1:13">
      <c r="A62" s="245">
        <v>52</v>
      </c>
      <c r="B62" s="445" t="s">
        <v>57</v>
      </c>
      <c r="C62" s="442">
        <v>12155.65</v>
      </c>
      <c r="D62" s="443">
        <v>12043.550000000001</v>
      </c>
      <c r="E62" s="443">
        <v>11897.100000000002</v>
      </c>
      <c r="F62" s="443">
        <v>11638.550000000001</v>
      </c>
      <c r="G62" s="443">
        <v>11492.100000000002</v>
      </c>
      <c r="H62" s="443">
        <v>12302.100000000002</v>
      </c>
      <c r="I62" s="443">
        <v>12448.550000000003</v>
      </c>
      <c r="J62" s="443">
        <v>12707.100000000002</v>
      </c>
      <c r="K62" s="442">
        <v>12190</v>
      </c>
      <c r="L62" s="442">
        <v>11785</v>
      </c>
      <c r="M62" s="442">
        <v>4.1076899999999998</v>
      </c>
    </row>
    <row r="63" spans="1:13">
      <c r="A63" s="245">
        <v>53</v>
      </c>
      <c r="B63" s="445" t="s">
        <v>228</v>
      </c>
      <c r="C63" s="442">
        <v>3527.35</v>
      </c>
      <c r="D63" s="443">
        <v>3529.8333333333335</v>
      </c>
      <c r="E63" s="443">
        <v>3514.9666666666672</v>
      </c>
      <c r="F63" s="443">
        <v>3502.5833333333335</v>
      </c>
      <c r="G63" s="443">
        <v>3487.7166666666672</v>
      </c>
      <c r="H63" s="443">
        <v>3542.2166666666672</v>
      </c>
      <c r="I63" s="443">
        <v>3557.083333333333</v>
      </c>
      <c r="J63" s="443">
        <v>3569.4666666666672</v>
      </c>
      <c r="K63" s="442">
        <v>3544.7</v>
      </c>
      <c r="L63" s="442">
        <v>3517.45</v>
      </c>
      <c r="M63" s="442">
        <v>0.69042000000000003</v>
      </c>
    </row>
    <row r="64" spans="1:13">
      <c r="A64" s="245">
        <v>54</v>
      </c>
      <c r="B64" s="445" t="s">
        <v>59</v>
      </c>
      <c r="C64" s="442">
        <v>2213.1999999999998</v>
      </c>
      <c r="D64" s="443">
        <v>2215.9500000000003</v>
      </c>
      <c r="E64" s="443">
        <v>2187.9000000000005</v>
      </c>
      <c r="F64" s="443">
        <v>2162.6000000000004</v>
      </c>
      <c r="G64" s="443">
        <v>2134.5500000000006</v>
      </c>
      <c r="H64" s="443">
        <v>2241.2500000000005</v>
      </c>
      <c r="I64" s="443">
        <v>2269.3000000000006</v>
      </c>
      <c r="J64" s="443">
        <v>2294.6000000000004</v>
      </c>
      <c r="K64" s="442">
        <v>2244</v>
      </c>
      <c r="L64" s="442">
        <v>2190.65</v>
      </c>
      <c r="M64" s="442">
        <v>2.9204500000000002</v>
      </c>
    </row>
    <row r="65" spans="1:13">
      <c r="A65" s="245">
        <v>55</v>
      </c>
      <c r="B65" s="445" t="s">
        <v>308</v>
      </c>
      <c r="C65" s="442">
        <v>137</v>
      </c>
      <c r="D65" s="443">
        <v>137.13333333333333</v>
      </c>
      <c r="E65" s="443">
        <v>135.86666666666665</v>
      </c>
      <c r="F65" s="443">
        <v>134.73333333333332</v>
      </c>
      <c r="G65" s="443">
        <v>133.46666666666664</v>
      </c>
      <c r="H65" s="443">
        <v>138.26666666666665</v>
      </c>
      <c r="I65" s="443">
        <v>139.5333333333333</v>
      </c>
      <c r="J65" s="443">
        <v>140.66666666666666</v>
      </c>
      <c r="K65" s="442">
        <v>138.4</v>
      </c>
      <c r="L65" s="442">
        <v>136</v>
      </c>
      <c r="M65" s="442">
        <v>3.31603</v>
      </c>
    </row>
    <row r="66" spans="1:13">
      <c r="A66" s="245">
        <v>56</v>
      </c>
      <c r="B66" s="445" t="s">
        <v>309</v>
      </c>
      <c r="C66" s="442">
        <v>317</v>
      </c>
      <c r="D66" s="443">
        <v>315.21666666666664</v>
      </c>
      <c r="E66" s="443">
        <v>311.2833333333333</v>
      </c>
      <c r="F66" s="443">
        <v>305.56666666666666</v>
      </c>
      <c r="G66" s="443">
        <v>301.63333333333333</v>
      </c>
      <c r="H66" s="443">
        <v>320.93333333333328</v>
      </c>
      <c r="I66" s="443">
        <v>324.86666666666656</v>
      </c>
      <c r="J66" s="443">
        <v>330.58333333333326</v>
      </c>
      <c r="K66" s="442">
        <v>319.14999999999998</v>
      </c>
      <c r="L66" s="442">
        <v>309.5</v>
      </c>
      <c r="M66" s="442">
        <v>13.481949999999999</v>
      </c>
    </row>
    <row r="67" spans="1:13">
      <c r="A67" s="245">
        <v>57</v>
      </c>
      <c r="B67" s="445" t="s">
        <v>229</v>
      </c>
      <c r="C67" s="442">
        <v>314.85000000000002</v>
      </c>
      <c r="D67" s="443">
        <v>315.0333333333333</v>
      </c>
      <c r="E67" s="443">
        <v>311.11666666666662</v>
      </c>
      <c r="F67" s="443">
        <v>307.38333333333333</v>
      </c>
      <c r="G67" s="443">
        <v>303.46666666666664</v>
      </c>
      <c r="H67" s="443">
        <v>318.76666666666659</v>
      </c>
      <c r="I67" s="443">
        <v>322.68333333333334</v>
      </c>
      <c r="J67" s="443">
        <v>326.41666666666657</v>
      </c>
      <c r="K67" s="442">
        <v>318.95</v>
      </c>
      <c r="L67" s="442">
        <v>311.3</v>
      </c>
      <c r="M67" s="442">
        <v>56.54513</v>
      </c>
    </row>
    <row r="68" spans="1:13">
      <c r="A68" s="245">
        <v>58</v>
      </c>
      <c r="B68" s="445" t="s">
        <v>60</v>
      </c>
      <c r="C68" s="442">
        <v>81.849999999999994</v>
      </c>
      <c r="D68" s="443">
        <v>81.95</v>
      </c>
      <c r="E68" s="443">
        <v>81.050000000000011</v>
      </c>
      <c r="F68" s="443">
        <v>80.250000000000014</v>
      </c>
      <c r="G68" s="443">
        <v>79.350000000000023</v>
      </c>
      <c r="H68" s="443">
        <v>82.75</v>
      </c>
      <c r="I68" s="443">
        <v>83.65</v>
      </c>
      <c r="J68" s="443">
        <v>84.449999999999989</v>
      </c>
      <c r="K68" s="442">
        <v>82.85</v>
      </c>
      <c r="L68" s="442">
        <v>81.150000000000006</v>
      </c>
      <c r="M68" s="442">
        <v>381.23227000000003</v>
      </c>
    </row>
    <row r="69" spans="1:13">
      <c r="A69" s="245">
        <v>59</v>
      </c>
      <c r="B69" s="445" t="s">
        <v>61</v>
      </c>
      <c r="C69" s="442">
        <v>82.4</v>
      </c>
      <c r="D69" s="443">
        <v>82.583333333333329</v>
      </c>
      <c r="E69" s="443">
        <v>80.36666666666666</v>
      </c>
      <c r="F69" s="443">
        <v>78.333333333333329</v>
      </c>
      <c r="G69" s="443">
        <v>76.11666666666666</v>
      </c>
      <c r="H69" s="443">
        <v>84.61666666666666</v>
      </c>
      <c r="I69" s="443">
        <v>86.833333333333329</v>
      </c>
      <c r="J69" s="443">
        <v>88.86666666666666</v>
      </c>
      <c r="K69" s="442">
        <v>84.8</v>
      </c>
      <c r="L69" s="442">
        <v>80.55</v>
      </c>
      <c r="M69" s="442">
        <v>449.24052999999998</v>
      </c>
    </row>
    <row r="70" spans="1:13">
      <c r="A70" s="245">
        <v>60</v>
      </c>
      <c r="B70" s="445" t="s">
        <v>310</v>
      </c>
      <c r="C70" s="442">
        <v>29.05</v>
      </c>
      <c r="D70" s="443">
        <v>28.2</v>
      </c>
      <c r="E70" s="443">
        <v>26.65</v>
      </c>
      <c r="F70" s="443">
        <v>24.25</v>
      </c>
      <c r="G70" s="443">
        <v>22.7</v>
      </c>
      <c r="H70" s="443">
        <v>30.599999999999998</v>
      </c>
      <c r="I70" s="443">
        <v>32.150000000000006</v>
      </c>
      <c r="J70" s="443">
        <v>34.549999999999997</v>
      </c>
      <c r="K70" s="442">
        <v>29.75</v>
      </c>
      <c r="L70" s="442">
        <v>25.8</v>
      </c>
      <c r="M70" s="442">
        <v>1152.2419500000001</v>
      </c>
    </row>
    <row r="71" spans="1:13">
      <c r="A71" s="245">
        <v>61</v>
      </c>
      <c r="B71" s="445" t="s">
        <v>62</v>
      </c>
      <c r="C71" s="442">
        <v>1558.95</v>
      </c>
      <c r="D71" s="443">
        <v>1554.2833333333335</v>
      </c>
      <c r="E71" s="443">
        <v>1545.7166666666672</v>
      </c>
      <c r="F71" s="443">
        <v>1532.4833333333336</v>
      </c>
      <c r="G71" s="443">
        <v>1523.9166666666672</v>
      </c>
      <c r="H71" s="443">
        <v>1567.5166666666671</v>
      </c>
      <c r="I71" s="443">
        <v>1576.0833333333333</v>
      </c>
      <c r="J71" s="443">
        <v>1589.3166666666671</v>
      </c>
      <c r="K71" s="442">
        <v>1562.85</v>
      </c>
      <c r="L71" s="442">
        <v>1541.05</v>
      </c>
      <c r="M71" s="442">
        <v>2.1938900000000001</v>
      </c>
    </row>
    <row r="72" spans="1:13">
      <c r="A72" s="245">
        <v>62</v>
      </c>
      <c r="B72" s="445" t="s">
        <v>311</v>
      </c>
      <c r="C72" s="442">
        <v>5300.15</v>
      </c>
      <c r="D72" s="443">
        <v>5306.5166666666664</v>
      </c>
      <c r="E72" s="443">
        <v>5278.6333333333332</v>
      </c>
      <c r="F72" s="443">
        <v>5257.1166666666668</v>
      </c>
      <c r="G72" s="443">
        <v>5229.2333333333336</v>
      </c>
      <c r="H72" s="443">
        <v>5328.0333333333328</v>
      </c>
      <c r="I72" s="443">
        <v>5355.9166666666661</v>
      </c>
      <c r="J72" s="443">
        <v>5377.4333333333325</v>
      </c>
      <c r="K72" s="442">
        <v>5334.4</v>
      </c>
      <c r="L72" s="442">
        <v>5285</v>
      </c>
      <c r="M72" s="442">
        <v>0.18542</v>
      </c>
    </row>
    <row r="73" spans="1:13">
      <c r="A73" s="245">
        <v>63</v>
      </c>
      <c r="B73" s="445" t="s">
        <v>65</v>
      </c>
      <c r="C73" s="442">
        <v>796.35</v>
      </c>
      <c r="D73" s="443">
        <v>798.4</v>
      </c>
      <c r="E73" s="443">
        <v>792.3</v>
      </c>
      <c r="F73" s="443">
        <v>788.25</v>
      </c>
      <c r="G73" s="443">
        <v>782.15</v>
      </c>
      <c r="H73" s="443">
        <v>802.44999999999993</v>
      </c>
      <c r="I73" s="443">
        <v>808.55000000000007</v>
      </c>
      <c r="J73" s="443">
        <v>812.59999999999991</v>
      </c>
      <c r="K73" s="442">
        <v>804.5</v>
      </c>
      <c r="L73" s="442">
        <v>794.35</v>
      </c>
      <c r="M73" s="442">
        <v>6.2063100000000002</v>
      </c>
    </row>
    <row r="74" spans="1:13">
      <c r="A74" s="245">
        <v>64</v>
      </c>
      <c r="B74" s="445" t="s">
        <v>312</v>
      </c>
      <c r="C74" s="442">
        <v>365.2</v>
      </c>
      <c r="D74" s="443">
        <v>367.3</v>
      </c>
      <c r="E74" s="443">
        <v>361.6</v>
      </c>
      <c r="F74" s="443">
        <v>358</v>
      </c>
      <c r="G74" s="443">
        <v>352.3</v>
      </c>
      <c r="H74" s="443">
        <v>370.90000000000003</v>
      </c>
      <c r="I74" s="443">
        <v>376.59999999999997</v>
      </c>
      <c r="J74" s="443">
        <v>380.20000000000005</v>
      </c>
      <c r="K74" s="442">
        <v>373</v>
      </c>
      <c r="L74" s="442">
        <v>363.7</v>
      </c>
      <c r="M74" s="442">
        <v>1.5311900000000001</v>
      </c>
    </row>
    <row r="75" spans="1:13">
      <c r="A75" s="245">
        <v>65</v>
      </c>
      <c r="B75" s="445" t="s">
        <v>64</v>
      </c>
      <c r="C75" s="442">
        <v>152.80000000000001</v>
      </c>
      <c r="D75" s="443">
        <v>152.28333333333333</v>
      </c>
      <c r="E75" s="443">
        <v>151.36666666666667</v>
      </c>
      <c r="F75" s="443">
        <v>149.93333333333334</v>
      </c>
      <c r="G75" s="443">
        <v>149.01666666666668</v>
      </c>
      <c r="H75" s="443">
        <v>153.71666666666667</v>
      </c>
      <c r="I75" s="443">
        <v>154.63333333333335</v>
      </c>
      <c r="J75" s="443">
        <v>156.06666666666666</v>
      </c>
      <c r="K75" s="442">
        <v>153.19999999999999</v>
      </c>
      <c r="L75" s="442">
        <v>150.85</v>
      </c>
      <c r="M75" s="442">
        <v>78.580609999999993</v>
      </c>
    </row>
    <row r="76" spans="1:13" s="13" customFormat="1">
      <c r="A76" s="245">
        <v>66</v>
      </c>
      <c r="B76" s="445" t="s">
        <v>66</v>
      </c>
      <c r="C76" s="442">
        <v>750.9</v>
      </c>
      <c r="D76" s="443">
        <v>734.88333333333333</v>
      </c>
      <c r="E76" s="443">
        <v>711.11666666666667</v>
      </c>
      <c r="F76" s="443">
        <v>671.33333333333337</v>
      </c>
      <c r="G76" s="443">
        <v>647.56666666666672</v>
      </c>
      <c r="H76" s="443">
        <v>774.66666666666663</v>
      </c>
      <c r="I76" s="443">
        <v>798.43333333333328</v>
      </c>
      <c r="J76" s="443">
        <v>838.21666666666658</v>
      </c>
      <c r="K76" s="442">
        <v>758.65</v>
      </c>
      <c r="L76" s="442">
        <v>695.1</v>
      </c>
      <c r="M76" s="442">
        <v>220.14361</v>
      </c>
    </row>
    <row r="77" spans="1:13" s="13" customFormat="1">
      <c r="A77" s="245">
        <v>67</v>
      </c>
      <c r="B77" s="445" t="s">
        <v>69</v>
      </c>
      <c r="C77" s="442">
        <v>73.900000000000006</v>
      </c>
      <c r="D77" s="443">
        <v>73.483333333333334</v>
      </c>
      <c r="E77" s="443">
        <v>71.716666666666669</v>
      </c>
      <c r="F77" s="443">
        <v>69.533333333333331</v>
      </c>
      <c r="G77" s="443">
        <v>67.766666666666666</v>
      </c>
      <c r="H77" s="443">
        <v>75.666666666666671</v>
      </c>
      <c r="I77" s="443">
        <v>77.433333333333351</v>
      </c>
      <c r="J77" s="443">
        <v>79.616666666666674</v>
      </c>
      <c r="K77" s="442">
        <v>75.25</v>
      </c>
      <c r="L77" s="442">
        <v>71.3</v>
      </c>
      <c r="M77" s="442">
        <v>903.82723999999996</v>
      </c>
    </row>
    <row r="78" spans="1:13" s="13" customFormat="1">
      <c r="A78" s="245">
        <v>68</v>
      </c>
      <c r="B78" s="445" t="s">
        <v>73</v>
      </c>
      <c r="C78" s="442">
        <v>478.25</v>
      </c>
      <c r="D78" s="443">
        <v>478.36666666666662</v>
      </c>
      <c r="E78" s="443">
        <v>473.93333333333322</v>
      </c>
      <c r="F78" s="443">
        <v>469.61666666666662</v>
      </c>
      <c r="G78" s="443">
        <v>465.18333333333322</v>
      </c>
      <c r="H78" s="443">
        <v>482.68333333333322</v>
      </c>
      <c r="I78" s="443">
        <v>487.11666666666662</v>
      </c>
      <c r="J78" s="443">
        <v>491.43333333333322</v>
      </c>
      <c r="K78" s="442">
        <v>482.8</v>
      </c>
      <c r="L78" s="442">
        <v>474.05</v>
      </c>
      <c r="M78" s="442">
        <v>88.797330000000002</v>
      </c>
    </row>
    <row r="79" spans="1:13" s="13" customFormat="1">
      <c r="A79" s="245">
        <v>69</v>
      </c>
      <c r="B79" s="445" t="s">
        <v>739</v>
      </c>
      <c r="C79" s="442">
        <v>12997.1</v>
      </c>
      <c r="D79" s="443">
        <v>13029.300000000001</v>
      </c>
      <c r="E79" s="443">
        <v>12869.900000000001</v>
      </c>
      <c r="F79" s="443">
        <v>12742.7</v>
      </c>
      <c r="G79" s="443">
        <v>12583.300000000001</v>
      </c>
      <c r="H79" s="443">
        <v>13156.500000000002</v>
      </c>
      <c r="I79" s="443">
        <v>13315.9</v>
      </c>
      <c r="J79" s="443">
        <v>13443.100000000002</v>
      </c>
      <c r="K79" s="442">
        <v>13188.7</v>
      </c>
      <c r="L79" s="442">
        <v>12902.1</v>
      </c>
      <c r="M79" s="442">
        <v>2.3789999999999999E-2</v>
      </c>
    </row>
    <row r="80" spans="1:13" s="13" customFormat="1">
      <c r="A80" s="245">
        <v>70</v>
      </c>
      <c r="B80" s="445" t="s">
        <v>68</v>
      </c>
      <c r="C80" s="442">
        <v>532.70000000000005</v>
      </c>
      <c r="D80" s="443">
        <v>533.23333333333335</v>
      </c>
      <c r="E80" s="443">
        <v>530.66666666666674</v>
      </c>
      <c r="F80" s="443">
        <v>528.63333333333344</v>
      </c>
      <c r="G80" s="443">
        <v>526.06666666666683</v>
      </c>
      <c r="H80" s="443">
        <v>535.26666666666665</v>
      </c>
      <c r="I80" s="443">
        <v>537.83333333333326</v>
      </c>
      <c r="J80" s="443">
        <v>539.86666666666656</v>
      </c>
      <c r="K80" s="442">
        <v>535.79999999999995</v>
      </c>
      <c r="L80" s="442">
        <v>531.20000000000005</v>
      </c>
      <c r="M80" s="442">
        <v>47.888979999999997</v>
      </c>
    </row>
    <row r="81" spans="1:13" s="13" customFormat="1">
      <c r="A81" s="245">
        <v>71</v>
      </c>
      <c r="B81" s="445" t="s">
        <v>70</v>
      </c>
      <c r="C81" s="442">
        <v>384.9</v>
      </c>
      <c r="D81" s="443">
        <v>385.51666666666671</v>
      </c>
      <c r="E81" s="443">
        <v>383.23333333333341</v>
      </c>
      <c r="F81" s="443">
        <v>381.56666666666672</v>
      </c>
      <c r="G81" s="443">
        <v>379.28333333333342</v>
      </c>
      <c r="H81" s="443">
        <v>387.18333333333339</v>
      </c>
      <c r="I81" s="443">
        <v>389.4666666666667</v>
      </c>
      <c r="J81" s="443">
        <v>391.13333333333338</v>
      </c>
      <c r="K81" s="442">
        <v>387.8</v>
      </c>
      <c r="L81" s="442">
        <v>383.85</v>
      </c>
      <c r="M81" s="442">
        <v>14.819599999999999</v>
      </c>
    </row>
    <row r="82" spans="1:13" s="13" customFormat="1">
      <c r="A82" s="245">
        <v>72</v>
      </c>
      <c r="B82" s="445" t="s">
        <v>313</v>
      </c>
      <c r="C82" s="442">
        <v>1224.9000000000001</v>
      </c>
      <c r="D82" s="443">
        <v>1238.0666666666666</v>
      </c>
      <c r="E82" s="443">
        <v>1209.1333333333332</v>
      </c>
      <c r="F82" s="443">
        <v>1193.3666666666666</v>
      </c>
      <c r="G82" s="443">
        <v>1164.4333333333332</v>
      </c>
      <c r="H82" s="443">
        <v>1253.8333333333333</v>
      </c>
      <c r="I82" s="443">
        <v>1282.7666666666667</v>
      </c>
      <c r="J82" s="443">
        <v>1298.5333333333333</v>
      </c>
      <c r="K82" s="442">
        <v>1267</v>
      </c>
      <c r="L82" s="442">
        <v>1222.3</v>
      </c>
      <c r="M82" s="442">
        <v>1.4082399999999999</v>
      </c>
    </row>
    <row r="83" spans="1:13" s="13" customFormat="1">
      <c r="A83" s="245">
        <v>73</v>
      </c>
      <c r="B83" s="445" t="s">
        <v>314</v>
      </c>
      <c r="C83" s="442">
        <v>333.3</v>
      </c>
      <c r="D83" s="443">
        <v>334.2</v>
      </c>
      <c r="E83" s="443">
        <v>329.09999999999997</v>
      </c>
      <c r="F83" s="443">
        <v>324.89999999999998</v>
      </c>
      <c r="G83" s="443">
        <v>319.79999999999995</v>
      </c>
      <c r="H83" s="443">
        <v>338.4</v>
      </c>
      <c r="I83" s="443">
        <v>343.5</v>
      </c>
      <c r="J83" s="443">
        <v>347.7</v>
      </c>
      <c r="K83" s="442">
        <v>339.3</v>
      </c>
      <c r="L83" s="442">
        <v>330</v>
      </c>
      <c r="M83" s="442">
        <v>21.871510000000001</v>
      </c>
    </row>
    <row r="84" spans="1:13" s="13" customFormat="1">
      <c r="A84" s="245">
        <v>74</v>
      </c>
      <c r="B84" s="445" t="s">
        <v>315</v>
      </c>
      <c r="C84" s="442">
        <v>113.1</v>
      </c>
      <c r="D84" s="443">
        <v>112.89999999999999</v>
      </c>
      <c r="E84" s="443">
        <v>111.49999999999999</v>
      </c>
      <c r="F84" s="443">
        <v>109.89999999999999</v>
      </c>
      <c r="G84" s="443">
        <v>108.49999999999999</v>
      </c>
      <c r="H84" s="443">
        <v>114.49999999999999</v>
      </c>
      <c r="I84" s="443">
        <v>115.89999999999999</v>
      </c>
      <c r="J84" s="443">
        <v>117.49999999999999</v>
      </c>
      <c r="K84" s="442">
        <v>114.3</v>
      </c>
      <c r="L84" s="442">
        <v>111.3</v>
      </c>
      <c r="M84" s="442">
        <v>6.4561999999999999</v>
      </c>
    </row>
    <row r="85" spans="1:13" s="13" customFormat="1">
      <c r="A85" s="245">
        <v>75</v>
      </c>
      <c r="B85" s="445" t="s">
        <v>316</v>
      </c>
      <c r="C85" s="442">
        <v>6035</v>
      </c>
      <c r="D85" s="443">
        <v>6047.7666666666664</v>
      </c>
      <c r="E85" s="443">
        <v>5995.5333333333328</v>
      </c>
      <c r="F85" s="443">
        <v>5956.0666666666666</v>
      </c>
      <c r="G85" s="443">
        <v>5903.833333333333</v>
      </c>
      <c r="H85" s="443">
        <v>6087.2333333333327</v>
      </c>
      <c r="I85" s="443">
        <v>6139.4666666666662</v>
      </c>
      <c r="J85" s="443">
        <v>6178.9333333333325</v>
      </c>
      <c r="K85" s="442">
        <v>6100</v>
      </c>
      <c r="L85" s="442">
        <v>6008.3</v>
      </c>
      <c r="M85" s="442">
        <v>0.1113</v>
      </c>
    </row>
    <row r="86" spans="1:13" s="13" customFormat="1">
      <c r="A86" s="245">
        <v>76</v>
      </c>
      <c r="B86" s="445" t="s">
        <v>317</v>
      </c>
      <c r="C86" s="442">
        <v>827.25</v>
      </c>
      <c r="D86" s="443">
        <v>833.88333333333333</v>
      </c>
      <c r="E86" s="443">
        <v>816.76666666666665</v>
      </c>
      <c r="F86" s="443">
        <v>806.2833333333333</v>
      </c>
      <c r="G86" s="443">
        <v>789.16666666666663</v>
      </c>
      <c r="H86" s="443">
        <v>844.36666666666667</v>
      </c>
      <c r="I86" s="443">
        <v>861.48333333333323</v>
      </c>
      <c r="J86" s="443">
        <v>871.9666666666667</v>
      </c>
      <c r="K86" s="442">
        <v>851</v>
      </c>
      <c r="L86" s="442">
        <v>823.4</v>
      </c>
      <c r="M86" s="442">
        <v>1.11181</v>
      </c>
    </row>
    <row r="87" spans="1:13" s="13" customFormat="1">
      <c r="A87" s="245">
        <v>77</v>
      </c>
      <c r="B87" s="445" t="s">
        <v>230</v>
      </c>
      <c r="C87" s="442">
        <v>1282.3</v>
      </c>
      <c r="D87" s="443">
        <v>1289.7833333333335</v>
      </c>
      <c r="E87" s="443">
        <v>1269.5666666666671</v>
      </c>
      <c r="F87" s="443">
        <v>1256.8333333333335</v>
      </c>
      <c r="G87" s="443">
        <v>1236.616666666667</v>
      </c>
      <c r="H87" s="443">
        <v>1302.5166666666671</v>
      </c>
      <c r="I87" s="443">
        <v>1322.7333333333338</v>
      </c>
      <c r="J87" s="443">
        <v>1335.4666666666672</v>
      </c>
      <c r="K87" s="442">
        <v>1310</v>
      </c>
      <c r="L87" s="442">
        <v>1277.05</v>
      </c>
      <c r="M87" s="442">
        <v>0.52137</v>
      </c>
    </row>
    <row r="88" spans="1:13" s="13" customFormat="1">
      <c r="A88" s="245">
        <v>78</v>
      </c>
      <c r="B88" s="445" t="s">
        <v>318</v>
      </c>
      <c r="C88" s="442">
        <v>81.7</v>
      </c>
      <c r="D88" s="443">
        <v>81.899999999999991</v>
      </c>
      <c r="E88" s="443">
        <v>80.59999999999998</v>
      </c>
      <c r="F88" s="443">
        <v>79.499999999999986</v>
      </c>
      <c r="G88" s="443">
        <v>78.199999999999974</v>
      </c>
      <c r="H88" s="443">
        <v>82.999999999999986</v>
      </c>
      <c r="I88" s="443">
        <v>84.3</v>
      </c>
      <c r="J88" s="443">
        <v>85.399999999999991</v>
      </c>
      <c r="K88" s="442">
        <v>83.2</v>
      </c>
      <c r="L88" s="442">
        <v>80.8</v>
      </c>
      <c r="M88" s="442">
        <v>20.620270000000001</v>
      </c>
    </row>
    <row r="89" spans="1:13" s="13" customFormat="1">
      <c r="A89" s="245">
        <v>79</v>
      </c>
      <c r="B89" s="445" t="s">
        <v>71</v>
      </c>
      <c r="C89" s="442">
        <v>15636.85</v>
      </c>
      <c r="D89" s="443">
        <v>15628.4</v>
      </c>
      <c r="E89" s="443">
        <v>15523.55</v>
      </c>
      <c r="F89" s="443">
        <v>15410.25</v>
      </c>
      <c r="G89" s="443">
        <v>15305.4</v>
      </c>
      <c r="H89" s="443">
        <v>15741.699999999999</v>
      </c>
      <c r="I89" s="443">
        <v>15846.550000000001</v>
      </c>
      <c r="J89" s="443">
        <v>15959.849999999999</v>
      </c>
      <c r="K89" s="442">
        <v>15733.25</v>
      </c>
      <c r="L89" s="442">
        <v>15515.1</v>
      </c>
      <c r="M89" s="442">
        <v>0.37524000000000002</v>
      </c>
    </row>
    <row r="90" spans="1:13" s="13" customFormat="1">
      <c r="A90" s="245">
        <v>80</v>
      </c>
      <c r="B90" s="445" t="s">
        <v>319</v>
      </c>
      <c r="C90" s="442">
        <v>268.45</v>
      </c>
      <c r="D90" s="443">
        <v>270.40000000000003</v>
      </c>
      <c r="E90" s="443">
        <v>265.05000000000007</v>
      </c>
      <c r="F90" s="443">
        <v>261.65000000000003</v>
      </c>
      <c r="G90" s="443">
        <v>256.30000000000007</v>
      </c>
      <c r="H90" s="443">
        <v>273.80000000000007</v>
      </c>
      <c r="I90" s="443">
        <v>279.15000000000009</v>
      </c>
      <c r="J90" s="443">
        <v>282.55000000000007</v>
      </c>
      <c r="K90" s="442">
        <v>275.75</v>
      </c>
      <c r="L90" s="442">
        <v>267</v>
      </c>
      <c r="M90" s="442">
        <v>1.42408</v>
      </c>
    </row>
    <row r="91" spans="1:13" s="13" customFormat="1">
      <c r="A91" s="245">
        <v>81</v>
      </c>
      <c r="B91" s="445" t="s">
        <v>74</v>
      </c>
      <c r="C91" s="442">
        <v>3489.3</v>
      </c>
      <c r="D91" s="443">
        <v>3493.7666666666664</v>
      </c>
      <c r="E91" s="443">
        <v>3475.5333333333328</v>
      </c>
      <c r="F91" s="443">
        <v>3461.7666666666664</v>
      </c>
      <c r="G91" s="443">
        <v>3443.5333333333328</v>
      </c>
      <c r="H91" s="443">
        <v>3507.5333333333328</v>
      </c>
      <c r="I91" s="443">
        <v>3525.7666666666664</v>
      </c>
      <c r="J91" s="443">
        <v>3539.5333333333328</v>
      </c>
      <c r="K91" s="442">
        <v>3512</v>
      </c>
      <c r="L91" s="442">
        <v>3480</v>
      </c>
      <c r="M91" s="442">
        <v>3.12826</v>
      </c>
    </row>
    <row r="92" spans="1:13" s="13" customFormat="1">
      <c r="A92" s="245">
        <v>82</v>
      </c>
      <c r="B92" s="445" t="s">
        <v>320</v>
      </c>
      <c r="C92" s="442">
        <v>573.29999999999995</v>
      </c>
      <c r="D92" s="443">
        <v>574.25</v>
      </c>
      <c r="E92" s="443">
        <v>566.15</v>
      </c>
      <c r="F92" s="443">
        <v>559</v>
      </c>
      <c r="G92" s="443">
        <v>550.9</v>
      </c>
      <c r="H92" s="443">
        <v>581.4</v>
      </c>
      <c r="I92" s="443">
        <v>589.49999999999989</v>
      </c>
      <c r="J92" s="443">
        <v>596.65</v>
      </c>
      <c r="K92" s="442">
        <v>582.35</v>
      </c>
      <c r="L92" s="442">
        <v>567.1</v>
      </c>
      <c r="M92" s="442">
        <v>2.08887</v>
      </c>
    </row>
    <row r="93" spans="1:13" s="13" customFormat="1">
      <c r="A93" s="245">
        <v>83</v>
      </c>
      <c r="B93" s="445" t="s">
        <v>321</v>
      </c>
      <c r="C93" s="442">
        <v>364.1</v>
      </c>
      <c r="D93" s="443">
        <v>365.40000000000003</v>
      </c>
      <c r="E93" s="443">
        <v>357.80000000000007</v>
      </c>
      <c r="F93" s="443">
        <v>351.50000000000006</v>
      </c>
      <c r="G93" s="443">
        <v>343.90000000000009</v>
      </c>
      <c r="H93" s="443">
        <v>371.70000000000005</v>
      </c>
      <c r="I93" s="443">
        <v>379.30000000000007</v>
      </c>
      <c r="J93" s="443">
        <v>385.6</v>
      </c>
      <c r="K93" s="442">
        <v>373</v>
      </c>
      <c r="L93" s="442">
        <v>359.1</v>
      </c>
      <c r="M93" s="442">
        <v>3.08406</v>
      </c>
    </row>
    <row r="94" spans="1:13" s="13" customFormat="1">
      <c r="A94" s="245">
        <v>84</v>
      </c>
      <c r="B94" s="445" t="s">
        <v>80</v>
      </c>
      <c r="C94" s="442">
        <v>699.1</v>
      </c>
      <c r="D94" s="443">
        <v>700.35</v>
      </c>
      <c r="E94" s="443">
        <v>691.95</v>
      </c>
      <c r="F94" s="443">
        <v>684.80000000000007</v>
      </c>
      <c r="G94" s="443">
        <v>676.40000000000009</v>
      </c>
      <c r="H94" s="443">
        <v>707.5</v>
      </c>
      <c r="I94" s="443">
        <v>715.89999999999986</v>
      </c>
      <c r="J94" s="443">
        <v>723.05</v>
      </c>
      <c r="K94" s="442">
        <v>708.75</v>
      </c>
      <c r="L94" s="442">
        <v>693.2</v>
      </c>
      <c r="M94" s="442">
        <v>4.8013899999999996</v>
      </c>
    </row>
    <row r="95" spans="1:13" s="13" customFormat="1">
      <c r="A95" s="245">
        <v>85</v>
      </c>
      <c r="B95" s="445" t="s">
        <v>322</v>
      </c>
      <c r="C95" s="442">
        <v>2018.55</v>
      </c>
      <c r="D95" s="443">
        <v>2036</v>
      </c>
      <c r="E95" s="443">
        <v>1991.5500000000002</v>
      </c>
      <c r="F95" s="443">
        <v>1964.5500000000002</v>
      </c>
      <c r="G95" s="443">
        <v>1920.1000000000004</v>
      </c>
      <c r="H95" s="443">
        <v>2063</v>
      </c>
      <c r="I95" s="443">
        <v>2107.4499999999998</v>
      </c>
      <c r="J95" s="443">
        <v>2134.4499999999998</v>
      </c>
      <c r="K95" s="442">
        <v>2080.4499999999998</v>
      </c>
      <c r="L95" s="442">
        <v>2009</v>
      </c>
      <c r="M95" s="442">
        <v>0.47211999999999998</v>
      </c>
    </row>
    <row r="96" spans="1:13" s="13" customFormat="1">
      <c r="A96" s="245">
        <v>86</v>
      </c>
      <c r="B96" s="445" t="s">
        <v>783</v>
      </c>
      <c r="C96" s="442">
        <v>322.45</v>
      </c>
      <c r="D96" s="443">
        <v>323.15000000000003</v>
      </c>
      <c r="E96" s="443">
        <v>319.30000000000007</v>
      </c>
      <c r="F96" s="443">
        <v>316.15000000000003</v>
      </c>
      <c r="G96" s="443">
        <v>312.30000000000007</v>
      </c>
      <c r="H96" s="443">
        <v>326.30000000000007</v>
      </c>
      <c r="I96" s="443">
        <v>330.15000000000009</v>
      </c>
      <c r="J96" s="443">
        <v>333.30000000000007</v>
      </c>
      <c r="K96" s="442">
        <v>327</v>
      </c>
      <c r="L96" s="442">
        <v>320</v>
      </c>
      <c r="M96" s="442">
        <v>3.0448499999999998</v>
      </c>
    </row>
    <row r="97" spans="1:13" s="13" customFormat="1">
      <c r="A97" s="245">
        <v>87</v>
      </c>
      <c r="B97" s="445" t="s">
        <v>75</v>
      </c>
      <c r="C97" s="442">
        <v>636.5</v>
      </c>
      <c r="D97" s="443">
        <v>637.88333333333333</v>
      </c>
      <c r="E97" s="443">
        <v>630.9666666666667</v>
      </c>
      <c r="F97" s="443">
        <v>625.43333333333339</v>
      </c>
      <c r="G97" s="443">
        <v>618.51666666666677</v>
      </c>
      <c r="H97" s="443">
        <v>643.41666666666663</v>
      </c>
      <c r="I97" s="443">
        <v>650.33333333333337</v>
      </c>
      <c r="J97" s="443">
        <v>655.86666666666656</v>
      </c>
      <c r="K97" s="442">
        <v>644.79999999999995</v>
      </c>
      <c r="L97" s="442">
        <v>632.35</v>
      </c>
      <c r="M97" s="442">
        <v>54.95252</v>
      </c>
    </row>
    <row r="98" spans="1:13" s="13" customFormat="1">
      <c r="A98" s="245">
        <v>88</v>
      </c>
      <c r="B98" s="445" t="s">
        <v>323</v>
      </c>
      <c r="C98" s="442">
        <v>550.6</v>
      </c>
      <c r="D98" s="443">
        <v>551.56666666666661</v>
      </c>
      <c r="E98" s="443">
        <v>541.13333333333321</v>
      </c>
      <c r="F98" s="443">
        <v>531.66666666666663</v>
      </c>
      <c r="G98" s="443">
        <v>521.23333333333323</v>
      </c>
      <c r="H98" s="443">
        <v>561.03333333333319</v>
      </c>
      <c r="I98" s="443">
        <v>571.46666666666658</v>
      </c>
      <c r="J98" s="443">
        <v>580.93333333333317</v>
      </c>
      <c r="K98" s="442">
        <v>562</v>
      </c>
      <c r="L98" s="442">
        <v>542.1</v>
      </c>
      <c r="M98" s="442">
        <v>12.93219</v>
      </c>
    </row>
    <row r="99" spans="1:13" s="13" customFormat="1">
      <c r="A99" s="245">
        <v>89</v>
      </c>
      <c r="B99" s="445" t="s">
        <v>76</v>
      </c>
      <c r="C99" s="442">
        <v>161.1</v>
      </c>
      <c r="D99" s="443">
        <v>161.63333333333333</v>
      </c>
      <c r="E99" s="443">
        <v>159.31666666666666</v>
      </c>
      <c r="F99" s="443">
        <v>157.53333333333333</v>
      </c>
      <c r="G99" s="443">
        <v>155.21666666666667</v>
      </c>
      <c r="H99" s="443">
        <v>163.41666666666666</v>
      </c>
      <c r="I99" s="443">
        <v>165.73333333333332</v>
      </c>
      <c r="J99" s="443">
        <v>167.51666666666665</v>
      </c>
      <c r="K99" s="442">
        <v>163.95</v>
      </c>
      <c r="L99" s="442">
        <v>159.85</v>
      </c>
      <c r="M99" s="442">
        <v>138.41718</v>
      </c>
    </row>
    <row r="100" spans="1:13" s="13" customFormat="1">
      <c r="A100" s="245">
        <v>90</v>
      </c>
      <c r="B100" s="445" t="s">
        <v>324</v>
      </c>
      <c r="C100" s="442">
        <v>598.20000000000005</v>
      </c>
      <c r="D100" s="443">
        <v>601.36666666666667</v>
      </c>
      <c r="E100" s="443">
        <v>593.83333333333337</v>
      </c>
      <c r="F100" s="443">
        <v>589.4666666666667</v>
      </c>
      <c r="G100" s="443">
        <v>581.93333333333339</v>
      </c>
      <c r="H100" s="443">
        <v>605.73333333333335</v>
      </c>
      <c r="I100" s="443">
        <v>613.26666666666665</v>
      </c>
      <c r="J100" s="443">
        <v>617.63333333333333</v>
      </c>
      <c r="K100" s="442">
        <v>608.9</v>
      </c>
      <c r="L100" s="442">
        <v>597</v>
      </c>
      <c r="M100" s="442">
        <v>1.41398</v>
      </c>
    </row>
    <row r="101" spans="1:13">
      <c r="A101" s="245">
        <v>91</v>
      </c>
      <c r="B101" s="445" t="s">
        <v>325</v>
      </c>
      <c r="C101" s="442">
        <v>521</v>
      </c>
      <c r="D101" s="443">
        <v>527.13333333333333</v>
      </c>
      <c r="E101" s="443">
        <v>505.61666666666667</v>
      </c>
      <c r="F101" s="443">
        <v>490.23333333333335</v>
      </c>
      <c r="G101" s="443">
        <v>468.7166666666667</v>
      </c>
      <c r="H101" s="443">
        <v>542.51666666666665</v>
      </c>
      <c r="I101" s="443">
        <v>564.0333333333333</v>
      </c>
      <c r="J101" s="443">
        <v>579.41666666666663</v>
      </c>
      <c r="K101" s="442">
        <v>548.65</v>
      </c>
      <c r="L101" s="442">
        <v>511.75</v>
      </c>
      <c r="M101" s="442">
        <v>1.20922</v>
      </c>
    </row>
    <row r="102" spans="1:13">
      <c r="A102" s="245">
        <v>92</v>
      </c>
      <c r="B102" s="445" t="s">
        <v>326</v>
      </c>
      <c r="C102" s="442">
        <v>589.79999999999995</v>
      </c>
      <c r="D102" s="443">
        <v>590.08333333333337</v>
      </c>
      <c r="E102" s="443">
        <v>581.81666666666672</v>
      </c>
      <c r="F102" s="443">
        <v>573.83333333333337</v>
      </c>
      <c r="G102" s="443">
        <v>565.56666666666672</v>
      </c>
      <c r="H102" s="443">
        <v>598.06666666666672</v>
      </c>
      <c r="I102" s="443">
        <v>606.33333333333337</v>
      </c>
      <c r="J102" s="443">
        <v>614.31666666666672</v>
      </c>
      <c r="K102" s="442">
        <v>598.35</v>
      </c>
      <c r="L102" s="442">
        <v>582.1</v>
      </c>
      <c r="M102" s="442">
        <v>1.0855699999999999</v>
      </c>
    </row>
    <row r="103" spans="1:13">
      <c r="A103" s="245">
        <v>93</v>
      </c>
      <c r="B103" s="445" t="s">
        <v>77</v>
      </c>
      <c r="C103" s="442">
        <v>141.05000000000001</v>
      </c>
      <c r="D103" s="443">
        <v>141.18333333333334</v>
      </c>
      <c r="E103" s="443">
        <v>137.86666666666667</v>
      </c>
      <c r="F103" s="443">
        <v>134.68333333333334</v>
      </c>
      <c r="G103" s="443">
        <v>131.36666666666667</v>
      </c>
      <c r="H103" s="443">
        <v>144.36666666666667</v>
      </c>
      <c r="I103" s="443">
        <v>147.68333333333334</v>
      </c>
      <c r="J103" s="443">
        <v>150.86666666666667</v>
      </c>
      <c r="K103" s="442">
        <v>144.5</v>
      </c>
      <c r="L103" s="442">
        <v>138</v>
      </c>
      <c r="M103" s="442">
        <v>169.85452000000001</v>
      </c>
    </row>
    <row r="104" spans="1:13">
      <c r="A104" s="245">
        <v>94</v>
      </c>
      <c r="B104" s="445" t="s">
        <v>327</v>
      </c>
      <c r="C104" s="442">
        <v>1330.05</v>
      </c>
      <c r="D104" s="443">
        <v>1333.1333333333332</v>
      </c>
      <c r="E104" s="443">
        <v>1319.4166666666665</v>
      </c>
      <c r="F104" s="443">
        <v>1308.7833333333333</v>
      </c>
      <c r="G104" s="443">
        <v>1295.0666666666666</v>
      </c>
      <c r="H104" s="443">
        <v>1343.7666666666664</v>
      </c>
      <c r="I104" s="443">
        <v>1357.4833333333331</v>
      </c>
      <c r="J104" s="443">
        <v>1368.1166666666663</v>
      </c>
      <c r="K104" s="442">
        <v>1346.85</v>
      </c>
      <c r="L104" s="442">
        <v>1322.5</v>
      </c>
      <c r="M104" s="442">
        <v>1.2178199999999999</v>
      </c>
    </row>
    <row r="105" spans="1:13">
      <c r="A105" s="245">
        <v>95</v>
      </c>
      <c r="B105" s="445" t="s">
        <v>328</v>
      </c>
      <c r="C105" s="442">
        <v>21.3</v>
      </c>
      <c r="D105" s="443">
        <v>21.316666666666666</v>
      </c>
      <c r="E105" s="443">
        <v>20.683333333333334</v>
      </c>
      <c r="F105" s="443">
        <v>20.066666666666666</v>
      </c>
      <c r="G105" s="443">
        <v>19.433333333333334</v>
      </c>
      <c r="H105" s="443">
        <v>21.933333333333334</v>
      </c>
      <c r="I105" s="443">
        <v>22.566666666666666</v>
      </c>
      <c r="J105" s="443">
        <v>23.183333333333334</v>
      </c>
      <c r="K105" s="442">
        <v>21.95</v>
      </c>
      <c r="L105" s="442">
        <v>20.7</v>
      </c>
      <c r="M105" s="442">
        <v>375.8723</v>
      </c>
    </row>
    <row r="106" spans="1:13">
      <c r="A106" s="245">
        <v>96</v>
      </c>
      <c r="B106" s="445" t="s">
        <v>329</v>
      </c>
      <c r="C106" s="442">
        <v>973.55</v>
      </c>
      <c r="D106" s="443">
        <v>975.0333333333333</v>
      </c>
      <c r="E106" s="443">
        <v>959.81666666666661</v>
      </c>
      <c r="F106" s="443">
        <v>946.08333333333326</v>
      </c>
      <c r="G106" s="443">
        <v>930.86666666666656</v>
      </c>
      <c r="H106" s="443">
        <v>988.76666666666665</v>
      </c>
      <c r="I106" s="443">
        <v>1003.9833333333333</v>
      </c>
      <c r="J106" s="443">
        <v>1017.7166666666667</v>
      </c>
      <c r="K106" s="442">
        <v>990.25</v>
      </c>
      <c r="L106" s="442">
        <v>961.3</v>
      </c>
      <c r="M106" s="442">
        <v>7.05654</v>
      </c>
    </row>
    <row r="107" spans="1:13">
      <c r="A107" s="245">
        <v>97</v>
      </c>
      <c r="B107" s="445" t="s">
        <v>330</v>
      </c>
      <c r="C107" s="442">
        <v>405.05</v>
      </c>
      <c r="D107" s="443">
        <v>406.56666666666666</v>
      </c>
      <c r="E107" s="443">
        <v>401.23333333333335</v>
      </c>
      <c r="F107" s="443">
        <v>397.41666666666669</v>
      </c>
      <c r="G107" s="443">
        <v>392.08333333333337</v>
      </c>
      <c r="H107" s="443">
        <v>410.38333333333333</v>
      </c>
      <c r="I107" s="443">
        <v>415.7166666666667</v>
      </c>
      <c r="J107" s="443">
        <v>419.5333333333333</v>
      </c>
      <c r="K107" s="442">
        <v>411.9</v>
      </c>
      <c r="L107" s="442">
        <v>402.75</v>
      </c>
      <c r="M107" s="442">
        <v>1.52549</v>
      </c>
    </row>
    <row r="108" spans="1:13">
      <c r="A108" s="245">
        <v>98</v>
      </c>
      <c r="B108" s="445" t="s">
        <v>79</v>
      </c>
      <c r="C108" s="442">
        <v>508.9</v>
      </c>
      <c r="D108" s="443">
        <v>508.83333333333331</v>
      </c>
      <c r="E108" s="443">
        <v>505.21666666666658</v>
      </c>
      <c r="F108" s="443">
        <v>501.53333333333325</v>
      </c>
      <c r="G108" s="443">
        <v>497.91666666666652</v>
      </c>
      <c r="H108" s="443">
        <v>512.51666666666665</v>
      </c>
      <c r="I108" s="443">
        <v>516.13333333333333</v>
      </c>
      <c r="J108" s="443">
        <v>519.81666666666672</v>
      </c>
      <c r="K108" s="442">
        <v>512.45000000000005</v>
      </c>
      <c r="L108" s="442">
        <v>505.15</v>
      </c>
      <c r="M108" s="442">
        <v>3.1244200000000002</v>
      </c>
    </row>
    <row r="109" spans="1:13">
      <c r="A109" s="245">
        <v>99</v>
      </c>
      <c r="B109" s="445" t="s">
        <v>331</v>
      </c>
      <c r="C109" s="442">
        <v>4057.05</v>
      </c>
      <c r="D109" s="443">
        <v>4059.0166666666664</v>
      </c>
      <c r="E109" s="443">
        <v>4018.0333333333328</v>
      </c>
      <c r="F109" s="443">
        <v>3979.0166666666664</v>
      </c>
      <c r="G109" s="443">
        <v>3938.0333333333328</v>
      </c>
      <c r="H109" s="443">
        <v>4098.0333333333328</v>
      </c>
      <c r="I109" s="443">
        <v>4139.0166666666664</v>
      </c>
      <c r="J109" s="443">
        <v>4178.0333333333328</v>
      </c>
      <c r="K109" s="442">
        <v>4100</v>
      </c>
      <c r="L109" s="442">
        <v>4020</v>
      </c>
      <c r="M109" s="442">
        <v>3.6740000000000002E-2</v>
      </c>
    </row>
    <row r="110" spans="1:13">
      <c r="A110" s="245">
        <v>100</v>
      </c>
      <c r="B110" s="445" t="s">
        <v>332</v>
      </c>
      <c r="C110" s="442">
        <v>191.55</v>
      </c>
      <c r="D110" s="443">
        <v>191.43333333333331</v>
      </c>
      <c r="E110" s="443">
        <v>187.36666666666662</v>
      </c>
      <c r="F110" s="443">
        <v>183.18333333333331</v>
      </c>
      <c r="G110" s="443">
        <v>179.11666666666662</v>
      </c>
      <c r="H110" s="443">
        <v>195.61666666666662</v>
      </c>
      <c r="I110" s="443">
        <v>199.68333333333328</v>
      </c>
      <c r="J110" s="443">
        <v>203.86666666666662</v>
      </c>
      <c r="K110" s="442">
        <v>195.5</v>
      </c>
      <c r="L110" s="442">
        <v>187.25</v>
      </c>
      <c r="M110" s="442">
        <v>11.257199999999999</v>
      </c>
    </row>
    <row r="111" spans="1:13">
      <c r="A111" s="245">
        <v>101</v>
      </c>
      <c r="B111" s="445" t="s">
        <v>333</v>
      </c>
      <c r="C111" s="442">
        <v>289.45</v>
      </c>
      <c r="D111" s="443">
        <v>289.51666666666671</v>
      </c>
      <c r="E111" s="443">
        <v>287.03333333333342</v>
      </c>
      <c r="F111" s="443">
        <v>284.61666666666673</v>
      </c>
      <c r="G111" s="443">
        <v>282.13333333333344</v>
      </c>
      <c r="H111" s="443">
        <v>291.93333333333339</v>
      </c>
      <c r="I111" s="443">
        <v>294.41666666666663</v>
      </c>
      <c r="J111" s="443">
        <v>296.83333333333337</v>
      </c>
      <c r="K111" s="442">
        <v>292</v>
      </c>
      <c r="L111" s="442">
        <v>287.10000000000002</v>
      </c>
      <c r="M111" s="442">
        <v>6.8097000000000003</v>
      </c>
    </row>
    <row r="112" spans="1:13">
      <c r="A112" s="245">
        <v>102</v>
      </c>
      <c r="B112" s="445" t="s">
        <v>334</v>
      </c>
      <c r="C112" s="442">
        <v>136.15</v>
      </c>
      <c r="D112" s="443">
        <v>135.81666666666666</v>
      </c>
      <c r="E112" s="443">
        <v>133.13333333333333</v>
      </c>
      <c r="F112" s="443">
        <v>130.11666666666667</v>
      </c>
      <c r="G112" s="443">
        <v>127.43333333333334</v>
      </c>
      <c r="H112" s="443">
        <v>138.83333333333331</v>
      </c>
      <c r="I112" s="443">
        <v>141.51666666666665</v>
      </c>
      <c r="J112" s="443">
        <v>144.5333333333333</v>
      </c>
      <c r="K112" s="442">
        <v>138.5</v>
      </c>
      <c r="L112" s="442">
        <v>132.80000000000001</v>
      </c>
      <c r="M112" s="442">
        <v>19.713059999999999</v>
      </c>
    </row>
    <row r="113" spans="1:13">
      <c r="A113" s="245">
        <v>103</v>
      </c>
      <c r="B113" s="445" t="s">
        <v>335</v>
      </c>
      <c r="C113" s="442">
        <v>679.75</v>
      </c>
      <c r="D113" s="443">
        <v>679.2166666666667</v>
      </c>
      <c r="E113" s="443">
        <v>673.43333333333339</v>
      </c>
      <c r="F113" s="443">
        <v>667.11666666666667</v>
      </c>
      <c r="G113" s="443">
        <v>661.33333333333337</v>
      </c>
      <c r="H113" s="443">
        <v>685.53333333333342</v>
      </c>
      <c r="I113" s="443">
        <v>691.31666666666672</v>
      </c>
      <c r="J113" s="443">
        <v>697.63333333333344</v>
      </c>
      <c r="K113" s="442">
        <v>685</v>
      </c>
      <c r="L113" s="442">
        <v>672.9</v>
      </c>
      <c r="M113" s="442">
        <v>1.35375</v>
      </c>
    </row>
    <row r="114" spans="1:13">
      <c r="A114" s="245">
        <v>104</v>
      </c>
      <c r="B114" s="445" t="s">
        <v>81</v>
      </c>
      <c r="C114" s="442">
        <v>570.70000000000005</v>
      </c>
      <c r="D114" s="443">
        <v>568.61666666666667</v>
      </c>
      <c r="E114" s="443">
        <v>563.33333333333337</v>
      </c>
      <c r="F114" s="443">
        <v>555.9666666666667</v>
      </c>
      <c r="G114" s="443">
        <v>550.68333333333339</v>
      </c>
      <c r="H114" s="443">
        <v>575.98333333333335</v>
      </c>
      <c r="I114" s="443">
        <v>581.26666666666665</v>
      </c>
      <c r="J114" s="443">
        <v>588.63333333333333</v>
      </c>
      <c r="K114" s="442">
        <v>573.9</v>
      </c>
      <c r="L114" s="442">
        <v>561.25</v>
      </c>
      <c r="M114" s="442">
        <v>22.705079999999999</v>
      </c>
    </row>
    <row r="115" spans="1:13">
      <c r="A115" s="245">
        <v>105</v>
      </c>
      <c r="B115" s="445" t="s">
        <v>82</v>
      </c>
      <c r="C115" s="442">
        <v>946.4</v>
      </c>
      <c r="D115" s="443">
        <v>944.80000000000007</v>
      </c>
      <c r="E115" s="443">
        <v>938.10000000000014</v>
      </c>
      <c r="F115" s="443">
        <v>929.80000000000007</v>
      </c>
      <c r="G115" s="443">
        <v>923.10000000000014</v>
      </c>
      <c r="H115" s="443">
        <v>953.10000000000014</v>
      </c>
      <c r="I115" s="443">
        <v>959.80000000000018</v>
      </c>
      <c r="J115" s="443">
        <v>968.10000000000014</v>
      </c>
      <c r="K115" s="442">
        <v>951.5</v>
      </c>
      <c r="L115" s="442">
        <v>936.5</v>
      </c>
      <c r="M115" s="442">
        <v>30.576989999999999</v>
      </c>
    </row>
    <row r="116" spans="1:13">
      <c r="A116" s="245">
        <v>106</v>
      </c>
      <c r="B116" s="445" t="s">
        <v>231</v>
      </c>
      <c r="C116" s="442">
        <v>165.95</v>
      </c>
      <c r="D116" s="443">
        <v>166.8</v>
      </c>
      <c r="E116" s="443">
        <v>164.70000000000002</v>
      </c>
      <c r="F116" s="443">
        <v>163.45000000000002</v>
      </c>
      <c r="G116" s="443">
        <v>161.35000000000002</v>
      </c>
      <c r="H116" s="443">
        <v>168.05</v>
      </c>
      <c r="I116" s="443">
        <v>170.15000000000003</v>
      </c>
      <c r="J116" s="443">
        <v>171.4</v>
      </c>
      <c r="K116" s="442">
        <v>168.9</v>
      </c>
      <c r="L116" s="442">
        <v>165.55</v>
      </c>
      <c r="M116" s="442">
        <v>18.992280000000001</v>
      </c>
    </row>
    <row r="117" spans="1:13">
      <c r="A117" s="245">
        <v>107</v>
      </c>
      <c r="B117" s="445" t="s">
        <v>83</v>
      </c>
      <c r="C117" s="442">
        <v>153.1</v>
      </c>
      <c r="D117" s="443">
        <v>151.9</v>
      </c>
      <c r="E117" s="443">
        <v>149.4</v>
      </c>
      <c r="F117" s="443">
        <v>145.69999999999999</v>
      </c>
      <c r="G117" s="443">
        <v>143.19999999999999</v>
      </c>
      <c r="H117" s="443">
        <v>155.60000000000002</v>
      </c>
      <c r="I117" s="443">
        <v>158.10000000000002</v>
      </c>
      <c r="J117" s="443">
        <v>161.80000000000004</v>
      </c>
      <c r="K117" s="442">
        <v>154.4</v>
      </c>
      <c r="L117" s="442">
        <v>148.19999999999999</v>
      </c>
      <c r="M117" s="442">
        <v>294.22386999999998</v>
      </c>
    </row>
    <row r="118" spans="1:13">
      <c r="A118" s="245">
        <v>108</v>
      </c>
      <c r="B118" s="445" t="s">
        <v>336</v>
      </c>
      <c r="C118" s="442">
        <v>381.95</v>
      </c>
      <c r="D118" s="443">
        <v>384.05</v>
      </c>
      <c r="E118" s="443">
        <v>378.90000000000003</v>
      </c>
      <c r="F118" s="443">
        <v>375.85</v>
      </c>
      <c r="G118" s="443">
        <v>370.70000000000005</v>
      </c>
      <c r="H118" s="443">
        <v>387.1</v>
      </c>
      <c r="I118" s="443">
        <v>392.25</v>
      </c>
      <c r="J118" s="443">
        <v>395.3</v>
      </c>
      <c r="K118" s="442">
        <v>389.2</v>
      </c>
      <c r="L118" s="442">
        <v>381</v>
      </c>
      <c r="M118" s="442">
        <v>2.4985599999999999</v>
      </c>
    </row>
    <row r="119" spans="1:13">
      <c r="A119" s="245">
        <v>109</v>
      </c>
      <c r="B119" s="445" t="s">
        <v>821</v>
      </c>
      <c r="C119" s="442">
        <v>3694.1</v>
      </c>
      <c r="D119" s="443">
        <v>3686.3666666666668</v>
      </c>
      <c r="E119" s="443">
        <v>3657.7333333333336</v>
      </c>
      <c r="F119" s="443">
        <v>3621.3666666666668</v>
      </c>
      <c r="G119" s="443">
        <v>3592.7333333333336</v>
      </c>
      <c r="H119" s="443">
        <v>3722.7333333333336</v>
      </c>
      <c r="I119" s="443">
        <v>3751.3666666666668</v>
      </c>
      <c r="J119" s="443">
        <v>3787.7333333333336</v>
      </c>
      <c r="K119" s="442">
        <v>3715</v>
      </c>
      <c r="L119" s="442">
        <v>3650</v>
      </c>
      <c r="M119" s="442">
        <v>6.6346999999999996</v>
      </c>
    </row>
    <row r="120" spans="1:13">
      <c r="A120" s="245">
        <v>110</v>
      </c>
      <c r="B120" s="445" t="s">
        <v>84</v>
      </c>
      <c r="C120" s="442">
        <v>1696.65</v>
      </c>
      <c r="D120" s="443">
        <v>1703.1499999999999</v>
      </c>
      <c r="E120" s="443">
        <v>1685.2999999999997</v>
      </c>
      <c r="F120" s="443">
        <v>1673.9499999999998</v>
      </c>
      <c r="G120" s="443">
        <v>1656.0999999999997</v>
      </c>
      <c r="H120" s="443">
        <v>1714.4999999999998</v>
      </c>
      <c r="I120" s="443">
        <v>1732.3499999999997</v>
      </c>
      <c r="J120" s="443">
        <v>1743.6999999999998</v>
      </c>
      <c r="K120" s="442">
        <v>1721</v>
      </c>
      <c r="L120" s="442">
        <v>1691.8</v>
      </c>
      <c r="M120" s="442">
        <v>3.6137800000000002</v>
      </c>
    </row>
    <row r="121" spans="1:13">
      <c r="A121" s="245">
        <v>111</v>
      </c>
      <c r="B121" s="445" t="s">
        <v>85</v>
      </c>
      <c r="C121" s="442">
        <v>713.55</v>
      </c>
      <c r="D121" s="443">
        <v>710.58333333333337</v>
      </c>
      <c r="E121" s="443">
        <v>704.66666666666674</v>
      </c>
      <c r="F121" s="443">
        <v>695.78333333333342</v>
      </c>
      <c r="G121" s="443">
        <v>689.86666666666679</v>
      </c>
      <c r="H121" s="443">
        <v>719.4666666666667</v>
      </c>
      <c r="I121" s="443">
        <v>725.38333333333344</v>
      </c>
      <c r="J121" s="443">
        <v>734.26666666666665</v>
      </c>
      <c r="K121" s="442">
        <v>716.5</v>
      </c>
      <c r="L121" s="442">
        <v>701.7</v>
      </c>
      <c r="M121" s="442">
        <v>21.805330000000001</v>
      </c>
    </row>
    <row r="122" spans="1:13">
      <c r="A122" s="245">
        <v>112</v>
      </c>
      <c r="B122" s="445" t="s">
        <v>232</v>
      </c>
      <c r="C122" s="442">
        <v>832.2</v>
      </c>
      <c r="D122" s="443">
        <v>835.4</v>
      </c>
      <c r="E122" s="443">
        <v>816.9</v>
      </c>
      <c r="F122" s="443">
        <v>801.6</v>
      </c>
      <c r="G122" s="443">
        <v>783.1</v>
      </c>
      <c r="H122" s="443">
        <v>850.69999999999993</v>
      </c>
      <c r="I122" s="443">
        <v>869.19999999999993</v>
      </c>
      <c r="J122" s="443">
        <v>884.49999999999989</v>
      </c>
      <c r="K122" s="442">
        <v>853.9</v>
      </c>
      <c r="L122" s="442">
        <v>820.1</v>
      </c>
      <c r="M122" s="442">
        <v>9.9117300000000004</v>
      </c>
    </row>
    <row r="123" spans="1:13">
      <c r="A123" s="245">
        <v>113</v>
      </c>
      <c r="B123" s="445" t="s">
        <v>337</v>
      </c>
      <c r="C123" s="442">
        <v>737.45</v>
      </c>
      <c r="D123" s="443">
        <v>725.83333333333337</v>
      </c>
      <c r="E123" s="443">
        <v>700.66666666666674</v>
      </c>
      <c r="F123" s="443">
        <v>663.88333333333333</v>
      </c>
      <c r="G123" s="443">
        <v>638.7166666666667</v>
      </c>
      <c r="H123" s="443">
        <v>762.61666666666679</v>
      </c>
      <c r="I123" s="443">
        <v>787.78333333333353</v>
      </c>
      <c r="J123" s="443">
        <v>824.56666666666683</v>
      </c>
      <c r="K123" s="442">
        <v>751</v>
      </c>
      <c r="L123" s="442">
        <v>689.05</v>
      </c>
      <c r="M123" s="442">
        <v>7.13042</v>
      </c>
    </row>
    <row r="124" spans="1:13">
      <c r="A124" s="245">
        <v>114</v>
      </c>
      <c r="B124" s="445" t="s">
        <v>233</v>
      </c>
      <c r="C124" s="442">
        <v>400.05</v>
      </c>
      <c r="D124" s="443">
        <v>405.39999999999992</v>
      </c>
      <c r="E124" s="443">
        <v>392.79999999999984</v>
      </c>
      <c r="F124" s="443">
        <v>385.5499999999999</v>
      </c>
      <c r="G124" s="443">
        <v>372.94999999999982</v>
      </c>
      <c r="H124" s="443">
        <v>412.64999999999986</v>
      </c>
      <c r="I124" s="443">
        <v>425.24999999999989</v>
      </c>
      <c r="J124" s="443">
        <v>432.49999999999989</v>
      </c>
      <c r="K124" s="442">
        <v>418</v>
      </c>
      <c r="L124" s="442">
        <v>398.15</v>
      </c>
      <c r="M124" s="442">
        <v>19.585450000000002</v>
      </c>
    </row>
    <row r="125" spans="1:13">
      <c r="A125" s="245">
        <v>115</v>
      </c>
      <c r="B125" s="445" t="s">
        <v>86</v>
      </c>
      <c r="C125" s="442">
        <v>810.7</v>
      </c>
      <c r="D125" s="443">
        <v>812.0333333333333</v>
      </c>
      <c r="E125" s="443">
        <v>803.16666666666663</v>
      </c>
      <c r="F125" s="443">
        <v>795.63333333333333</v>
      </c>
      <c r="G125" s="443">
        <v>786.76666666666665</v>
      </c>
      <c r="H125" s="443">
        <v>819.56666666666661</v>
      </c>
      <c r="I125" s="443">
        <v>828.43333333333339</v>
      </c>
      <c r="J125" s="443">
        <v>835.96666666666658</v>
      </c>
      <c r="K125" s="442">
        <v>820.9</v>
      </c>
      <c r="L125" s="442">
        <v>804.5</v>
      </c>
      <c r="M125" s="442">
        <v>16.130189999999999</v>
      </c>
    </row>
    <row r="126" spans="1:13">
      <c r="A126" s="245">
        <v>116</v>
      </c>
      <c r="B126" s="445" t="s">
        <v>338</v>
      </c>
      <c r="C126" s="442">
        <v>803.95</v>
      </c>
      <c r="D126" s="443">
        <v>803.68333333333339</v>
      </c>
      <c r="E126" s="443">
        <v>800.36666666666679</v>
      </c>
      <c r="F126" s="443">
        <v>796.78333333333342</v>
      </c>
      <c r="G126" s="443">
        <v>793.46666666666681</v>
      </c>
      <c r="H126" s="443">
        <v>807.26666666666677</v>
      </c>
      <c r="I126" s="443">
        <v>810.58333333333337</v>
      </c>
      <c r="J126" s="443">
        <v>814.16666666666674</v>
      </c>
      <c r="K126" s="442">
        <v>807</v>
      </c>
      <c r="L126" s="442">
        <v>800.1</v>
      </c>
      <c r="M126" s="442">
        <v>1.0078199999999999</v>
      </c>
    </row>
    <row r="127" spans="1:13">
      <c r="A127" s="245">
        <v>117</v>
      </c>
      <c r="B127" s="445" t="s">
        <v>339</v>
      </c>
      <c r="C127" s="442">
        <v>95.4</v>
      </c>
      <c r="D127" s="443">
        <v>95.283333333333346</v>
      </c>
      <c r="E127" s="443">
        <v>94.416666666666686</v>
      </c>
      <c r="F127" s="443">
        <v>93.433333333333337</v>
      </c>
      <c r="G127" s="443">
        <v>92.566666666666677</v>
      </c>
      <c r="H127" s="443">
        <v>96.266666666666694</v>
      </c>
      <c r="I127" s="443">
        <v>97.13333333333334</v>
      </c>
      <c r="J127" s="443">
        <v>98.116666666666703</v>
      </c>
      <c r="K127" s="442">
        <v>96.15</v>
      </c>
      <c r="L127" s="442">
        <v>94.3</v>
      </c>
      <c r="M127" s="442">
        <v>2.75529</v>
      </c>
    </row>
    <row r="128" spans="1:13">
      <c r="A128" s="245">
        <v>118</v>
      </c>
      <c r="B128" s="445" t="s">
        <v>340</v>
      </c>
      <c r="C128" s="442">
        <v>104.25</v>
      </c>
      <c r="D128" s="443">
        <v>104.06666666666668</v>
      </c>
      <c r="E128" s="443">
        <v>102.83333333333336</v>
      </c>
      <c r="F128" s="443">
        <v>101.41666666666669</v>
      </c>
      <c r="G128" s="443">
        <v>100.18333333333337</v>
      </c>
      <c r="H128" s="443">
        <v>105.48333333333335</v>
      </c>
      <c r="I128" s="443">
        <v>106.71666666666667</v>
      </c>
      <c r="J128" s="443">
        <v>108.13333333333334</v>
      </c>
      <c r="K128" s="442">
        <v>105.3</v>
      </c>
      <c r="L128" s="442">
        <v>102.65</v>
      </c>
      <c r="M128" s="442">
        <v>14.06744</v>
      </c>
    </row>
    <row r="129" spans="1:13">
      <c r="A129" s="245">
        <v>119</v>
      </c>
      <c r="B129" s="445" t="s">
        <v>341</v>
      </c>
      <c r="C129" s="442">
        <v>707.25</v>
      </c>
      <c r="D129" s="443">
        <v>711.5</v>
      </c>
      <c r="E129" s="443">
        <v>697</v>
      </c>
      <c r="F129" s="443">
        <v>686.75</v>
      </c>
      <c r="G129" s="443">
        <v>672.25</v>
      </c>
      <c r="H129" s="443">
        <v>721.75</v>
      </c>
      <c r="I129" s="443">
        <v>736.25</v>
      </c>
      <c r="J129" s="443">
        <v>746.5</v>
      </c>
      <c r="K129" s="442">
        <v>726</v>
      </c>
      <c r="L129" s="442">
        <v>701.25</v>
      </c>
      <c r="M129" s="442">
        <v>1.4055200000000001</v>
      </c>
    </row>
    <row r="130" spans="1:13">
      <c r="A130" s="245">
        <v>120</v>
      </c>
      <c r="B130" s="445" t="s">
        <v>92</v>
      </c>
      <c r="C130" s="442">
        <v>296.95</v>
      </c>
      <c r="D130" s="443">
        <v>297.64999999999998</v>
      </c>
      <c r="E130" s="443">
        <v>292.94999999999993</v>
      </c>
      <c r="F130" s="443">
        <v>288.94999999999993</v>
      </c>
      <c r="G130" s="443">
        <v>284.24999999999989</v>
      </c>
      <c r="H130" s="443">
        <v>301.64999999999998</v>
      </c>
      <c r="I130" s="443">
        <v>306.35000000000002</v>
      </c>
      <c r="J130" s="443">
        <v>310.35000000000002</v>
      </c>
      <c r="K130" s="442">
        <v>302.35000000000002</v>
      </c>
      <c r="L130" s="442">
        <v>293.64999999999998</v>
      </c>
      <c r="M130" s="442">
        <v>79.666259999999994</v>
      </c>
    </row>
    <row r="131" spans="1:13">
      <c r="A131" s="245">
        <v>121</v>
      </c>
      <c r="B131" s="445" t="s">
        <v>87</v>
      </c>
      <c r="C131" s="442">
        <v>544.04999999999995</v>
      </c>
      <c r="D131" s="443">
        <v>542.80000000000007</v>
      </c>
      <c r="E131" s="443">
        <v>540.60000000000014</v>
      </c>
      <c r="F131" s="443">
        <v>537.15000000000009</v>
      </c>
      <c r="G131" s="443">
        <v>534.95000000000016</v>
      </c>
      <c r="H131" s="443">
        <v>546.25000000000011</v>
      </c>
      <c r="I131" s="443">
        <v>548.45000000000016</v>
      </c>
      <c r="J131" s="443">
        <v>551.90000000000009</v>
      </c>
      <c r="K131" s="442">
        <v>545</v>
      </c>
      <c r="L131" s="442">
        <v>539.35</v>
      </c>
      <c r="M131" s="442">
        <v>19.641690000000001</v>
      </c>
    </row>
    <row r="132" spans="1:13">
      <c r="A132" s="245">
        <v>122</v>
      </c>
      <c r="B132" s="445" t="s">
        <v>234</v>
      </c>
      <c r="C132" s="442">
        <v>1791.05</v>
      </c>
      <c r="D132" s="443">
        <v>1794</v>
      </c>
      <c r="E132" s="443">
        <v>1772.65</v>
      </c>
      <c r="F132" s="443">
        <v>1754.25</v>
      </c>
      <c r="G132" s="443">
        <v>1732.9</v>
      </c>
      <c r="H132" s="443">
        <v>1812.4</v>
      </c>
      <c r="I132" s="443">
        <v>1833.75</v>
      </c>
      <c r="J132" s="443">
        <v>1852.15</v>
      </c>
      <c r="K132" s="442">
        <v>1815.35</v>
      </c>
      <c r="L132" s="442">
        <v>1775.6</v>
      </c>
      <c r="M132" s="442">
        <v>1.4492700000000001</v>
      </c>
    </row>
    <row r="133" spans="1:13">
      <c r="A133" s="245">
        <v>123</v>
      </c>
      <c r="B133" s="445" t="s">
        <v>342</v>
      </c>
      <c r="C133" s="442">
        <v>1731.65</v>
      </c>
      <c r="D133" s="443">
        <v>1734.8833333333332</v>
      </c>
      <c r="E133" s="443">
        <v>1714.7666666666664</v>
      </c>
      <c r="F133" s="443">
        <v>1697.8833333333332</v>
      </c>
      <c r="G133" s="443">
        <v>1677.7666666666664</v>
      </c>
      <c r="H133" s="443">
        <v>1751.7666666666664</v>
      </c>
      <c r="I133" s="443">
        <v>1771.8833333333332</v>
      </c>
      <c r="J133" s="443">
        <v>1788.7666666666664</v>
      </c>
      <c r="K133" s="442">
        <v>1755</v>
      </c>
      <c r="L133" s="442">
        <v>1718</v>
      </c>
      <c r="M133" s="442">
        <v>8.8668600000000009</v>
      </c>
    </row>
    <row r="134" spans="1:13">
      <c r="A134" s="245">
        <v>124</v>
      </c>
      <c r="B134" s="445" t="s">
        <v>343</v>
      </c>
      <c r="C134" s="442">
        <v>185.25</v>
      </c>
      <c r="D134" s="443">
        <v>182.93333333333331</v>
      </c>
      <c r="E134" s="443">
        <v>179.36666666666662</v>
      </c>
      <c r="F134" s="443">
        <v>173.48333333333332</v>
      </c>
      <c r="G134" s="443">
        <v>169.91666666666663</v>
      </c>
      <c r="H134" s="443">
        <v>188.81666666666661</v>
      </c>
      <c r="I134" s="443">
        <v>192.38333333333327</v>
      </c>
      <c r="J134" s="443">
        <v>198.26666666666659</v>
      </c>
      <c r="K134" s="442">
        <v>186.5</v>
      </c>
      <c r="L134" s="442">
        <v>177.05</v>
      </c>
      <c r="M134" s="442">
        <v>73.800669999999997</v>
      </c>
    </row>
    <row r="135" spans="1:13">
      <c r="A135" s="245">
        <v>125</v>
      </c>
      <c r="B135" s="445" t="s">
        <v>830</v>
      </c>
      <c r="C135" s="442">
        <v>186.2</v>
      </c>
      <c r="D135" s="443">
        <v>184.1</v>
      </c>
      <c r="E135" s="443">
        <v>182</v>
      </c>
      <c r="F135" s="443">
        <v>177.8</v>
      </c>
      <c r="G135" s="443">
        <v>175.70000000000002</v>
      </c>
      <c r="H135" s="443">
        <v>188.29999999999998</v>
      </c>
      <c r="I135" s="443">
        <v>190.39999999999995</v>
      </c>
      <c r="J135" s="443">
        <v>194.59999999999997</v>
      </c>
      <c r="K135" s="442">
        <v>186.2</v>
      </c>
      <c r="L135" s="442">
        <v>179.9</v>
      </c>
      <c r="M135" s="442">
        <v>7.5868200000000003</v>
      </c>
    </row>
    <row r="136" spans="1:13">
      <c r="A136" s="245">
        <v>126</v>
      </c>
      <c r="B136" s="445" t="s">
        <v>740</v>
      </c>
      <c r="C136" s="442">
        <v>931.65</v>
      </c>
      <c r="D136" s="443">
        <v>934.2166666666667</v>
      </c>
      <c r="E136" s="443">
        <v>920.43333333333339</v>
      </c>
      <c r="F136" s="443">
        <v>909.2166666666667</v>
      </c>
      <c r="G136" s="443">
        <v>895.43333333333339</v>
      </c>
      <c r="H136" s="443">
        <v>945.43333333333339</v>
      </c>
      <c r="I136" s="443">
        <v>959.2166666666667</v>
      </c>
      <c r="J136" s="443">
        <v>970.43333333333339</v>
      </c>
      <c r="K136" s="442">
        <v>948</v>
      </c>
      <c r="L136" s="442">
        <v>923</v>
      </c>
      <c r="M136" s="442">
        <v>0.99573</v>
      </c>
    </row>
    <row r="137" spans="1:13">
      <c r="A137" s="245">
        <v>127</v>
      </c>
      <c r="B137" s="445" t="s">
        <v>345</v>
      </c>
      <c r="C137" s="442">
        <v>552.70000000000005</v>
      </c>
      <c r="D137" s="443">
        <v>556.41666666666663</v>
      </c>
      <c r="E137" s="443">
        <v>547.0333333333333</v>
      </c>
      <c r="F137" s="443">
        <v>541.36666666666667</v>
      </c>
      <c r="G137" s="443">
        <v>531.98333333333335</v>
      </c>
      <c r="H137" s="443">
        <v>562.08333333333326</v>
      </c>
      <c r="I137" s="443">
        <v>571.4666666666667</v>
      </c>
      <c r="J137" s="443">
        <v>577.13333333333321</v>
      </c>
      <c r="K137" s="442">
        <v>565.79999999999995</v>
      </c>
      <c r="L137" s="442">
        <v>550.75</v>
      </c>
      <c r="M137" s="442">
        <v>3.0915400000000002</v>
      </c>
    </row>
    <row r="138" spans="1:13">
      <c r="A138" s="245">
        <v>128</v>
      </c>
      <c r="B138" s="445" t="s">
        <v>89</v>
      </c>
      <c r="C138" s="442">
        <v>15.95</v>
      </c>
      <c r="D138" s="443">
        <v>15.75</v>
      </c>
      <c r="E138" s="443">
        <v>15.2</v>
      </c>
      <c r="F138" s="443">
        <v>14.45</v>
      </c>
      <c r="G138" s="443">
        <v>13.899999999999999</v>
      </c>
      <c r="H138" s="443">
        <v>16.5</v>
      </c>
      <c r="I138" s="443">
        <v>17.049999999999997</v>
      </c>
      <c r="J138" s="443">
        <v>17.8</v>
      </c>
      <c r="K138" s="442">
        <v>16.3</v>
      </c>
      <c r="L138" s="442">
        <v>15</v>
      </c>
      <c r="M138" s="442">
        <v>252.94891000000001</v>
      </c>
    </row>
    <row r="139" spans="1:13">
      <c r="A139" s="245">
        <v>129</v>
      </c>
      <c r="B139" s="445" t="s">
        <v>346</v>
      </c>
      <c r="C139" s="442">
        <v>210.95</v>
      </c>
      <c r="D139" s="443">
        <v>211.25</v>
      </c>
      <c r="E139" s="443">
        <v>207.8</v>
      </c>
      <c r="F139" s="443">
        <v>204.65</v>
      </c>
      <c r="G139" s="443">
        <v>201.20000000000002</v>
      </c>
      <c r="H139" s="443">
        <v>214.4</v>
      </c>
      <c r="I139" s="443">
        <v>217.85</v>
      </c>
      <c r="J139" s="443">
        <v>221</v>
      </c>
      <c r="K139" s="442">
        <v>214.7</v>
      </c>
      <c r="L139" s="442">
        <v>208.1</v>
      </c>
      <c r="M139" s="442">
        <v>5.3601700000000001</v>
      </c>
    </row>
    <row r="140" spans="1:13">
      <c r="A140" s="245">
        <v>130</v>
      </c>
      <c r="B140" s="445" t="s">
        <v>90</v>
      </c>
      <c r="C140" s="442">
        <v>4261.6000000000004</v>
      </c>
      <c r="D140" s="443">
        <v>4252.3499999999995</v>
      </c>
      <c r="E140" s="443">
        <v>4226.7999999999993</v>
      </c>
      <c r="F140" s="443">
        <v>4192</v>
      </c>
      <c r="G140" s="443">
        <v>4166.45</v>
      </c>
      <c r="H140" s="443">
        <v>4287.1499999999987</v>
      </c>
      <c r="I140" s="443">
        <v>4312.7</v>
      </c>
      <c r="J140" s="443">
        <v>4347.4999999999982</v>
      </c>
      <c r="K140" s="442">
        <v>4277.8999999999996</v>
      </c>
      <c r="L140" s="442">
        <v>4217.55</v>
      </c>
      <c r="M140" s="442">
        <v>3.8966699999999999</v>
      </c>
    </row>
    <row r="141" spans="1:13">
      <c r="A141" s="245">
        <v>131</v>
      </c>
      <c r="B141" s="445" t="s">
        <v>347</v>
      </c>
      <c r="C141" s="442">
        <v>4287.25</v>
      </c>
      <c r="D141" s="443">
        <v>4310.75</v>
      </c>
      <c r="E141" s="443">
        <v>4226.5</v>
      </c>
      <c r="F141" s="443">
        <v>4165.75</v>
      </c>
      <c r="G141" s="443">
        <v>4081.5</v>
      </c>
      <c r="H141" s="443">
        <v>4371.5</v>
      </c>
      <c r="I141" s="443">
        <v>4455.75</v>
      </c>
      <c r="J141" s="443">
        <v>4516.5</v>
      </c>
      <c r="K141" s="442">
        <v>4395</v>
      </c>
      <c r="L141" s="442">
        <v>4250</v>
      </c>
      <c r="M141" s="442">
        <v>2.61199</v>
      </c>
    </row>
    <row r="142" spans="1:13">
      <c r="A142" s="245">
        <v>132</v>
      </c>
      <c r="B142" s="445" t="s">
        <v>348</v>
      </c>
      <c r="C142" s="442">
        <v>2868.1</v>
      </c>
      <c r="D142" s="443">
        <v>2879.3666666666668</v>
      </c>
      <c r="E142" s="443">
        <v>2838.8333333333335</v>
      </c>
      <c r="F142" s="443">
        <v>2809.5666666666666</v>
      </c>
      <c r="G142" s="443">
        <v>2769.0333333333333</v>
      </c>
      <c r="H142" s="443">
        <v>2908.6333333333337</v>
      </c>
      <c r="I142" s="443">
        <v>2949.1666666666665</v>
      </c>
      <c r="J142" s="443">
        <v>2978.4333333333338</v>
      </c>
      <c r="K142" s="442">
        <v>2919.9</v>
      </c>
      <c r="L142" s="442">
        <v>2850.1</v>
      </c>
      <c r="M142" s="442">
        <v>1.7064600000000001</v>
      </c>
    </row>
    <row r="143" spans="1:13">
      <c r="A143" s="245">
        <v>133</v>
      </c>
      <c r="B143" s="445" t="s">
        <v>93</v>
      </c>
      <c r="C143" s="442">
        <v>5255</v>
      </c>
      <c r="D143" s="443">
        <v>5262.333333333333</v>
      </c>
      <c r="E143" s="443">
        <v>5234.6666666666661</v>
      </c>
      <c r="F143" s="443">
        <v>5214.333333333333</v>
      </c>
      <c r="G143" s="443">
        <v>5186.6666666666661</v>
      </c>
      <c r="H143" s="443">
        <v>5282.6666666666661</v>
      </c>
      <c r="I143" s="443">
        <v>5310.3333333333321</v>
      </c>
      <c r="J143" s="443">
        <v>5330.6666666666661</v>
      </c>
      <c r="K143" s="442">
        <v>5290</v>
      </c>
      <c r="L143" s="442">
        <v>5242</v>
      </c>
      <c r="M143" s="442">
        <v>4.0153100000000004</v>
      </c>
    </row>
    <row r="144" spans="1:13">
      <c r="A144" s="245">
        <v>134</v>
      </c>
      <c r="B144" s="445" t="s">
        <v>349</v>
      </c>
      <c r="C144" s="442">
        <v>419.55</v>
      </c>
      <c r="D144" s="443">
        <v>421.81666666666666</v>
      </c>
      <c r="E144" s="443">
        <v>415.73333333333335</v>
      </c>
      <c r="F144" s="443">
        <v>411.91666666666669</v>
      </c>
      <c r="G144" s="443">
        <v>405.83333333333337</v>
      </c>
      <c r="H144" s="443">
        <v>425.63333333333333</v>
      </c>
      <c r="I144" s="443">
        <v>431.7166666666667</v>
      </c>
      <c r="J144" s="443">
        <v>435.5333333333333</v>
      </c>
      <c r="K144" s="442">
        <v>427.9</v>
      </c>
      <c r="L144" s="442">
        <v>418</v>
      </c>
      <c r="M144" s="442">
        <v>3.1866099999999999</v>
      </c>
    </row>
    <row r="145" spans="1:13">
      <c r="A145" s="245">
        <v>135</v>
      </c>
      <c r="B145" s="445" t="s">
        <v>350</v>
      </c>
      <c r="C145" s="442">
        <v>116.65</v>
      </c>
      <c r="D145" s="443">
        <v>116.58333333333333</v>
      </c>
      <c r="E145" s="443">
        <v>111.91666666666666</v>
      </c>
      <c r="F145" s="443">
        <v>107.18333333333332</v>
      </c>
      <c r="G145" s="443">
        <v>102.51666666666665</v>
      </c>
      <c r="H145" s="443">
        <v>121.31666666666666</v>
      </c>
      <c r="I145" s="443">
        <v>125.98333333333332</v>
      </c>
      <c r="J145" s="443">
        <v>130.71666666666667</v>
      </c>
      <c r="K145" s="442">
        <v>121.25</v>
      </c>
      <c r="L145" s="442">
        <v>111.85</v>
      </c>
      <c r="M145" s="442">
        <v>65.808610000000002</v>
      </c>
    </row>
    <row r="146" spans="1:13">
      <c r="A146" s="245">
        <v>136</v>
      </c>
      <c r="B146" s="445" t="s">
        <v>831</v>
      </c>
      <c r="C146" s="442">
        <v>246.55</v>
      </c>
      <c r="D146" s="443">
        <v>244.06666666666669</v>
      </c>
      <c r="E146" s="443">
        <v>238.48333333333338</v>
      </c>
      <c r="F146" s="443">
        <v>230.41666666666669</v>
      </c>
      <c r="G146" s="443">
        <v>224.83333333333337</v>
      </c>
      <c r="H146" s="443">
        <v>252.13333333333338</v>
      </c>
      <c r="I146" s="443">
        <v>257.7166666666667</v>
      </c>
      <c r="J146" s="443">
        <v>265.78333333333342</v>
      </c>
      <c r="K146" s="442">
        <v>249.65</v>
      </c>
      <c r="L146" s="442">
        <v>236</v>
      </c>
      <c r="M146" s="442">
        <v>3.9798900000000001</v>
      </c>
    </row>
    <row r="147" spans="1:13">
      <c r="A147" s="245">
        <v>137</v>
      </c>
      <c r="B147" s="445" t="s">
        <v>742</v>
      </c>
      <c r="C147" s="442">
        <v>1833.15</v>
      </c>
      <c r="D147" s="443">
        <v>1828.8</v>
      </c>
      <c r="E147" s="443">
        <v>1820.6</v>
      </c>
      <c r="F147" s="443">
        <v>1808.05</v>
      </c>
      <c r="G147" s="443">
        <v>1799.85</v>
      </c>
      <c r="H147" s="443">
        <v>1841.35</v>
      </c>
      <c r="I147" s="443">
        <v>1849.5500000000002</v>
      </c>
      <c r="J147" s="443">
        <v>1862.1</v>
      </c>
      <c r="K147" s="442">
        <v>1837</v>
      </c>
      <c r="L147" s="442">
        <v>1816.25</v>
      </c>
      <c r="M147" s="442">
        <v>3.177E-2</v>
      </c>
    </row>
    <row r="148" spans="1:13">
      <c r="A148" s="245">
        <v>138</v>
      </c>
      <c r="B148" s="445" t="s">
        <v>235</v>
      </c>
      <c r="C148" s="442">
        <v>70.8</v>
      </c>
      <c r="D148" s="443">
        <v>69.433333333333337</v>
      </c>
      <c r="E148" s="443">
        <v>68.066666666666677</v>
      </c>
      <c r="F148" s="443">
        <v>65.333333333333343</v>
      </c>
      <c r="G148" s="443">
        <v>63.966666666666683</v>
      </c>
      <c r="H148" s="443">
        <v>72.166666666666671</v>
      </c>
      <c r="I148" s="443">
        <v>73.533333333333346</v>
      </c>
      <c r="J148" s="443">
        <v>76.266666666666666</v>
      </c>
      <c r="K148" s="442">
        <v>70.8</v>
      </c>
      <c r="L148" s="442">
        <v>66.7</v>
      </c>
      <c r="M148" s="442">
        <v>43.807110000000002</v>
      </c>
    </row>
    <row r="149" spans="1:13">
      <c r="A149" s="245">
        <v>139</v>
      </c>
      <c r="B149" s="445" t="s">
        <v>94</v>
      </c>
      <c r="C149" s="442">
        <v>2744.6</v>
      </c>
      <c r="D149" s="443">
        <v>2747.9</v>
      </c>
      <c r="E149" s="443">
        <v>2720.8</v>
      </c>
      <c r="F149" s="443">
        <v>2697</v>
      </c>
      <c r="G149" s="443">
        <v>2669.9</v>
      </c>
      <c r="H149" s="443">
        <v>2771.7000000000003</v>
      </c>
      <c r="I149" s="443">
        <v>2798.7999999999997</v>
      </c>
      <c r="J149" s="443">
        <v>2822.6000000000004</v>
      </c>
      <c r="K149" s="442">
        <v>2775</v>
      </c>
      <c r="L149" s="442">
        <v>2724.1</v>
      </c>
      <c r="M149" s="442">
        <v>6.2136199999999997</v>
      </c>
    </row>
    <row r="150" spans="1:13">
      <c r="A150" s="245">
        <v>140</v>
      </c>
      <c r="B150" s="445" t="s">
        <v>351</v>
      </c>
      <c r="C150" s="442">
        <v>213</v>
      </c>
      <c r="D150" s="443">
        <v>213.48333333333335</v>
      </c>
      <c r="E150" s="443">
        <v>211.51666666666671</v>
      </c>
      <c r="F150" s="443">
        <v>210.03333333333336</v>
      </c>
      <c r="G150" s="443">
        <v>208.06666666666672</v>
      </c>
      <c r="H150" s="443">
        <v>214.9666666666667</v>
      </c>
      <c r="I150" s="443">
        <v>216.93333333333334</v>
      </c>
      <c r="J150" s="443">
        <v>218.41666666666669</v>
      </c>
      <c r="K150" s="442">
        <v>215.45</v>
      </c>
      <c r="L150" s="442">
        <v>212</v>
      </c>
      <c r="M150" s="442">
        <v>1.0911200000000001</v>
      </c>
    </row>
    <row r="151" spans="1:13">
      <c r="A151" s="245">
        <v>141</v>
      </c>
      <c r="B151" s="445" t="s">
        <v>236</v>
      </c>
      <c r="C151" s="442">
        <v>538.6</v>
      </c>
      <c r="D151" s="443">
        <v>547.2833333333333</v>
      </c>
      <c r="E151" s="443">
        <v>527.96666666666658</v>
      </c>
      <c r="F151" s="443">
        <v>517.33333333333326</v>
      </c>
      <c r="G151" s="443">
        <v>498.01666666666654</v>
      </c>
      <c r="H151" s="443">
        <v>557.91666666666663</v>
      </c>
      <c r="I151" s="443">
        <v>577.23333333333323</v>
      </c>
      <c r="J151" s="443">
        <v>587.86666666666667</v>
      </c>
      <c r="K151" s="442">
        <v>566.6</v>
      </c>
      <c r="L151" s="442">
        <v>536.65</v>
      </c>
      <c r="M151" s="442">
        <v>7.5278900000000002</v>
      </c>
    </row>
    <row r="152" spans="1:13">
      <c r="A152" s="245">
        <v>142</v>
      </c>
      <c r="B152" s="445" t="s">
        <v>237</v>
      </c>
      <c r="C152" s="442">
        <v>1498.35</v>
      </c>
      <c r="D152" s="443">
        <v>1508.5</v>
      </c>
      <c r="E152" s="443">
        <v>1475.85</v>
      </c>
      <c r="F152" s="443">
        <v>1453.35</v>
      </c>
      <c r="G152" s="443">
        <v>1420.6999999999998</v>
      </c>
      <c r="H152" s="443">
        <v>1531</v>
      </c>
      <c r="I152" s="443">
        <v>1563.65</v>
      </c>
      <c r="J152" s="443">
        <v>1586.15</v>
      </c>
      <c r="K152" s="442">
        <v>1541.15</v>
      </c>
      <c r="L152" s="442">
        <v>1486</v>
      </c>
      <c r="M152" s="442">
        <v>0.99760000000000004</v>
      </c>
    </row>
    <row r="153" spans="1:13">
      <c r="A153" s="245">
        <v>143</v>
      </c>
      <c r="B153" s="445" t="s">
        <v>238</v>
      </c>
      <c r="C153" s="442">
        <v>84.25</v>
      </c>
      <c r="D153" s="443">
        <v>84.516666666666666</v>
      </c>
      <c r="E153" s="443">
        <v>83.383333333333326</v>
      </c>
      <c r="F153" s="443">
        <v>82.516666666666666</v>
      </c>
      <c r="G153" s="443">
        <v>81.383333333333326</v>
      </c>
      <c r="H153" s="443">
        <v>85.383333333333326</v>
      </c>
      <c r="I153" s="443">
        <v>86.51666666666668</v>
      </c>
      <c r="J153" s="443">
        <v>87.383333333333326</v>
      </c>
      <c r="K153" s="442">
        <v>85.65</v>
      </c>
      <c r="L153" s="442">
        <v>83.65</v>
      </c>
      <c r="M153" s="442">
        <v>25.574210000000001</v>
      </c>
    </row>
    <row r="154" spans="1:13">
      <c r="A154" s="245">
        <v>144</v>
      </c>
      <c r="B154" s="445" t="s">
        <v>95</v>
      </c>
      <c r="C154" s="442">
        <v>91.25</v>
      </c>
      <c r="D154" s="443">
        <v>90.833333333333329</v>
      </c>
      <c r="E154" s="443">
        <v>89.666666666666657</v>
      </c>
      <c r="F154" s="443">
        <v>88.083333333333329</v>
      </c>
      <c r="G154" s="443">
        <v>86.916666666666657</v>
      </c>
      <c r="H154" s="443">
        <v>92.416666666666657</v>
      </c>
      <c r="I154" s="443">
        <v>93.583333333333314</v>
      </c>
      <c r="J154" s="443">
        <v>95.166666666666657</v>
      </c>
      <c r="K154" s="442">
        <v>92</v>
      </c>
      <c r="L154" s="442">
        <v>89.25</v>
      </c>
      <c r="M154" s="442">
        <v>20.004639999999998</v>
      </c>
    </row>
    <row r="155" spans="1:13">
      <c r="A155" s="245">
        <v>145</v>
      </c>
      <c r="B155" s="445" t="s">
        <v>352</v>
      </c>
      <c r="C155" s="442">
        <v>718.55</v>
      </c>
      <c r="D155" s="443">
        <v>714.51666666666677</v>
      </c>
      <c r="E155" s="443">
        <v>699.03333333333353</v>
      </c>
      <c r="F155" s="443">
        <v>679.51666666666677</v>
      </c>
      <c r="G155" s="443">
        <v>664.03333333333353</v>
      </c>
      <c r="H155" s="443">
        <v>734.03333333333353</v>
      </c>
      <c r="I155" s="443">
        <v>749.51666666666688</v>
      </c>
      <c r="J155" s="443">
        <v>769.03333333333353</v>
      </c>
      <c r="K155" s="442">
        <v>730</v>
      </c>
      <c r="L155" s="442">
        <v>695</v>
      </c>
      <c r="M155" s="442">
        <v>3.2715399999999999</v>
      </c>
    </row>
    <row r="156" spans="1:13">
      <c r="A156" s="245">
        <v>146</v>
      </c>
      <c r="B156" s="445" t="s">
        <v>96</v>
      </c>
      <c r="C156" s="442">
        <v>1218.95</v>
      </c>
      <c r="D156" s="443">
        <v>1220.3</v>
      </c>
      <c r="E156" s="443">
        <v>1206.3499999999999</v>
      </c>
      <c r="F156" s="443">
        <v>1193.75</v>
      </c>
      <c r="G156" s="443">
        <v>1179.8</v>
      </c>
      <c r="H156" s="443">
        <v>1232.8999999999999</v>
      </c>
      <c r="I156" s="443">
        <v>1246.8500000000001</v>
      </c>
      <c r="J156" s="443">
        <v>1259.4499999999998</v>
      </c>
      <c r="K156" s="442">
        <v>1234.25</v>
      </c>
      <c r="L156" s="442">
        <v>1207.7</v>
      </c>
      <c r="M156" s="442">
        <v>24.457699999999999</v>
      </c>
    </row>
    <row r="157" spans="1:13">
      <c r="A157" s="245">
        <v>147</v>
      </c>
      <c r="B157" s="445" t="s">
        <v>97</v>
      </c>
      <c r="C157" s="442">
        <v>193.55</v>
      </c>
      <c r="D157" s="443">
        <v>193.5</v>
      </c>
      <c r="E157" s="443">
        <v>192.25</v>
      </c>
      <c r="F157" s="443">
        <v>190.95</v>
      </c>
      <c r="G157" s="443">
        <v>189.7</v>
      </c>
      <c r="H157" s="443">
        <v>194.8</v>
      </c>
      <c r="I157" s="443">
        <v>196.05</v>
      </c>
      <c r="J157" s="443">
        <v>197.35000000000002</v>
      </c>
      <c r="K157" s="442">
        <v>194.75</v>
      </c>
      <c r="L157" s="442">
        <v>192.2</v>
      </c>
      <c r="M157" s="442">
        <v>21.48874</v>
      </c>
    </row>
    <row r="158" spans="1:13">
      <c r="A158" s="245">
        <v>148</v>
      </c>
      <c r="B158" s="445" t="s">
        <v>354</v>
      </c>
      <c r="C158" s="442">
        <v>336.9</v>
      </c>
      <c r="D158" s="443">
        <v>337.33333333333331</v>
      </c>
      <c r="E158" s="443">
        <v>335.21666666666664</v>
      </c>
      <c r="F158" s="443">
        <v>333.5333333333333</v>
      </c>
      <c r="G158" s="443">
        <v>331.41666666666663</v>
      </c>
      <c r="H158" s="443">
        <v>339.01666666666665</v>
      </c>
      <c r="I158" s="443">
        <v>341.13333333333333</v>
      </c>
      <c r="J158" s="443">
        <v>342.81666666666666</v>
      </c>
      <c r="K158" s="442">
        <v>339.45</v>
      </c>
      <c r="L158" s="442">
        <v>335.65</v>
      </c>
      <c r="M158" s="442">
        <v>2.0241199999999999</v>
      </c>
    </row>
    <row r="159" spans="1:13">
      <c r="A159" s="245">
        <v>149</v>
      </c>
      <c r="B159" s="445" t="s">
        <v>98</v>
      </c>
      <c r="C159" s="442">
        <v>87.85</v>
      </c>
      <c r="D159" s="443">
        <v>87.75</v>
      </c>
      <c r="E159" s="443">
        <v>87</v>
      </c>
      <c r="F159" s="443">
        <v>86.15</v>
      </c>
      <c r="G159" s="443">
        <v>85.4</v>
      </c>
      <c r="H159" s="443">
        <v>88.6</v>
      </c>
      <c r="I159" s="443">
        <v>89.35</v>
      </c>
      <c r="J159" s="443">
        <v>90.199999999999989</v>
      </c>
      <c r="K159" s="442">
        <v>88.5</v>
      </c>
      <c r="L159" s="442">
        <v>86.9</v>
      </c>
      <c r="M159" s="442">
        <v>132.70504</v>
      </c>
    </row>
    <row r="160" spans="1:13">
      <c r="A160" s="245">
        <v>150</v>
      </c>
      <c r="B160" s="445" t="s">
        <v>355</v>
      </c>
      <c r="C160" s="442">
        <v>3000.85</v>
      </c>
      <c r="D160" s="443">
        <v>3000.85</v>
      </c>
      <c r="E160" s="443">
        <v>2976.7</v>
      </c>
      <c r="F160" s="443">
        <v>2952.5499999999997</v>
      </c>
      <c r="G160" s="443">
        <v>2928.3999999999996</v>
      </c>
      <c r="H160" s="443">
        <v>3025</v>
      </c>
      <c r="I160" s="443">
        <v>3049.1500000000005</v>
      </c>
      <c r="J160" s="443">
        <v>3073.3</v>
      </c>
      <c r="K160" s="442">
        <v>3025</v>
      </c>
      <c r="L160" s="442">
        <v>2976.7</v>
      </c>
      <c r="M160" s="442">
        <v>0.31452999999999998</v>
      </c>
    </row>
    <row r="161" spans="1:13">
      <c r="A161" s="245">
        <v>151</v>
      </c>
      <c r="B161" s="445" t="s">
        <v>356</v>
      </c>
      <c r="C161" s="442">
        <v>481.05</v>
      </c>
      <c r="D161" s="443">
        <v>474.23333333333335</v>
      </c>
      <c r="E161" s="443">
        <v>463.06666666666672</v>
      </c>
      <c r="F161" s="443">
        <v>445.08333333333337</v>
      </c>
      <c r="G161" s="443">
        <v>433.91666666666674</v>
      </c>
      <c r="H161" s="443">
        <v>492.2166666666667</v>
      </c>
      <c r="I161" s="443">
        <v>503.38333333333333</v>
      </c>
      <c r="J161" s="443">
        <v>521.36666666666667</v>
      </c>
      <c r="K161" s="442">
        <v>485.4</v>
      </c>
      <c r="L161" s="442">
        <v>456.25</v>
      </c>
      <c r="M161" s="442">
        <v>19.156040000000001</v>
      </c>
    </row>
    <row r="162" spans="1:13">
      <c r="A162" s="245">
        <v>152</v>
      </c>
      <c r="B162" s="445" t="s">
        <v>357</v>
      </c>
      <c r="C162" s="442">
        <v>168.1</v>
      </c>
      <c r="D162" s="443">
        <v>169.06666666666663</v>
      </c>
      <c r="E162" s="443">
        <v>166.43333333333328</v>
      </c>
      <c r="F162" s="443">
        <v>164.76666666666665</v>
      </c>
      <c r="G162" s="443">
        <v>162.1333333333333</v>
      </c>
      <c r="H162" s="443">
        <v>170.73333333333326</v>
      </c>
      <c r="I162" s="443">
        <v>173.36666666666665</v>
      </c>
      <c r="J162" s="443">
        <v>175.03333333333325</v>
      </c>
      <c r="K162" s="442">
        <v>171.7</v>
      </c>
      <c r="L162" s="442">
        <v>167.4</v>
      </c>
      <c r="M162" s="442">
        <v>4.7764100000000003</v>
      </c>
    </row>
    <row r="163" spans="1:13">
      <c r="A163" s="245">
        <v>153</v>
      </c>
      <c r="B163" s="445" t="s">
        <v>358</v>
      </c>
      <c r="C163" s="442">
        <v>148.19999999999999</v>
      </c>
      <c r="D163" s="443">
        <v>149.1</v>
      </c>
      <c r="E163" s="443">
        <v>146.29999999999998</v>
      </c>
      <c r="F163" s="443">
        <v>144.39999999999998</v>
      </c>
      <c r="G163" s="443">
        <v>141.59999999999997</v>
      </c>
      <c r="H163" s="443">
        <v>151</v>
      </c>
      <c r="I163" s="443">
        <v>153.80000000000001</v>
      </c>
      <c r="J163" s="443">
        <v>155.70000000000002</v>
      </c>
      <c r="K163" s="442">
        <v>151.9</v>
      </c>
      <c r="L163" s="442">
        <v>147.19999999999999</v>
      </c>
      <c r="M163" s="442">
        <v>36.543010000000002</v>
      </c>
    </row>
    <row r="164" spans="1:13">
      <c r="A164" s="245">
        <v>154</v>
      </c>
      <c r="B164" s="445" t="s">
        <v>359</v>
      </c>
      <c r="C164" s="442">
        <v>226.95</v>
      </c>
      <c r="D164" s="443">
        <v>226.6</v>
      </c>
      <c r="E164" s="443">
        <v>224</v>
      </c>
      <c r="F164" s="443">
        <v>221.05</v>
      </c>
      <c r="G164" s="443">
        <v>218.45000000000002</v>
      </c>
      <c r="H164" s="443">
        <v>229.54999999999998</v>
      </c>
      <c r="I164" s="443">
        <v>232.14999999999995</v>
      </c>
      <c r="J164" s="443">
        <v>235.09999999999997</v>
      </c>
      <c r="K164" s="442">
        <v>229.2</v>
      </c>
      <c r="L164" s="442">
        <v>223.65</v>
      </c>
      <c r="M164" s="442">
        <v>67.64676</v>
      </c>
    </row>
    <row r="165" spans="1:13">
      <c r="A165" s="245">
        <v>155</v>
      </c>
      <c r="B165" s="445" t="s">
        <v>239</v>
      </c>
      <c r="C165" s="442">
        <v>8.35</v>
      </c>
      <c r="D165" s="443">
        <v>8.1833333333333336</v>
      </c>
      <c r="E165" s="443">
        <v>7.9666666666666668</v>
      </c>
      <c r="F165" s="443">
        <v>7.583333333333333</v>
      </c>
      <c r="G165" s="443">
        <v>7.3666666666666663</v>
      </c>
      <c r="H165" s="443">
        <v>8.5666666666666664</v>
      </c>
      <c r="I165" s="443">
        <v>8.783333333333335</v>
      </c>
      <c r="J165" s="443">
        <v>9.1666666666666679</v>
      </c>
      <c r="K165" s="442">
        <v>8.4</v>
      </c>
      <c r="L165" s="442">
        <v>7.8</v>
      </c>
      <c r="M165" s="442">
        <v>666.94659999999999</v>
      </c>
    </row>
    <row r="166" spans="1:13">
      <c r="A166" s="245">
        <v>156</v>
      </c>
      <c r="B166" s="445" t="s">
        <v>240</v>
      </c>
      <c r="C166" s="442">
        <v>55.1</v>
      </c>
      <c r="D166" s="443">
        <v>54.4</v>
      </c>
      <c r="E166" s="443">
        <v>53.699999999999996</v>
      </c>
      <c r="F166" s="443">
        <v>52.3</v>
      </c>
      <c r="G166" s="443">
        <v>51.599999999999994</v>
      </c>
      <c r="H166" s="443">
        <v>55.8</v>
      </c>
      <c r="I166" s="443">
        <v>56.5</v>
      </c>
      <c r="J166" s="443">
        <v>57.9</v>
      </c>
      <c r="K166" s="442">
        <v>55.1</v>
      </c>
      <c r="L166" s="442">
        <v>53</v>
      </c>
      <c r="M166" s="442">
        <v>87.371470000000002</v>
      </c>
    </row>
    <row r="167" spans="1:13">
      <c r="A167" s="245">
        <v>157</v>
      </c>
      <c r="B167" s="445" t="s">
        <v>99</v>
      </c>
      <c r="C167" s="442">
        <v>162</v>
      </c>
      <c r="D167" s="443">
        <v>162.35</v>
      </c>
      <c r="E167" s="443">
        <v>159.94999999999999</v>
      </c>
      <c r="F167" s="443">
        <v>157.9</v>
      </c>
      <c r="G167" s="443">
        <v>155.5</v>
      </c>
      <c r="H167" s="443">
        <v>164.39999999999998</v>
      </c>
      <c r="I167" s="443">
        <v>166.8</v>
      </c>
      <c r="J167" s="443">
        <v>168.84999999999997</v>
      </c>
      <c r="K167" s="442">
        <v>164.75</v>
      </c>
      <c r="L167" s="442">
        <v>160.30000000000001</v>
      </c>
      <c r="M167" s="442">
        <v>134.51402999999999</v>
      </c>
    </row>
    <row r="168" spans="1:13">
      <c r="A168" s="245">
        <v>158</v>
      </c>
      <c r="B168" s="445" t="s">
        <v>360</v>
      </c>
      <c r="C168" s="442">
        <v>307.75</v>
      </c>
      <c r="D168" s="443">
        <v>306.16666666666669</v>
      </c>
      <c r="E168" s="443">
        <v>294.83333333333337</v>
      </c>
      <c r="F168" s="443">
        <v>281.91666666666669</v>
      </c>
      <c r="G168" s="443">
        <v>270.58333333333337</v>
      </c>
      <c r="H168" s="443">
        <v>319.08333333333337</v>
      </c>
      <c r="I168" s="443">
        <v>330.41666666666674</v>
      </c>
      <c r="J168" s="443">
        <v>343.33333333333337</v>
      </c>
      <c r="K168" s="442">
        <v>317.5</v>
      </c>
      <c r="L168" s="442">
        <v>293.25</v>
      </c>
      <c r="M168" s="442">
        <v>17.225280000000001</v>
      </c>
    </row>
    <row r="169" spans="1:13">
      <c r="A169" s="245">
        <v>159</v>
      </c>
      <c r="B169" s="445" t="s">
        <v>361</v>
      </c>
      <c r="C169" s="442">
        <v>273.05</v>
      </c>
      <c r="D169" s="443">
        <v>271.73333333333329</v>
      </c>
      <c r="E169" s="443">
        <v>268.46666666666658</v>
      </c>
      <c r="F169" s="443">
        <v>263.88333333333327</v>
      </c>
      <c r="G169" s="443">
        <v>260.61666666666656</v>
      </c>
      <c r="H169" s="443">
        <v>276.31666666666661</v>
      </c>
      <c r="I169" s="443">
        <v>279.58333333333337</v>
      </c>
      <c r="J169" s="443">
        <v>284.16666666666663</v>
      </c>
      <c r="K169" s="442">
        <v>275</v>
      </c>
      <c r="L169" s="442">
        <v>267.14999999999998</v>
      </c>
      <c r="M169" s="442">
        <v>3.7334000000000001</v>
      </c>
    </row>
    <row r="170" spans="1:13">
      <c r="A170" s="245">
        <v>160</v>
      </c>
      <c r="B170" s="445" t="s">
        <v>744</v>
      </c>
      <c r="C170" s="442">
        <v>4844.45</v>
      </c>
      <c r="D170" s="443">
        <v>4878.8</v>
      </c>
      <c r="E170" s="443">
        <v>4786.6500000000005</v>
      </c>
      <c r="F170" s="443">
        <v>4728.8500000000004</v>
      </c>
      <c r="G170" s="443">
        <v>4636.7000000000007</v>
      </c>
      <c r="H170" s="443">
        <v>4936.6000000000004</v>
      </c>
      <c r="I170" s="443">
        <v>5028.75</v>
      </c>
      <c r="J170" s="443">
        <v>5086.55</v>
      </c>
      <c r="K170" s="442">
        <v>4970.95</v>
      </c>
      <c r="L170" s="442">
        <v>4821</v>
      </c>
      <c r="M170" s="442">
        <v>0.53424000000000005</v>
      </c>
    </row>
    <row r="171" spans="1:13">
      <c r="A171" s="245">
        <v>161</v>
      </c>
      <c r="B171" s="445" t="s">
        <v>102</v>
      </c>
      <c r="C171" s="442">
        <v>26.2</v>
      </c>
      <c r="D171" s="443">
        <v>26.183333333333334</v>
      </c>
      <c r="E171" s="443">
        <v>26.016666666666666</v>
      </c>
      <c r="F171" s="443">
        <v>25.833333333333332</v>
      </c>
      <c r="G171" s="443">
        <v>25.666666666666664</v>
      </c>
      <c r="H171" s="443">
        <v>26.366666666666667</v>
      </c>
      <c r="I171" s="443">
        <v>26.533333333333331</v>
      </c>
      <c r="J171" s="443">
        <v>26.716666666666669</v>
      </c>
      <c r="K171" s="442">
        <v>26.35</v>
      </c>
      <c r="L171" s="442">
        <v>26</v>
      </c>
      <c r="M171" s="442">
        <v>67.861069999999998</v>
      </c>
    </row>
    <row r="172" spans="1:13">
      <c r="A172" s="245">
        <v>162</v>
      </c>
      <c r="B172" s="445" t="s">
        <v>362</v>
      </c>
      <c r="C172" s="442">
        <v>2974.95</v>
      </c>
      <c r="D172" s="443">
        <v>2976.6666666666665</v>
      </c>
      <c r="E172" s="443">
        <v>2944.333333333333</v>
      </c>
      <c r="F172" s="443">
        <v>2913.7166666666667</v>
      </c>
      <c r="G172" s="443">
        <v>2881.3833333333332</v>
      </c>
      <c r="H172" s="443">
        <v>3007.2833333333328</v>
      </c>
      <c r="I172" s="443">
        <v>3039.6166666666659</v>
      </c>
      <c r="J172" s="443">
        <v>3070.2333333333327</v>
      </c>
      <c r="K172" s="442">
        <v>3009</v>
      </c>
      <c r="L172" s="442">
        <v>2946.05</v>
      </c>
      <c r="M172" s="442">
        <v>0.38985999999999998</v>
      </c>
    </row>
    <row r="173" spans="1:13">
      <c r="A173" s="245">
        <v>163</v>
      </c>
      <c r="B173" s="445" t="s">
        <v>745</v>
      </c>
      <c r="C173" s="442">
        <v>184.85</v>
      </c>
      <c r="D173" s="443">
        <v>185.43333333333331</v>
      </c>
      <c r="E173" s="443">
        <v>182.96666666666661</v>
      </c>
      <c r="F173" s="443">
        <v>181.08333333333331</v>
      </c>
      <c r="G173" s="443">
        <v>178.61666666666662</v>
      </c>
      <c r="H173" s="443">
        <v>187.31666666666661</v>
      </c>
      <c r="I173" s="443">
        <v>189.7833333333333</v>
      </c>
      <c r="J173" s="443">
        <v>191.6666666666666</v>
      </c>
      <c r="K173" s="442">
        <v>187.9</v>
      </c>
      <c r="L173" s="442">
        <v>183.55</v>
      </c>
      <c r="M173" s="442">
        <v>2.3665400000000001</v>
      </c>
    </row>
    <row r="174" spans="1:13">
      <c r="A174" s="245">
        <v>164</v>
      </c>
      <c r="B174" s="445" t="s">
        <v>363</v>
      </c>
      <c r="C174" s="442">
        <v>2892.8</v>
      </c>
      <c r="D174" s="443">
        <v>2878.5499999999997</v>
      </c>
      <c r="E174" s="443">
        <v>2857.0999999999995</v>
      </c>
      <c r="F174" s="443">
        <v>2821.3999999999996</v>
      </c>
      <c r="G174" s="443">
        <v>2799.9499999999994</v>
      </c>
      <c r="H174" s="443">
        <v>2914.2499999999995</v>
      </c>
      <c r="I174" s="443">
        <v>2935.6999999999994</v>
      </c>
      <c r="J174" s="443">
        <v>2971.3999999999996</v>
      </c>
      <c r="K174" s="442">
        <v>2900</v>
      </c>
      <c r="L174" s="442">
        <v>2842.85</v>
      </c>
      <c r="M174" s="442">
        <v>9.9959999999999993E-2</v>
      </c>
    </row>
    <row r="175" spans="1:13">
      <c r="A175" s="245">
        <v>165</v>
      </c>
      <c r="B175" s="445" t="s">
        <v>241</v>
      </c>
      <c r="C175" s="442">
        <v>200.65</v>
      </c>
      <c r="D175" s="443">
        <v>201.15</v>
      </c>
      <c r="E175" s="443">
        <v>198.60000000000002</v>
      </c>
      <c r="F175" s="443">
        <v>196.55</v>
      </c>
      <c r="G175" s="443">
        <v>194.00000000000003</v>
      </c>
      <c r="H175" s="443">
        <v>203.20000000000002</v>
      </c>
      <c r="I175" s="443">
        <v>205.75000000000003</v>
      </c>
      <c r="J175" s="443">
        <v>207.8</v>
      </c>
      <c r="K175" s="442">
        <v>203.7</v>
      </c>
      <c r="L175" s="442">
        <v>199.1</v>
      </c>
      <c r="M175" s="442">
        <v>9.4434199999999997</v>
      </c>
    </row>
    <row r="176" spans="1:13">
      <c r="A176" s="245">
        <v>166</v>
      </c>
      <c r="B176" s="445" t="s">
        <v>364</v>
      </c>
      <c r="C176" s="442">
        <v>5658.45</v>
      </c>
      <c r="D176" s="443">
        <v>5651.583333333333</v>
      </c>
      <c r="E176" s="443">
        <v>5618.1666666666661</v>
      </c>
      <c r="F176" s="443">
        <v>5577.8833333333332</v>
      </c>
      <c r="G176" s="443">
        <v>5544.4666666666662</v>
      </c>
      <c r="H176" s="443">
        <v>5691.8666666666659</v>
      </c>
      <c r="I176" s="443">
        <v>5725.2833333333319</v>
      </c>
      <c r="J176" s="443">
        <v>5765.5666666666657</v>
      </c>
      <c r="K176" s="442">
        <v>5685</v>
      </c>
      <c r="L176" s="442">
        <v>5611.3</v>
      </c>
      <c r="M176" s="442">
        <v>8.3419999999999994E-2</v>
      </c>
    </row>
    <row r="177" spans="1:13">
      <c r="A177" s="245">
        <v>167</v>
      </c>
      <c r="B177" s="445" t="s">
        <v>365</v>
      </c>
      <c r="C177" s="442">
        <v>1507.6</v>
      </c>
      <c r="D177" s="443">
        <v>1513.2333333333333</v>
      </c>
      <c r="E177" s="443">
        <v>1499.4166666666667</v>
      </c>
      <c r="F177" s="443">
        <v>1491.2333333333333</v>
      </c>
      <c r="G177" s="443">
        <v>1477.4166666666667</v>
      </c>
      <c r="H177" s="443">
        <v>1521.4166666666667</v>
      </c>
      <c r="I177" s="443">
        <v>1535.2333333333333</v>
      </c>
      <c r="J177" s="443">
        <v>1543.4166666666667</v>
      </c>
      <c r="K177" s="442">
        <v>1527.05</v>
      </c>
      <c r="L177" s="442">
        <v>1505.05</v>
      </c>
      <c r="M177" s="442">
        <v>0.16614999999999999</v>
      </c>
    </row>
    <row r="178" spans="1:13">
      <c r="A178" s="245">
        <v>168</v>
      </c>
      <c r="B178" s="445" t="s">
        <v>100</v>
      </c>
      <c r="C178" s="442">
        <v>614.4</v>
      </c>
      <c r="D178" s="443">
        <v>617.51666666666665</v>
      </c>
      <c r="E178" s="443">
        <v>609.13333333333333</v>
      </c>
      <c r="F178" s="443">
        <v>603.86666666666667</v>
      </c>
      <c r="G178" s="443">
        <v>595.48333333333335</v>
      </c>
      <c r="H178" s="443">
        <v>622.7833333333333</v>
      </c>
      <c r="I178" s="443">
        <v>631.16666666666652</v>
      </c>
      <c r="J178" s="443">
        <v>636.43333333333328</v>
      </c>
      <c r="K178" s="442">
        <v>625.9</v>
      </c>
      <c r="L178" s="442">
        <v>612.25</v>
      </c>
      <c r="M178" s="442">
        <v>20.515319999999999</v>
      </c>
    </row>
    <row r="179" spans="1:13">
      <c r="A179" s="245">
        <v>169</v>
      </c>
      <c r="B179" s="445" t="s">
        <v>366</v>
      </c>
      <c r="C179" s="442">
        <v>936.05</v>
      </c>
      <c r="D179" s="443">
        <v>934.66666666666663</v>
      </c>
      <c r="E179" s="443">
        <v>916.23333333333323</v>
      </c>
      <c r="F179" s="443">
        <v>896.41666666666663</v>
      </c>
      <c r="G179" s="443">
        <v>877.98333333333323</v>
      </c>
      <c r="H179" s="443">
        <v>954.48333333333323</v>
      </c>
      <c r="I179" s="443">
        <v>972.91666666666663</v>
      </c>
      <c r="J179" s="443">
        <v>992.73333333333323</v>
      </c>
      <c r="K179" s="442">
        <v>953.1</v>
      </c>
      <c r="L179" s="442">
        <v>914.85</v>
      </c>
      <c r="M179" s="442">
        <v>2.79243</v>
      </c>
    </row>
    <row r="180" spans="1:13">
      <c r="A180" s="245">
        <v>170</v>
      </c>
      <c r="B180" s="445" t="s">
        <v>242</v>
      </c>
      <c r="C180" s="442">
        <v>563.20000000000005</v>
      </c>
      <c r="D180" s="443">
        <v>562.93333333333339</v>
      </c>
      <c r="E180" s="443">
        <v>557.16666666666674</v>
      </c>
      <c r="F180" s="443">
        <v>551.13333333333333</v>
      </c>
      <c r="G180" s="443">
        <v>545.36666666666667</v>
      </c>
      <c r="H180" s="443">
        <v>568.96666666666681</v>
      </c>
      <c r="I180" s="443">
        <v>574.73333333333346</v>
      </c>
      <c r="J180" s="443">
        <v>580.76666666666688</v>
      </c>
      <c r="K180" s="442">
        <v>568.70000000000005</v>
      </c>
      <c r="L180" s="442">
        <v>556.9</v>
      </c>
      <c r="M180" s="442">
        <v>1.0031300000000001</v>
      </c>
    </row>
    <row r="181" spans="1:13">
      <c r="A181" s="245">
        <v>171</v>
      </c>
      <c r="B181" s="445" t="s">
        <v>103</v>
      </c>
      <c r="C181" s="442">
        <v>852.55</v>
      </c>
      <c r="D181" s="443">
        <v>855.2166666666667</v>
      </c>
      <c r="E181" s="443">
        <v>840.68333333333339</v>
      </c>
      <c r="F181" s="443">
        <v>828.81666666666672</v>
      </c>
      <c r="G181" s="443">
        <v>814.28333333333342</v>
      </c>
      <c r="H181" s="443">
        <v>867.08333333333337</v>
      </c>
      <c r="I181" s="443">
        <v>881.61666666666667</v>
      </c>
      <c r="J181" s="443">
        <v>893.48333333333335</v>
      </c>
      <c r="K181" s="442">
        <v>869.75</v>
      </c>
      <c r="L181" s="442">
        <v>843.35</v>
      </c>
      <c r="M181" s="442">
        <v>15.53693</v>
      </c>
    </row>
    <row r="182" spans="1:13">
      <c r="A182" s="245">
        <v>172</v>
      </c>
      <c r="B182" s="445" t="s">
        <v>243</v>
      </c>
      <c r="C182" s="442">
        <v>525.9</v>
      </c>
      <c r="D182" s="443">
        <v>527.48333333333323</v>
      </c>
      <c r="E182" s="443">
        <v>523.41666666666652</v>
      </c>
      <c r="F182" s="443">
        <v>520.93333333333328</v>
      </c>
      <c r="G182" s="443">
        <v>516.86666666666656</v>
      </c>
      <c r="H182" s="443">
        <v>529.96666666666647</v>
      </c>
      <c r="I182" s="443">
        <v>534.0333333333333</v>
      </c>
      <c r="J182" s="443">
        <v>536.51666666666642</v>
      </c>
      <c r="K182" s="442">
        <v>531.54999999999995</v>
      </c>
      <c r="L182" s="442">
        <v>525</v>
      </c>
      <c r="M182" s="442">
        <v>1.19899</v>
      </c>
    </row>
    <row r="183" spans="1:13">
      <c r="A183" s="245">
        <v>173</v>
      </c>
      <c r="B183" s="445" t="s">
        <v>244</v>
      </c>
      <c r="C183" s="442">
        <v>1408.95</v>
      </c>
      <c r="D183" s="443">
        <v>1412.3333333333333</v>
      </c>
      <c r="E183" s="443">
        <v>1399.6666666666665</v>
      </c>
      <c r="F183" s="443">
        <v>1390.3833333333332</v>
      </c>
      <c r="G183" s="443">
        <v>1377.7166666666665</v>
      </c>
      <c r="H183" s="443">
        <v>1421.6166666666666</v>
      </c>
      <c r="I183" s="443">
        <v>1434.2833333333331</v>
      </c>
      <c r="J183" s="443">
        <v>1443.5666666666666</v>
      </c>
      <c r="K183" s="442">
        <v>1425</v>
      </c>
      <c r="L183" s="442">
        <v>1403.05</v>
      </c>
      <c r="M183" s="442">
        <v>6.6321099999999999</v>
      </c>
    </row>
    <row r="184" spans="1:13">
      <c r="A184" s="245">
        <v>174</v>
      </c>
      <c r="B184" s="445" t="s">
        <v>367</v>
      </c>
      <c r="C184" s="442">
        <v>327.85</v>
      </c>
      <c r="D184" s="443">
        <v>327</v>
      </c>
      <c r="E184" s="443">
        <v>323</v>
      </c>
      <c r="F184" s="443">
        <v>318.14999999999998</v>
      </c>
      <c r="G184" s="443">
        <v>314.14999999999998</v>
      </c>
      <c r="H184" s="443">
        <v>331.85</v>
      </c>
      <c r="I184" s="443">
        <v>335.85</v>
      </c>
      <c r="J184" s="443">
        <v>340.70000000000005</v>
      </c>
      <c r="K184" s="442">
        <v>331</v>
      </c>
      <c r="L184" s="442">
        <v>322.14999999999998</v>
      </c>
      <c r="M184" s="442">
        <v>41.464889999999997</v>
      </c>
    </row>
    <row r="185" spans="1:13">
      <c r="A185" s="245">
        <v>175</v>
      </c>
      <c r="B185" s="445" t="s">
        <v>245</v>
      </c>
      <c r="C185" s="442">
        <v>757.7</v>
      </c>
      <c r="D185" s="443">
        <v>760.76666666666677</v>
      </c>
      <c r="E185" s="443">
        <v>749.63333333333355</v>
      </c>
      <c r="F185" s="443">
        <v>741.56666666666683</v>
      </c>
      <c r="G185" s="443">
        <v>730.43333333333362</v>
      </c>
      <c r="H185" s="443">
        <v>768.83333333333348</v>
      </c>
      <c r="I185" s="443">
        <v>779.9666666666667</v>
      </c>
      <c r="J185" s="443">
        <v>788.03333333333342</v>
      </c>
      <c r="K185" s="442">
        <v>771.9</v>
      </c>
      <c r="L185" s="442">
        <v>752.7</v>
      </c>
      <c r="M185" s="442">
        <v>8.7946000000000009</v>
      </c>
    </row>
    <row r="186" spans="1:13">
      <c r="A186" s="245">
        <v>176</v>
      </c>
      <c r="B186" s="445" t="s">
        <v>104</v>
      </c>
      <c r="C186" s="442">
        <v>1503.25</v>
      </c>
      <c r="D186" s="443">
        <v>1487.5333333333335</v>
      </c>
      <c r="E186" s="443">
        <v>1468.0666666666671</v>
      </c>
      <c r="F186" s="443">
        <v>1432.8833333333334</v>
      </c>
      <c r="G186" s="443">
        <v>1413.416666666667</v>
      </c>
      <c r="H186" s="443">
        <v>1522.7166666666672</v>
      </c>
      <c r="I186" s="443">
        <v>1542.1833333333338</v>
      </c>
      <c r="J186" s="443">
        <v>1577.3666666666672</v>
      </c>
      <c r="K186" s="442">
        <v>1507</v>
      </c>
      <c r="L186" s="442">
        <v>1452.35</v>
      </c>
      <c r="M186" s="442">
        <v>25.56166</v>
      </c>
    </row>
    <row r="187" spans="1:13">
      <c r="A187" s="245">
        <v>177</v>
      </c>
      <c r="B187" s="445" t="s">
        <v>368</v>
      </c>
      <c r="C187" s="442">
        <v>423.95</v>
      </c>
      <c r="D187" s="443">
        <v>427.31666666666666</v>
      </c>
      <c r="E187" s="443">
        <v>419.13333333333333</v>
      </c>
      <c r="F187" s="443">
        <v>414.31666666666666</v>
      </c>
      <c r="G187" s="443">
        <v>406.13333333333333</v>
      </c>
      <c r="H187" s="443">
        <v>432.13333333333333</v>
      </c>
      <c r="I187" s="443">
        <v>440.31666666666661</v>
      </c>
      <c r="J187" s="443">
        <v>445.13333333333333</v>
      </c>
      <c r="K187" s="442">
        <v>435.5</v>
      </c>
      <c r="L187" s="442">
        <v>422.5</v>
      </c>
      <c r="M187" s="442">
        <v>3.4197899999999999</v>
      </c>
    </row>
    <row r="188" spans="1:13">
      <c r="A188" s="245">
        <v>178</v>
      </c>
      <c r="B188" s="445" t="s">
        <v>369</v>
      </c>
      <c r="C188" s="442">
        <v>129.19999999999999</v>
      </c>
      <c r="D188" s="443">
        <v>129.71666666666667</v>
      </c>
      <c r="E188" s="443">
        <v>127.48333333333335</v>
      </c>
      <c r="F188" s="443">
        <v>125.76666666666668</v>
      </c>
      <c r="G188" s="443">
        <v>123.53333333333336</v>
      </c>
      <c r="H188" s="443">
        <v>131.43333333333334</v>
      </c>
      <c r="I188" s="443">
        <v>133.66666666666663</v>
      </c>
      <c r="J188" s="443">
        <v>135.38333333333333</v>
      </c>
      <c r="K188" s="442">
        <v>131.94999999999999</v>
      </c>
      <c r="L188" s="442">
        <v>128</v>
      </c>
      <c r="M188" s="442">
        <v>12.263820000000001</v>
      </c>
    </row>
    <row r="189" spans="1:13">
      <c r="A189" s="245">
        <v>179</v>
      </c>
      <c r="B189" s="445" t="s">
        <v>370</v>
      </c>
      <c r="C189" s="442">
        <v>1202.1500000000001</v>
      </c>
      <c r="D189" s="443">
        <v>1204.1333333333334</v>
      </c>
      <c r="E189" s="443">
        <v>1188.2666666666669</v>
      </c>
      <c r="F189" s="443">
        <v>1174.3833333333334</v>
      </c>
      <c r="G189" s="443">
        <v>1158.5166666666669</v>
      </c>
      <c r="H189" s="443">
        <v>1218.0166666666669</v>
      </c>
      <c r="I189" s="443">
        <v>1233.8833333333332</v>
      </c>
      <c r="J189" s="443">
        <v>1247.7666666666669</v>
      </c>
      <c r="K189" s="442">
        <v>1220</v>
      </c>
      <c r="L189" s="442">
        <v>1190.25</v>
      </c>
      <c r="M189" s="442">
        <v>0.73836000000000002</v>
      </c>
    </row>
    <row r="190" spans="1:13">
      <c r="A190" s="245">
        <v>180</v>
      </c>
      <c r="B190" s="445" t="s">
        <v>371</v>
      </c>
      <c r="C190" s="442">
        <v>404.15</v>
      </c>
      <c r="D190" s="443">
        <v>405.45</v>
      </c>
      <c r="E190" s="443">
        <v>400.29999999999995</v>
      </c>
      <c r="F190" s="443">
        <v>396.45</v>
      </c>
      <c r="G190" s="443">
        <v>391.29999999999995</v>
      </c>
      <c r="H190" s="443">
        <v>409.29999999999995</v>
      </c>
      <c r="I190" s="443">
        <v>414.44999999999993</v>
      </c>
      <c r="J190" s="443">
        <v>418.29999999999995</v>
      </c>
      <c r="K190" s="442">
        <v>410.6</v>
      </c>
      <c r="L190" s="442">
        <v>401.6</v>
      </c>
      <c r="M190" s="442">
        <v>2.7041200000000001</v>
      </c>
    </row>
    <row r="191" spans="1:13">
      <c r="A191" s="245">
        <v>181</v>
      </c>
      <c r="B191" s="445" t="s">
        <v>743</v>
      </c>
      <c r="C191" s="442">
        <v>163</v>
      </c>
      <c r="D191" s="443">
        <v>163.38333333333333</v>
      </c>
      <c r="E191" s="443">
        <v>161.61666666666665</v>
      </c>
      <c r="F191" s="443">
        <v>160.23333333333332</v>
      </c>
      <c r="G191" s="443">
        <v>158.46666666666664</v>
      </c>
      <c r="H191" s="443">
        <v>164.76666666666665</v>
      </c>
      <c r="I191" s="443">
        <v>166.5333333333333</v>
      </c>
      <c r="J191" s="443">
        <v>167.91666666666666</v>
      </c>
      <c r="K191" s="442">
        <v>165.15</v>
      </c>
      <c r="L191" s="442">
        <v>162</v>
      </c>
      <c r="M191" s="442">
        <v>3.17638</v>
      </c>
    </row>
    <row r="192" spans="1:13">
      <c r="A192" s="245">
        <v>182</v>
      </c>
      <c r="B192" s="445" t="s">
        <v>773</v>
      </c>
      <c r="C192" s="442">
        <v>1038.7</v>
      </c>
      <c r="D192" s="443">
        <v>1026.6833333333332</v>
      </c>
      <c r="E192" s="443">
        <v>1004.3666666666663</v>
      </c>
      <c r="F192" s="443">
        <v>970.03333333333319</v>
      </c>
      <c r="G192" s="443">
        <v>947.71666666666636</v>
      </c>
      <c r="H192" s="443">
        <v>1061.0166666666664</v>
      </c>
      <c r="I192" s="443">
        <v>1083.3333333333335</v>
      </c>
      <c r="J192" s="443">
        <v>1117.6666666666663</v>
      </c>
      <c r="K192" s="442">
        <v>1049</v>
      </c>
      <c r="L192" s="442">
        <v>992.35</v>
      </c>
      <c r="M192" s="442">
        <v>9.5949399999999994</v>
      </c>
    </row>
    <row r="193" spans="1:13">
      <c r="A193" s="245">
        <v>183</v>
      </c>
      <c r="B193" s="445" t="s">
        <v>372</v>
      </c>
      <c r="C193" s="442">
        <v>589.75</v>
      </c>
      <c r="D193" s="443">
        <v>586.35</v>
      </c>
      <c r="E193" s="443">
        <v>576.70000000000005</v>
      </c>
      <c r="F193" s="443">
        <v>563.65</v>
      </c>
      <c r="G193" s="443">
        <v>554</v>
      </c>
      <c r="H193" s="443">
        <v>599.40000000000009</v>
      </c>
      <c r="I193" s="443">
        <v>609.04999999999995</v>
      </c>
      <c r="J193" s="443">
        <v>622.10000000000014</v>
      </c>
      <c r="K193" s="442">
        <v>596</v>
      </c>
      <c r="L193" s="442">
        <v>573.29999999999995</v>
      </c>
      <c r="M193" s="442">
        <v>26.006869999999999</v>
      </c>
    </row>
    <row r="194" spans="1:13">
      <c r="A194" s="245">
        <v>184</v>
      </c>
      <c r="B194" s="445" t="s">
        <v>373</v>
      </c>
      <c r="C194" s="442">
        <v>74.75</v>
      </c>
      <c r="D194" s="443">
        <v>74.399999999999991</v>
      </c>
      <c r="E194" s="443">
        <v>73.34999999999998</v>
      </c>
      <c r="F194" s="443">
        <v>71.949999999999989</v>
      </c>
      <c r="G194" s="443">
        <v>70.899999999999977</v>
      </c>
      <c r="H194" s="443">
        <v>75.799999999999983</v>
      </c>
      <c r="I194" s="443">
        <v>76.849999999999994</v>
      </c>
      <c r="J194" s="443">
        <v>78.249999999999986</v>
      </c>
      <c r="K194" s="442">
        <v>75.45</v>
      </c>
      <c r="L194" s="442">
        <v>73</v>
      </c>
      <c r="M194" s="442">
        <v>23.507909999999999</v>
      </c>
    </row>
    <row r="195" spans="1:13">
      <c r="A195" s="245">
        <v>185</v>
      </c>
      <c r="B195" s="445" t="s">
        <v>374</v>
      </c>
      <c r="C195" s="442">
        <v>385.15</v>
      </c>
      <c r="D195" s="443">
        <v>385.06666666666666</v>
      </c>
      <c r="E195" s="443">
        <v>381.13333333333333</v>
      </c>
      <c r="F195" s="443">
        <v>377.11666666666667</v>
      </c>
      <c r="G195" s="443">
        <v>373.18333333333334</v>
      </c>
      <c r="H195" s="443">
        <v>389.08333333333331</v>
      </c>
      <c r="I195" s="443">
        <v>393.01666666666659</v>
      </c>
      <c r="J195" s="443">
        <v>397.0333333333333</v>
      </c>
      <c r="K195" s="442">
        <v>389</v>
      </c>
      <c r="L195" s="442">
        <v>381.05</v>
      </c>
      <c r="M195" s="442">
        <v>4.0634600000000001</v>
      </c>
    </row>
    <row r="196" spans="1:13">
      <c r="A196" s="245">
        <v>186</v>
      </c>
      <c r="B196" s="445" t="s">
        <v>375</v>
      </c>
      <c r="C196" s="442">
        <v>103.65</v>
      </c>
      <c r="D196" s="443">
        <v>104.08333333333333</v>
      </c>
      <c r="E196" s="443">
        <v>102.21666666666665</v>
      </c>
      <c r="F196" s="443">
        <v>100.78333333333333</v>
      </c>
      <c r="G196" s="443">
        <v>98.916666666666657</v>
      </c>
      <c r="H196" s="443">
        <v>105.51666666666665</v>
      </c>
      <c r="I196" s="443">
        <v>107.38333333333333</v>
      </c>
      <c r="J196" s="443">
        <v>108.81666666666665</v>
      </c>
      <c r="K196" s="442">
        <v>105.95</v>
      </c>
      <c r="L196" s="442">
        <v>102.65</v>
      </c>
      <c r="M196" s="442">
        <v>11.787419999999999</v>
      </c>
    </row>
    <row r="197" spans="1:13">
      <c r="A197" s="245">
        <v>187</v>
      </c>
      <c r="B197" s="445" t="s">
        <v>376</v>
      </c>
      <c r="C197" s="442">
        <v>111.75</v>
      </c>
      <c r="D197" s="443">
        <v>110.98333333333333</v>
      </c>
      <c r="E197" s="443">
        <v>109.06666666666666</v>
      </c>
      <c r="F197" s="443">
        <v>106.38333333333333</v>
      </c>
      <c r="G197" s="443">
        <v>104.46666666666665</v>
      </c>
      <c r="H197" s="443">
        <v>113.66666666666667</v>
      </c>
      <c r="I197" s="443">
        <v>115.58333333333333</v>
      </c>
      <c r="J197" s="443">
        <v>118.26666666666668</v>
      </c>
      <c r="K197" s="442">
        <v>112.9</v>
      </c>
      <c r="L197" s="442">
        <v>108.3</v>
      </c>
      <c r="M197" s="442">
        <v>35.299109999999999</v>
      </c>
    </row>
    <row r="198" spans="1:13">
      <c r="A198" s="245">
        <v>188</v>
      </c>
      <c r="B198" s="445" t="s">
        <v>246</v>
      </c>
      <c r="C198" s="442">
        <v>308.10000000000002</v>
      </c>
      <c r="D198" s="443">
        <v>302.7</v>
      </c>
      <c r="E198" s="443">
        <v>295.39999999999998</v>
      </c>
      <c r="F198" s="443">
        <v>282.7</v>
      </c>
      <c r="G198" s="443">
        <v>275.39999999999998</v>
      </c>
      <c r="H198" s="443">
        <v>315.39999999999998</v>
      </c>
      <c r="I198" s="443">
        <v>322.70000000000005</v>
      </c>
      <c r="J198" s="443">
        <v>335.4</v>
      </c>
      <c r="K198" s="442">
        <v>310</v>
      </c>
      <c r="L198" s="442">
        <v>290</v>
      </c>
      <c r="M198" s="442">
        <v>130.4186</v>
      </c>
    </row>
    <row r="199" spans="1:13">
      <c r="A199" s="245">
        <v>189</v>
      </c>
      <c r="B199" s="445" t="s">
        <v>377</v>
      </c>
      <c r="C199" s="442">
        <v>699.25</v>
      </c>
      <c r="D199" s="443">
        <v>704.1</v>
      </c>
      <c r="E199" s="443">
        <v>693.2</v>
      </c>
      <c r="F199" s="443">
        <v>687.15</v>
      </c>
      <c r="G199" s="443">
        <v>676.25</v>
      </c>
      <c r="H199" s="443">
        <v>710.15000000000009</v>
      </c>
      <c r="I199" s="443">
        <v>721.05</v>
      </c>
      <c r="J199" s="443">
        <v>727.10000000000014</v>
      </c>
      <c r="K199" s="442">
        <v>715</v>
      </c>
      <c r="L199" s="442">
        <v>698.05</v>
      </c>
      <c r="M199" s="442">
        <v>1.90585</v>
      </c>
    </row>
    <row r="200" spans="1:13">
      <c r="A200" s="245">
        <v>190</v>
      </c>
      <c r="B200" s="445" t="s">
        <v>247</v>
      </c>
      <c r="C200" s="442">
        <v>2248.9499999999998</v>
      </c>
      <c r="D200" s="443">
        <v>2253.4333333333329</v>
      </c>
      <c r="E200" s="443">
        <v>2220.9166666666661</v>
      </c>
      <c r="F200" s="443">
        <v>2192.8833333333332</v>
      </c>
      <c r="G200" s="443">
        <v>2160.3666666666663</v>
      </c>
      <c r="H200" s="443">
        <v>2281.4666666666658</v>
      </c>
      <c r="I200" s="443">
        <v>2313.9833333333331</v>
      </c>
      <c r="J200" s="443">
        <v>2342.0166666666655</v>
      </c>
      <c r="K200" s="442">
        <v>2285.9499999999998</v>
      </c>
      <c r="L200" s="442">
        <v>2225.4</v>
      </c>
      <c r="M200" s="442">
        <v>4.52895</v>
      </c>
    </row>
    <row r="201" spans="1:13">
      <c r="A201" s="245">
        <v>191</v>
      </c>
      <c r="B201" s="445" t="s">
        <v>107</v>
      </c>
      <c r="C201" s="442">
        <v>936.55</v>
      </c>
      <c r="D201" s="443">
        <v>938.5</v>
      </c>
      <c r="E201" s="443">
        <v>932.8</v>
      </c>
      <c r="F201" s="443">
        <v>929.05</v>
      </c>
      <c r="G201" s="443">
        <v>923.34999999999991</v>
      </c>
      <c r="H201" s="443">
        <v>942.25</v>
      </c>
      <c r="I201" s="443">
        <v>947.95</v>
      </c>
      <c r="J201" s="443">
        <v>951.7</v>
      </c>
      <c r="K201" s="442">
        <v>944.2</v>
      </c>
      <c r="L201" s="442">
        <v>934.75</v>
      </c>
      <c r="M201" s="442">
        <v>35.503030000000003</v>
      </c>
    </row>
    <row r="202" spans="1:13">
      <c r="A202" s="245">
        <v>192</v>
      </c>
      <c r="B202" s="445" t="s">
        <v>248</v>
      </c>
      <c r="C202" s="442">
        <v>3067.6</v>
      </c>
      <c r="D202" s="443">
        <v>3075.8666666666668</v>
      </c>
      <c r="E202" s="443">
        <v>3051.7333333333336</v>
      </c>
      <c r="F202" s="443">
        <v>3035.8666666666668</v>
      </c>
      <c r="G202" s="443">
        <v>3011.7333333333336</v>
      </c>
      <c r="H202" s="443">
        <v>3091.7333333333336</v>
      </c>
      <c r="I202" s="443">
        <v>3115.8666666666668</v>
      </c>
      <c r="J202" s="443">
        <v>3131.7333333333336</v>
      </c>
      <c r="K202" s="442">
        <v>3100</v>
      </c>
      <c r="L202" s="442">
        <v>3060</v>
      </c>
      <c r="M202" s="442">
        <v>2.2328199999999998</v>
      </c>
    </row>
    <row r="203" spans="1:13">
      <c r="A203" s="245">
        <v>193</v>
      </c>
      <c r="B203" s="445" t="s">
        <v>109</v>
      </c>
      <c r="C203" s="442">
        <v>1500.95</v>
      </c>
      <c r="D203" s="443">
        <v>1506.9333333333334</v>
      </c>
      <c r="E203" s="443">
        <v>1493.2166666666667</v>
      </c>
      <c r="F203" s="443">
        <v>1485.4833333333333</v>
      </c>
      <c r="G203" s="443">
        <v>1471.7666666666667</v>
      </c>
      <c r="H203" s="443">
        <v>1514.6666666666667</v>
      </c>
      <c r="I203" s="443">
        <v>1528.3833333333334</v>
      </c>
      <c r="J203" s="443">
        <v>1536.1166666666668</v>
      </c>
      <c r="K203" s="442">
        <v>1520.65</v>
      </c>
      <c r="L203" s="442">
        <v>1499.2</v>
      </c>
      <c r="M203" s="442">
        <v>47.12238</v>
      </c>
    </row>
    <row r="204" spans="1:13">
      <c r="A204" s="245">
        <v>194</v>
      </c>
      <c r="B204" s="445" t="s">
        <v>249</v>
      </c>
      <c r="C204" s="442">
        <v>680.9</v>
      </c>
      <c r="D204" s="443">
        <v>682.41666666666663</v>
      </c>
      <c r="E204" s="443">
        <v>676.08333333333326</v>
      </c>
      <c r="F204" s="443">
        <v>671.26666666666665</v>
      </c>
      <c r="G204" s="443">
        <v>664.93333333333328</v>
      </c>
      <c r="H204" s="443">
        <v>687.23333333333323</v>
      </c>
      <c r="I204" s="443">
        <v>693.56666666666649</v>
      </c>
      <c r="J204" s="443">
        <v>698.38333333333321</v>
      </c>
      <c r="K204" s="442">
        <v>688.75</v>
      </c>
      <c r="L204" s="442">
        <v>677.6</v>
      </c>
      <c r="M204" s="442">
        <v>25.326049999999999</v>
      </c>
    </row>
    <row r="205" spans="1:13">
      <c r="A205" s="245">
        <v>195</v>
      </c>
      <c r="B205" s="445" t="s">
        <v>382</v>
      </c>
      <c r="C205" s="442">
        <v>46.25</v>
      </c>
      <c r="D205" s="443">
        <v>46.633333333333333</v>
      </c>
      <c r="E205" s="443">
        <v>45.766666666666666</v>
      </c>
      <c r="F205" s="443">
        <v>45.283333333333331</v>
      </c>
      <c r="G205" s="443">
        <v>44.416666666666664</v>
      </c>
      <c r="H205" s="443">
        <v>47.116666666666667</v>
      </c>
      <c r="I205" s="443">
        <v>47.983333333333327</v>
      </c>
      <c r="J205" s="443">
        <v>48.466666666666669</v>
      </c>
      <c r="K205" s="442">
        <v>47.5</v>
      </c>
      <c r="L205" s="442">
        <v>46.15</v>
      </c>
      <c r="M205" s="442">
        <v>137.59551999999999</v>
      </c>
    </row>
    <row r="206" spans="1:13">
      <c r="A206" s="245">
        <v>196</v>
      </c>
      <c r="B206" s="445" t="s">
        <v>378</v>
      </c>
      <c r="C206" s="442">
        <v>25.9</v>
      </c>
      <c r="D206" s="443">
        <v>26.133333333333336</v>
      </c>
      <c r="E206" s="443">
        <v>25.616666666666674</v>
      </c>
      <c r="F206" s="443">
        <v>25.333333333333339</v>
      </c>
      <c r="G206" s="443">
        <v>24.816666666666677</v>
      </c>
      <c r="H206" s="443">
        <v>26.416666666666671</v>
      </c>
      <c r="I206" s="443">
        <v>26.93333333333333</v>
      </c>
      <c r="J206" s="443">
        <v>27.216666666666669</v>
      </c>
      <c r="K206" s="442">
        <v>26.65</v>
      </c>
      <c r="L206" s="442">
        <v>25.85</v>
      </c>
      <c r="M206" s="442">
        <v>62.945419999999999</v>
      </c>
    </row>
    <row r="207" spans="1:13">
      <c r="A207" s="245">
        <v>197</v>
      </c>
      <c r="B207" s="445" t="s">
        <v>379</v>
      </c>
      <c r="C207" s="442">
        <v>857.05</v>
      </c>
      <c r="D207" s="443">
        <v>855.09999999999991</v>
      </c>
      <c r="E207" s="443">
        <v>848.29999999999984</v>
      </c>
      <c r="F207" s="443">
        <v>839.55</v>
      </c>
      <c r="G207" s="443">
        <v>832.74999999999989</v>
      </c>
      <c r="H207" s="443">
        <v>863.8499999999998</v>
      </c>
      <c r="I207" s="443">
        <v>870.65</v>
      </c>
      <c r="J207" s="443">
        <v>879.39999999999975</v>
      </c>
      <c r="K207" s="442">
        <v>861.9</v>
      </c>
      <c r="L207" s="442">
        <v>846.35</v>
      </c>
      <c r="M207" s="442">
        <v>0.27698</v>
      </c>
    </row>
    <row r="208" spans="1:13">
      <c r="A208" s="245">
        <v>198</v>
      </c>
      <c r="B208" s="445" t="s">
        <v>105</v>
      </c>
      <c r="C208" s="442">
        <v>1056.8</v>
      </c>
      <c r="D208" s="443">
        <v>1065.5333333333333</v>
      </c>
      <c r="E208" s="443">
        <v>1046.2666666666667</v>
      </c>
      <c r="F208" s="443">
        <v>1035.7333333333333</v>
      </c>
      <c r="G208" s="443">
        <v>1016.4666666666667</v>
      </c>
      <c r="H208" s="443">
        <v>1076.0666666666666</v>
      </c>
      <c r="I208" s="443">
        <v>1095.333333333333</v>
      </c>
      <c r="J208" s="443">
        <v>1105.8666666666666</v>
      </c>
      <c r="K208" s="442">
        <v>1084.8</v>
      </c>
      <c r="L208" s="442">
        <v>1055</v>
      </c>
      <c r="M208" s="442">
        <v>13.90616</v>
      </c>
    </row>
    <row r="209" spans="1:13">
      <c r="A209" s="245">
        <v>199</v>
      </c>
      <c r="B209" s="445" t="s">
        <v>380</v>
      </c>
      <c r="C209" s="442">
        <v>250.1</v>
      </c>
      <c r="D209" s="443">
        <v>251.06666666666669</v>
      </c>
      <c r="E209" s="443">
        <v>248.03333333333339</v>
      </c>
      <c r="F209" s="443">
        <v>245.9666666666667</v>
      </c>
      <c r="G209" s="443">
        <v>242.93333333333339</v>
      </c>
      <c r="H209" s="443">
        <v>253.13333333333338</v>
      </c>
      <c r="I209" s="443">
        <v>256.16666666666669</v>
      </c>
      <c r="J209" s="443">
        <v>258.23333333333335</v>
      </c>
      <c r="K209" s="442">
        <v>254.1</v>
      </c>
      <c r="L209" s="442">
        <v>249</v>
      </c>
      <c r="M209" s="442">
        <v>5.5332400000000002</v>
      </c>
    </row>
    <row r="210" spans="1:13">
      <c r="A210" s="245">
        <v>200</v>
      </c>
      <c r="B210" s="445" t="s">
        <v>381</v>
      </c>
      <c r="C210" s="442">
        <v>400.6</v>
      </c>
      <c r="D210" s="443">
        <v>394.2166666666667</v>
      </c>
      <c r="E210" s="443">
        <v>380.43333333333339</v>
      </c>
      <c r="F210" s="443">
        <v>360.26666666666671</v>
      </c>
      <c r="G210" s="443">
        <v>346.48333333333341</v>
      </c>
      <c r="H210" s="443">
        <v>414.38333333333338</v>
      </c>
      <c r="I210" s="443">
        <v>428.16666666666669</v>
      </c>
      <c r="J210" s="443">
        <v>448.33333333333337</v>
      </c>
      <c r="K210" s="442">
        <v>408</v>
      </c>
      <c r="L210" s="442">
        <v>374.05</v>
      </c>
      <c r="M210" s="442">
        <v>16.807210000000001</v>
      </c>
    </row>
    <row r="211" spans="1:13">
      <c r="A211" s="245">
        <v>201</v>
      </c>
      <c r="B211" s="445" t="s">
        <v>110</v>
      </c>
      <c r="C211" s="442">
        <v>3048.4</v>
      </c>
      <c r="D211" s="443">
        <v>3036.0833333333335</v>
      </c>
      <c r="E211" s="443">
        <v>3017.166666666667</v>
      </c>
      <c r="F211" s="443">
        <v>2985.9333333333334</v>
      </c>
      <c r="G211" s="443">
        <v>2967.0166666666669</v>
      </c>
      <c r="H211" s="443">
        <v>3067.3166666666671</v>
      </c>
      <c r="I211" s="443">
        <v>3086.233333333334</v>
      </c>
      <c r="J211" s="443">
        <v>3117.4666666666672</v>
      </c>
      <c r="K211" s="442">
        <v>3055</v>
      </c>
      <c r="L211" s="442">
        <v>3004.85</v>
      </c>
      <c r="M211" s="442">
        <v>10.23321</v>
      </c>
    </row>
    <row r="212" spans="1:13">
      <c r="A212" s="245">
        <v>202</v>
      </c>
      <c r="B212" s="445" t="s">
        <v>383</v>
      </c>
      <c r="C212" s="442">
        <v>51.15</v>
      </c>
      <c r="D212" s="443">
        <v>51.383333333333333</v>
      </c>
      <c r="E212" s="443">
        <v>50.616666666666667</v>
      </c>
      <c r="F212" s="443">
        <v>50.083333333333336</v>
      </c>
      <c r="G212" s="443">
        <v>49.31666666666667</v>
      </c>
      <c r="H212" s="443">
        <v>51.916666666666664</v>
      </c>
      <c r="I212" s="443">
        <v>52.68333333333333</v>
      </c>
      <c r="J212" s="443">
        <v>53.216666666666661</v>
      </c>
      <c r="K212" s="442">
        <v>52.15</v>
      </c>
      <c r="L212" s="442">
        <v>50.85</v>
      </c>
      <c r="M212" s="442">
        <v>54.661110000000001</v>
      </c>
    </row>
    <row r="213" spans="1:13">
      <c r="A213" s="245">
        <v>203</v>
      </c>
      <c r="B213" s="445" t="s">
        <v>112</v>
      </c>
      <c r="C213" s="442">
        <v>395.05</v>
      </c>
      <c r="D213" s="443">
        <v>395.7833333333333</v>
      </c>
      <c r="E213" s="443">
        <v>391.56666666666661</v>
      </c>
      <c r="F213" s="443">
        <v>388.08333333333331</v>
      </c>
      <c r="G213" s="443">
        <v>383.86666666666662</v>
      </c>
      <c r="H213" s="443">
        <v>399.26666666666659</v>
      </c>
      <c r="I213" s="443">
        <v>403.48333333333329</v>
      </c>
      <c r="J213" s="443">
        <v>406.96666666666658</v>
      </c>
      <c r="K213" s="442">
        <v>400</v>
      </c>
      <c r="L213" s="442">
        <v>392.3</v>
      </c>
      <c r="M213" s="442">
        <v>100.40657</v>
      </c>
    </row>
    <row r="214" spans="1:13">
      <c r="A214" s="245">
        <v>204</v>
      </c>
      <c r="B214" s="445" t="s">
        <v>384</v>
      </c>
      <c r="C214" s="442">
        <v>1062.45</v>
      </c>
      <c r="D214" s="443">
        <v>1060.9666666666669</v>
      </c>
      <c r="E214" s="443">
        <v>1034.0333333333338</v>
      </c>
      <c r="F214" s="443">
        <v>1005.6166666666668</v>
      </c>
      <c r="G214" s="443">
        <v>978.68333333333362</v>
      </c>
      <c r="H214" s="443">
        <v>1089.3833333333339</v>
      </c>
      <c r="I214" s="443">
        <v>1116.3166666666668</v>
      </c>
      <c r="J214" s="443">
        <v>1144.733333333334</v>
      </c>
      <c r="K214" s="442">
        <v>1087.9000000000001</v>
      </c>
      <c r="L214" s="442">
        <v>1032.55</v>
      </c>
      <c r="M214" s="442">
        <v>5.4645299999999999</v>
      </c>
    </row>
    <row r="215" spans="1:13">
      <c r="A215" s="245">
        <v>205</v>
      </c>
      <c r="B215" s="445" t="s">
        <v>385</v>
      </c>
      <c r="C215" s="442">
        <v>159</v>
      </c>
      <c r="D215" s="443">
        <v>159.58333333333334</v>
      </c>
      <c r="E215" s="443">
        <v>157.41666666666669</v>
      </c>
      <c r="F215" s="443">
        <v>155.83333333333334</v>
      </c>
      <c r="G215" s="443">
        <v>153.66666666666669</v>
      </c>
      <c r="H215" s="443">
        <v>161.16666666666669</v>
      </c>
      <c r="I215" s="443">
        <v>163.33333333333337</v>
      </c>
      <c r="J215" s="443">
        <v>164.91666666666669</v>
      </c>
      <c r="K215" s="442">
        <v>161.75</v>
      </c>
      <c r="L215" s="442">
        <v>158</v>
      </c>
      <c r="M215" s="442">
        <v>58.571840000000002</v>
      </c>
    </row>
    <row r="216" spans="1:13">
      <c r="A216" s="245">
        <v>206</v>
      </c>
      <c r="B216" s="445" t="s">
        <v>113</v>
      </c>
      <c r="C216" s="442">
        <v>298.8</v>
      </c>
      <c r="D216" s="443">
        <v>295.83333333333337</v>
      </c>
      <c r="E216" s="443">
        <v>289.31666666666672</v>
      </c>
      <c r="F216" s="443">
        <v>279.83333333333337</v>
      </c>
      <c r="G216" s="443">
        <v>273.31666666666672</v>
      </c>
      <c r="H216" s="443">
        <v>305.31666666666672</v>
      </c>
      <c r="I216" s="443">
        <v>311.83333333333337</v>
      </c>
      <c r="J216" s="443">
        <v>321.31666666666672</v>
      </c>
      <c r="K216" s="442">
        <v>302.35000000000002</v>
      </c>
      <c r="L216" s="442">
        <v>286.35000000000002</v>
      </c>
      <c r="M216" s="442">
        <v>149.10156000000001</v>
      </c>
    </row>
    <row r="217" spans="1:13">
      <c r="A217" s="245">
        <v>207</v>
      </c>
      <c r="B217" s="445" t="s">
        <v>114</v>
      </c>
      <c r="C217" s="442">
        <v>2342.0500000000002</v>
      </c>
      <c r="D217" s="443">
        <v>2348.6666666666665</v>
      </c>
      <c r="E217" s="443">
        <v>2327.333333333333</v>
      </c>
      <c r="F217" s="443">
        <v>2312.6166666666663</v>
      </c>
      <c r="G217" s="443">
        <v>2291.2833333333328</v>
      </c>
      <c r="H217" s="443">
        <v>2363.3833333333332</v>
      </c>
      <c r="I217" s="443">
        <v>2384.7166666666662</v>
      </c>
      <c r="J217" s="443">
        <v>2399.4333333333334</v>
      </c>
      <c r="K217" s="442">
        <v>2370</v>
      </c>
      <c r="L217" s="442">
        <v>2333.9499999999998</v>
      </c>
      <c r="M217" s="442">
        <v>12.837949999999999</v>
      </c>
    </row>
    <row r="218" spans="1:13">
      <c r="A218" s="245">
        <v>208</v>
      </c>
      <c r="B218" s="445" t="s">
        <v>250</v>
      </c>
      <c r="C218" s="442">
        <v>333.7</v>
      </c>
      <c r="D218" s="443">
        <v>330.21666666666664</v>
      </c>
      <c r="E218" s="443">
        <v>325.5333333333333</v>
      </c>
      <c r="F218" s="443">
        <v>317.36666666666667</v>
      </c>
      <c r="G218" s="443">
        <v>312.68333333333334</v>
      </c>
      <c r="H218" s="443">
        <v>338.38333333333327</v>
      </c>
      <c r="I218" s="443">
        <v>343.06666666666655</v>
      </c>
      <c r="J218" s="443">
        <v>351.23333333333323</v>
      </c>
      <c r="K218" s="442">
        <v>334.9</v>
      </c>
      <c r="L218" s="442">
        <v>322.05</v>
      </c>
      <c r="M218" s="442">
        <v>30.802440000000001</v>
      </c>
    </row>
    <row r="219" spans="1:13">
      <c r="A219" s="245">
        <v>209</v>
      </c>
      <c r="B219" s="445" t="s">
        <v>386</v>
      </c>
      <c r="C219" s="442">
        <v>41927.15</v>
      </c>
      <c r="D219" s="443">
        <v>42009.383333333331</v>
      </c>
      <c r="E219" s="443">
        <v>41769.766666666663</v>
      </c>
      <c r="F219" s="443">
        <v>41612.383333333331</v>
      </c>
      <c r="G219" s="443">
        <v>41372.766666666663</v>
      </c>
      <c r="H219" s="443">
        <v>42166.766666666663</v>
      </c>
      <c r="I219" s="443">
        <v>42406.383333333331</v>
      </c>
      <c r="J219" s="443">
        <v>42563.766666666663</v>
      </c>
      <c r="K219" s="442">
        <v>42249</v>
      </c>
      <c r="L219" s="442">
        <v>41852</v>
      </c>
      <c r="M219" s="442">
        <v>2.1329999999999998E-2</v>
      </c>
    </row>
    <row r="220" spans="1:13">
      <c r="A220" s="245">
        <v>210</v>
      </c>
      <c r="B220" s="445" t="s">
        <v>251</v>
      </c>
      <c r="C220" s="442">
        <v>51.05</v>
      </c>
      <c r="D220" s="443">
        <v>50.849999999999994</v>
      </c>
      <c r="E220" s="443">
        <v>49.79999999999999</v>
      </c>
      <c r="F220" s="443">
        <v>48.55</v>
      </c>
      <c r="G220" s="443">
        <v>47.499999999999993</v>
      </c>
      <c r="H220" s="443">
        <v>52.099999999999987</v>
      </c>
      <c r="I220" s="443">
        <v>53.15</v>
      </c>
      <c r="J220" s="443">
        <v>54.399999999999984</v>
      </c>
      <c r="K220" s="442">
        <v>51.9</v>
      </c>
      <c r="L220" s="442">
        <v>49.6</v>
      </c>
      <c r="M220" s="442">
        <v>101.60167</v>
      </c>
    </row>
    <row r="221" spans="1:13">
      <c r="A221" s="245">
        <v>211</v>
      </c>
      <c r="B221" s="445" t="s">
        <v>108</v>
      </c>
      <c r="C221" s="442">
        <v>2619.0500000000002</v>
      </c>
      <c r="D221" s="443">
        <v>2609.7000000000003</v>
      </c>
      <c r="E221" s="443">
        <v>2593.4000000000005</v>
      </c>
      <c r="F221" s="443">
        <v>2567.7500000000005</v>
      </c>
      <c r="G221" s="443">
        <v>2551.4500000000007</v>
      </c>
      <c r="H221" s="443">
        <v>2635.3500000000004</v>
      </c>
      <c r="I221" s="443">
        <v>2651.6500000000005</v>
      </c>
      <c r="J221" s="443">
        <v>2677.3</v>
      </c>
      <c r="K221" s="442">
        <v>2626</v>
      </c>
      <c r="L221" s="442">
        <v>2584.0500000000002</v>
      </c>
      <c r="M221" s="442">
        <v>35.937420000000003</v>
      </c>
    </row>
    <row r="222" spans="1:13">
      <c r="A222" s="245">
        <v>212</v>
      </c>
      <c r="B222" s="445" t="s">
        <v>832</v>
      </c>
      <c r="C222" s="442">
        <v>301.10000000000002</v>
      </c>
      <c r="D222" s="443">
        <v>303.59999999999997</v>
      </c>
      <c r="E222" s="443">
        <v>297.49999999999994</v>
      </c>
      <c r="F222" s="443">
        <v>293.89999999999998</v>
      </c>
      <c r="G222" s="443">
        <v>287.79999999999995</v>
      </c>
      <c r="H222" s="443">
        <v>307.19999999999993</v>
      </c>
      <c r="I222" s="443">
        <v>313.29999999999995</v>
      </c>
      <c r="J222" s="443">
        <v>316.89999999999992</v>
      </c>
      <c r="K222" s="442">
        <v>309.7</v>
      </c>
      <c r="L222" s="442">
        <v>300</v>
      </c>
      <c r="M222" s="442">
        <v>3.40028</v>
      </c>
    </row>
    <row r="223" spans="1:13">
      <c r="A223" s="245">
        <v>213</v>
      </c>
      <c r="B223" s="445" t="s">
        <v>116</v>
      </c>
      <c r="C223" s="442">
        <v>642.70000000000005</v>
      </c>
      <c r="D223" s="443">
        <v>645.66666666666663</v>
      </c>
      <c r="E223" s="443">
        <v>636.43333333333328</v>
      </c>
      <c r="F223" s="443">
        <v>630.16666666666663</v>
      </c>
      <c r="G223" s="443">
        <v>620.93333333333328</v>
      </c>
      <c r="H223" s="443">
        <v>651.93333333333328</v>
      </c>
      <c r="I223" s="443">
        <v>661.16666666666663</v>
      </c>
      <c r="J223" s="443">
        <v>667.43333333333328</v>
      </c>
      <c r="K223" s="442">
        <v>654.9</v>
      </c>
      <c r="L223" s="442">
        <v>639.4</v>
      </c>
      <c r="M223" s="442">
        <v>151.11572000000001</v>
      </c>
    </row>
    <row r="224" spans="1:13">
      <c r="A224" s="245">
        <v>214</v>
      </c>
      <c r="B224" s="445" t="s">
        <v>252</v>
      </c>
      <c r="C224" s="442">
        <v>1447.5</v>
      </c>
      <c r="D224" s="443">
        <v>1457.5</v>
      </c>
      <c r="E224" s="443">
        <v>1434</v>
      </c>
      <c r="F224" s="443">
        <v>1420.5</v>
      </c>
      <c r="G224" s="443">
        <v>1397</v>
      </c>
      <c r="H224" s="443">
        <v>1471</v>
      </c>
      <c r="I224" s="443">
        <v>1494.5</v>
      </c>
      <c r="J224" s="443">
        <v>1508</v>
      </c>
      <c r="K224" s="442">
        <v>1481</v>
      </c>
      <c r="L224" s="442">
        <v>1444</v>
      </c>
      <c r="M224" s="442">
        <v>10.58971</v>
      </c>
    </row>
    <row r="225" spans="1:13">
      <c r="A225" s="245">
        <v>215</v>
      </c>
      <c r="B225" s="445" t="s">
        <v>117</v>
      </c>
      <c r="C225" s="442">
        <v>578.25</v>
      </c>
      <c r="D225" s="443">
        <v>576.5</v>
      </c>
      <c r="E225" s="443">
        <v>572</v>
      </c>
      <c r="F225" s="443">
        <v>565.75</v>
      </c>
      <c r="G225" s="443">
        <v>561.25</v>
      </c>
      <c r="H225" s="443">
        <v>582.75</v>
      </c>
      <c r="I225" s="443">
        <v>587.25</v>
      </c>
      <c r="J225" s="443">
        <v>593.5</v>
      </c>
      <c r="K225" s="442">
        <v>581</v>
      </c>
      <c r="L225" s="442">
        <v>570.25</v>
      </c>
      <c r="M225" s="442">
        <v>21.078949999999999</v>
      </c>
    </row>
    <row r="226" spans="1:13">
      <c r="A226" s="245">
        <v>216</v>
      </c>
      <c r="B226" s="445" t="s">
        <v>387</v>
      </c>
      <c r="C226" s="442">
        <v>593.70000000000005</v>
      </c>
      <c r="D226" s="443">
        <v>594.69999999999993</v>
      </c>
      <c r="E226" s="443">
        <v>581.99999999999989</v>
      </c>
      <c r="F226" s="443">
        <v>570.29999999999995</v>
      </c>
      <c r="G226" s="443">
        <v>557.59999999999991</v>
      </c>
      <c r="H226" s="443">
        <v>606.39999999999986</v>
      </c>
      <c r="I226" s="443">
        <v>619.09999999999991</v>
      </c>
      <c r="J226" s="443">
        <v>630.79999999999984</v>
      </c>
      <c r="K226" s="442">
        <v>607.4</v>
      </c>
      <c r="L226" s="442">
        <v>583</v>
      </c>
      <c r="M226" s="442">
        <v>7.59152</v>
      </c>
    </row>
    <row r="227" spans="1:13">
      <c r="A227" s="245">
        <v>217</v>
      </c>
      <c r="B227" s="445" t="s">
        <v>388</v>
      </c>
      <c r="C227" s="442">
        <v>3202.15</v>
      </c>
      <c r="D227" s="443">
        <v>3238.6999999999994</v>
      </c>
      <c r="E227" s="443">
        <v>3152.3999999999987</v>
      </c>
      <c r="F227" s="443">
        <v>3102.6499999999992</v>
      </c>
      <c r="G227" s="443">
        <v>3016.3499999999985</v>
      </c>
      <c r="H227" s="443">
        <v>3288.4499999999989</v>
      </c>
      <c r="I227" s="443">
        <v>3374.7499999999991</v>
      </c>
      <c r="J227" s="443">
        <v>3424.4999999999991</v>
      </c>
      <c r="K227" s="442">
        <v>3325</v>
      </c>
      <c r="L227" s="442">
        <v>3188.95</v>
      </c>
      <c r="M227" s="442">
        <v>9.3780000000000002E-2</v>
      </c>
    </row>
    <row r="228" spans="1:13">
      <c r="A228" s="245">
        <v>218</v>
      </c>
      <c r="B228" s="445" t="s">
        <v>253</v>
      </c>
      <c r="C228" s="442">
        <v>39.35</v>
      </c>
      <c r="D228" s="443">
        <v>39.633333333333333</v>
      </c>
      <c r="E228" s="443">
        <v>38.866666666666667</v>
      </c>
      <c r="F228" s="443">
        <v>38.383333333333333</v>
      </c>
      <c r="G228" s="443">
        <v>37.616666666666667</v>
      </c>
      <c r="H228" s="443">
        <v>40.116666666666667</v>
      </c>
      <c r="I228" s="443">
        <v>40.883333333333333</v>
      </c>
      <c r="J228" s="443">
        <v>41.366666666666667</v>
      </c>
      <c r="K228" s="442">
        <v>40.4</v>
      </c>
      <c r="L228" s="442">
        <v>39.15</v>
      </c>
      <c r="M228" s="442">
        <v>293.80736999999999</v>
      </c>
    </row>
    <row r="229" spans="1:13">
      <c r="A229" s="245">
        <v>219</v>
      </c>
      <c r="B229" s="445" t="s">
        <v>119</v>
      </c>
      <c r="C229" s="442">
        <v>59.8</v>
      </c>
      <c r="D229" s="443">
        <v>60.133333333333326</v>
      </c>
      <c r="E229" s="443">
        <v>59.116666666666653</v>
      </c>
      <c r="F229" s="443">
        <v>58.43333333333333</v>
      </c>
      <c r="G229" s="443">
        <v>57.416666666666657</v>
      </c>
      <c r="H229" s="443">
        <v>60.816666666666649</v>
      </c>
      <c r="I229" s="443">
        <v>61.833333333333329</v>
      </c>
      <c r="J229" s="443">
        <v>62.516666666666644</v>
      </c>
      <c r="K229" s="442">
        <v>61.15</v>
      </c>
      <c r="L229" s="442">
        <v>59.45</v>
      </c>
      <c r="M229" s="442">
        <v>277.77406000000002</v>
      </c>
    </row>
    <row r="230" spans="1:13">
      <c r="A230" s="245">
        <v>220</v>
      </c>
      <c r="B230" s="445" t="s">
        <v>389</v>
      </c>
      <c r="C230" s="442">
        <v>57.1</v>
      </c>
      <c r="D230" s="443">
        <v>56.983333333333327</v>
      </c>
      <c r="E230" s="443">
        <v>56.466666666666654</v>
      </c>
      <c r="F230" s="443">
        <v>55.833333333333329</v>
      </c>
      <c r="G230" s="443">
        <v>55.316666666666656</v>
      </c>
      <c r="H230" s="443">
        <v>57.616666666666653</v>
      </c>
      <c r="I230" s="443">
        <v>58.133333333333319</v>
      </c>
      <c r="J230" s="443">
        <v>58.766666666666652</v>
      </c>
      <c r="K230" s="442">
        <v>57.5</v>
      </c>
      <c r="L230" s="442">
        <v>56.35</v>
      </c>
      <c r="M230" s="442">
        <v>38.76999</v>
      </c>
    </row>
    <row r="231" spans="1:13">
      <c r="A231" s="245">
        <v>221</v>
      </c>
      <c r="B231" s="445" t="s">
        <v>390</v>
      </c>
      <c r="C231" s="442">
        <v>1117.9000000000001</v>
      </c>
      <c r="D231" s="443">
        <v>1125.1000000000001</v>
      </c>
      <c r="E231" s="443">
        <v>1100.2000000000003</v>
      </c>
      <c r="F231" s="443">
        <v>1082.5000000000002</v>
      </c>
      <c r="G231" s="443">
        <v>1057.6000000000004</v>
      </c>
      <c r="H231" s="443">
        <v>1142.8000000000002</v>
      </c>
      <c r="I231" s="443">
        <v>1167.7000000000003</v>
      </c>
      <c r="J231" s="443">
        <v>1185.4000000000001</v>
      </c>
      <c r="K231" s="442">
        <v>1150</v>
      </c>
      <c r="L231" s="442">
        <v>1107.4000000000001</v>
      </c>
      <c r="M231" s="442">
        <v>0.81127000000000005</v>
      </c>
    </row>
    <row r="232" spans="1:13">
      <c r="A232" s="245">
        <v>222</v>
      </c>
      <c r="B232" s="445" t="s">
        <v>391</v>
      </c>
      <c r="C232" s="442">
        <v>266.05</v>
      </c>
      <c r="D232" s="443">
        <v>264.23333333333329</v>
      </c>
      <c r="E232" s="443">
        <v>258.46666666666658</v>
      </c>
      <c r="F232" s="443">
        <v>250.88333333333327</v>
      </c>
      <c r="G232" s="443">
        <v>245.11666666666656</v>
      </c>
      <c r="H232" s="443">
        <v>271.81666666666661</v>
      </c>
      <c r="I232" s="443">
        <v>277.58333333333337</v>
      </c>
      <c r="J232" s="443">
        <v>285.16666666666663</v>
      </c>
      <c r="K232" s="442">
        <v>270</v>
      </c>
      <c r="L232" s="442">
        <v>256.64999999999998</v>
      </c>
      <c r="M232" s="442">
        <v>2.59151</v>
      </c>
    </row>
    <row r="233" spans="1:13">
      <c r="A233" s="245">
        <v>223</v>
      </c>
      <c r="B233" s="445" t="s">
        <v>746</v>
      </c>
      <c r="C233" s="442">
        <v>1179.5</v>
      </c>
      <c r="D233" s="443">
        <v>1181.8</v>
      </c>
      <c r="E233" s="443">
        <v>1167.6999999999998</v>
      </c>
      <c r="F233" s="443">
        <v>1155.8999999999999</v>
      </c>
      <c r="G233" s="443">
        <v>1141.7999999999997</v>
      </c>
      <c r="H233" s="443">
        <v>1193.5999999999999</v>
      </c>
      <c r="I233" s="443">
        <v>1207.6999999999998</v>
      </c>
      <c r="J233" s="443">
        <v>1219.5</v>
      </c>
      <c r="K233" s="442">
        <v>1195.9000000000001</v>
      </c>
      <c r="L233" s="442">
        <v>1170</v>
      </c>
      <c r="M233" s="442">
        <v>0.26219999999999999</v>
      </c>
    </row>
    <row r="234" spans="1:13">
      <c r="A234" s="245">
        <v>224</v>
      </c>
      <c r="B234" s="445" t="s">
        <v>750</v>
      </c>
      <c r="C234" s="442">
        <v>700.85</v>
      </c>
      <c r="D234" s="443">
        <v>705.44999999999993</v>
      </c>
      <c r="E234" s="443">
        <v>685.89999999999986</v>
      </c>
      <c r="F234" s="443">
        <v>670.94999999999993</v>
      </c>
      <c r="G234" s="443">
        <v>651.39999999999986</v>
      </c>
      <c r="H234" s="443">
        <v>720.39999999999986</v>
      </c>
      <c r="I234" s="443">
        <v>739.94999999999982</v>
      </c>
      <c r="J234" s="443">
        <v>754.89999999999986</v>
      </c>
      <c r="K234" s="442">
        <v>725</v>
      </c>
      <c r="L234" s="442">
        <v>690.5</v>
      </c>
      <c r="M234" s="442">
        <v>12.88898</v>
      </c>
    </row>
    <row r="235" spans="1:13">
      <c r="A235" s="245">
        <v>225</v>
      </c>
      <c r="B235" s="445" t="s">
        <v>392</v>
      </c>
      <c r="C235" s="442">
        <v>125.3</v>
      </c>
      <c r="D235" s="443">
        <v>126.48333333333333</v>
      </c>
      <c r="E235" s="443">
        <v>123.26666666666668</v>
      </c>
      <c r="F235" s="443">
        <v>121.23333333333335</v>
      </c>
      <c r="G235" s="443">
        <v>118.01666666666669</v>
      </c>
      <c r="H235" s="443">
        <v>128.51666666666665</v>
      </c>
      <c r="I235" s="443">
        <v>131.73333333333335</v>
      </c>
      <c r="J235" s="443">
        <v>133.76666666666665</v>
      </c>
      <c r="K235" s="442">
        <v>129.69999999999999</v>
      </c>
      <c r="L235" s="442">
        <v>124.45</v>
      </c>
      <c r="M235" s="442">
        <v>38.61759</v>
      </c>
    </row>
    <row r="236" spans="1:13">
      <c r="A236" s="245">
        <v>226</v>
      </c>
      <c r="B236" s="445" t="s">
        <v>393</v>
      </c>
      <c r="C236" s="442">
        <v>47.2</v>
      </c>
      <c r="D236" s="443">
        <v>47.35</v>
      </c>
      <c r="E236" s="443">
        <v>46.85</v>
      </c>
      <c r="F236" s="443">
        <v>46.5</v>
      </c>
      <c r="G236" s="443">
        <v>46</v>
      </c>
      <c r="H236" s="443">
        <v>47.7</v>
      </c>
      <c r="I236" s="443">
        <v>48.2</v>
      </c>
      <c r="J236" s="443">
        <v>48.550000000000004</v>
      </c>
      <c r="K236" s="442">
        <v>47.85</v>
      </c>
      <c r="L236" s="442">
        <v>47</v>
      </c>
      <c r="M236" s="442">
        <v>17.44932</v>
      </c>
    </row>
    <row r="237" spans="1:13">
      <c r="A237" s="245">
        <v>227</v>
      </c>
      <c r="B237" s="445" t="s">
        <v>126</v>
      </c>
      <c r="C237" s="442">
        <v>208.75</v>
      </c>
      <c r="D237" s="443">
        <v>208.81666666666669</v>
      </c>
      <c r="E237" s="443">
        <v>207.93333333333339</v>
      </c>
      <c r="F237" s="443">
        <v>207.1166666666667</v>
      </c>
      <c r="G237" s="443">
        <v>206.23333333333341</v>
      </c>
      <c r="H237" s="443">
        <v>209.63333333333338</v>
      </c>
      <c r="I237" s="443">
        <v>210.51666666666665</v>
      </c>
      <c r="J237" s="443">
        <v>211.33333333333337</v>
      </c>
      <c r="K237" s="442">
        <v>209.7</v>
      </c>
      <c r="L237" s="442">
        <v>208</v>
      </c>
      <c r="M237" s="442">
        <v>301.26020999999997</v>
      </c>
    </row>
    <row r="238" spans="1:13">
      <c r="A238" s="245">
        <v>228</v>
      </c>
      <c r="B238" s="445" t="s">
        <v>395</v>
      </c>
      <c r="C238" s="442">
        <v>124.1</v>
      </c>
      <c r="D238" s="443">
        <v>124.68333333333332</v>
      </c>
      <c r="E238" s="443">
        <v>122.51666666666665</v>
      </c>
      <c r="F238" s="443">
        <v>120.93333333333332</v>
      </c>
      <c r="G238" s="443">
        <v>118.76666666666665</v>
      </c>
      <c r="H238" s="443">
        <v>126.26666666666665</v>
      </c>
      <c r="I238" s="443">
        <v>128.43333333333331</v>
      </c>
      <c r="J238" s="443">
        <v>130.01666666666665</v>
      </c>
      <c r="K238" s="442">
        <v>126.85</v>
      </c>
      <c r="L238" s="442">
        <v>123.1</v>
      </c>
      <c r="M238" s="442">
        <v>24.865590000000001</v>
      </c>
    </row>
    <row r="239" spans="1:13">
      <c r="A239" s="245">
        <v>229</v>
      </c>
      <c r="B239" s="445" t="s">
        <v>396</v>
      </c>
      <c r="C239" s="442">
        <v>189.1</v>
      </c>
      <c r="D239" s="443">
        <v>189.93333333333331</v>
      </c>
      <c r="E239" s="443">
        <v>187.16666666666663</v>
      </c>
      <c r="F239" s="443">
        <v>185.23333333333332</v>
      </c>
      <c r="G239" s="443">
        <v>182.46666666666664</v>
      </c>
      <c r="H239" s="443">
        <v>191.86666666666662</v>
      </c>
      <c r="I239" s="443">
        <v>194.63333333333333</v>
      </c>
      <c r="J239" s="443">
        <v>196.56666666666661</v>
      </c>
      <c r="K239" s="442">
        <v>192.7</v>
      </c>
      <c r="L239" s="442">
        <v>188</v>
      </c>
      <c r="M239" s="442">
        <v>36.56306</v>
      </c>
    </row>
    <row r="240" spans="1:13">
      <c r="A240" s="245">
        <v>230</v>
      </c>
      <c r="B240" s="445" t="s">
        <v>115</v>
      </c>
      <c r="C240" s="442">
        <v>261.35000000000002</v>
      </c>
      <c r="D240" s="443">
        <v>253.95000000000002</v>
      </c>
      <c r="E240" s="443">
        <v>235.15000000000003</v>
      </c>
      <c r="F240" s="443">
        <v>208.95000000000002</v>
      </c>
      <c r="G240" s="443">
        <v>190.15000000000003</v>
      </c>
      <c r="H240" s="443">
        <v>280.15000000000003</v>
      </c>
      <c r="I240" s="443">
        <v>298.95000000000005</v>
      </c>
      <c r="J240" s="443">
        <v>325.15000000000003</v>
      </c>
      <c r="K240" s="442">
        <v>272.75</v>
      </c>
      <c r="L240" s="442">
        <v>227.75</v>
      </c>
      <c r="M240" s="442">
        <v>670.11563999999998</v>
      </c>
    </row>
    <row r="241" spans="1:13">
      <c r="A241" s="245">
        <v>231</v>
      </c>
      <c r="B241" s="445" t="s">
        <v>397</v>
      </c>
      <c r="C241" s="442">
        <v>112.75</v>
      </c>
      <c r="D241" s="443">
        <v>110.26666666666667</v>
      </c>
      <c r="E241" s="443">
        <v>106.53333333333333</v>
      </c>
      <c r="F241" s="443">
        <v>100.31666666666666</v>
      </c>
      <c r="G241" s="443">
        <v>96.583333333333329</v>
      </c>
      <c r="H241" s="443">
        <v>116.48333333333333</v>
      </c>
      <c r="I241" s="443">
        <v>120.21666666666665</v>
      </c>
      <c r="J241" s="443">
        <v>126.43333333333334</v>
      </c>
      <c r="K241" s="442">
        <v>114</v>
      </c>
      <c r="L241" s="442">
        <v>104.05</v>
      </c>
      <c r="M241" s="442">
        <v>278.80963000000003</v>
      </c>
    </row>
    <row r="242" spans="1:13">
      <c r="A242" s="245">
        <v>232</v>
      </c>
      <c r="B242" s="445" t="s">
        <v>747</v>
      </c>
      <c r="C242" s="442">
        <v>6930.25</v>
      </c>
      <c r="D242" s="443">
        <v>6969.1333333333341</v>
      </c>
      <c r="E242" s="443">
        <v>6839.2666666666682</v>
      </c>
      <c r="F242" s="443">
        <v>6748.2833333333338</v>
      </c>
      <c r="G242" s="443">
        <v>6618.4166666666679</v>
      </c>
      <c r="H242" s="443">
        <v>7060.1166666666686</v>
      </c>
      <c r="I242" s="443">
        <v>7189.9833333333354</v>
      </c>
      <c r="J242" s="443">
        <v>7280.966666666669</v>
      </c>
      <c r="K242" s="442">
        <v>7099</v>
      </c>
      <c r="L242" s="442">
        <v>6878.15</v>
      </c>
      <c r="M242" s="442">
        <v>2.1218499999999998</v>
      </c>
    </row>
    <row r="243" spans="1:13">
      <c r="A243" s="245">
        <v>233</v>
      </c>
      <c r="B243" s="445" t="s">
        <v>254</v>
      </c>
      <c r="C243" s="442">
        <v>143.4</v>
      </c>
      <c r="D243" s="443">
        <v>144.5</v>
      </c>
      <c r="E243" s="443">
        <v>141.05000000000001</v>
      </c>
      <c r="F243" s="443">
        <v>138.70000000000002</v>
      </c>
      <c r="G243" s="443">
        <v>135.25000000000003</v>
      </c>
      <c r="H243" s="443">
        <v>146.85</v>
      </c>
      <c r="I243" s="443">
        <v>150.29999999999998</v>
      </c>
      <c r="J243" s="443">
        <v>152.64999999999998</v>
      </c>
      <c r="K243" s="442">
        <v>147.94999999999999</v>
      </c>
      <c r="L243" s="442">
        <v>142.15</v>
      </c>
      <c r="M243" s="442">
        <v>38.138240000000003</v>
      </c>
    </row>
    <row r="244" spans="1:13">
      <c r="A244" s="245">
        <v>234</v>
      </c>
      <c r="B244" s="445" t="s">
        <v>398</v>
      </c>
      <c r="C244" s="442">
        <v>355</v>
      </c>
      <c r="D244" s="443">
        <v>356.25</v>
      </c>
      <c r="E244" s="443">
        <v>352.8</v>
      </c>
      <c r="F244" s="443">
        <v>350.6</v>
      </c>
      <c r="G244" s="443">
        <v>347.15000000000003</v>
      </c>
      <c r="H244" s="443">
        <v>358.45</v>
      </c>
      <c r="I244" s="443">
        <v>361.90000000000003</v>
      </c>
      <c r="J244" s="443">
        <v>364.09999999999997</v>
      </c>
      <c r="K244" s="442">
        <v>359.7</v>
      </c>
      <c r="L244" s="442">
        <v>354.05</v>
      </c>
      <c r="M244" s="442">
        <v>17.158169999999998</v>
      </c>
    </row>
    <row r="245" spans="1:13">
      <c r="A245" s="245">
        <v>235</v>
      </c>
      <c r="B245" s="445" t="s">
        <v>255</v>
      </c>
      <c r="C245" s="442">
        <v>136.80000000000001</v>
      </c>
      <c r="D245" s="443">
        <v>138.68333333333334</v>
      </c>
      <c r="E245" s="443">
        <v>133.36666666666667</v>
      </c>
      <c r="F245" s="443">
        <v>129.93333333333334</v>
      </c>
      <c r="G245" s="443">
        <v>124.61666666666667</v>
      </c>
      <c r="H245" s="443">
        <v>142.11666666666667</v>
      </c>
      <c r="I245" s="443">
        <v>147.43333333333334</v>
      </c>
      <c r="J245" s="443">
        <v>150.86666666666667</v>
      </c>
      <c r="K245" s="442">
        <v>144</v>
      </c>
      <c r="L245" s="442">
        <v>135.25</v>
      </c>
      <c r="M245" s="442">
        <v>199.30452</v>
      </c>
    </row>
    <row r="246" spans="1:13">
      <c r="A246" s="245">
        <v>236</v>
      </c>
      <c r="B246" s="445" t="s">
        <v>125</v>
      </c>
      <c r="C246" s="442">
        <v>114.6</v>
      </c>
      <c r="D246" s="443">
        <v>113.98333333333335</v>
      </c>
      <c r="E246" s="443">
        <v>113.01666666666669</v>
      </c>
      <c r="F246" s="443">
        <v>111.43333333333335</v>
      </c>
      <c r="G246" s="443">
        <v>110.4666666666667</v>
      </c>
      <c r="H246" s="443">
        <v>115.56666666666669</v>
      </c>
      <c r="I246" s="443">
        <v>116.53333333333333</v>
      </c>
      <c r="J246" s="443">
        <v>118.11666666666669</v>
      </c>
      <c r="K246" s="442">
        <v>114.95</v>
      </c>
      <c r="L246" s="442">
        <v>112.4</v>
      </c>
      <c r="M246" s="442">
        <v>283.29820000000001</v>
      </c>
    </row>
    <row r="247" spans="1:13">
      <c r="A247" s="245">
        <v>237</v>
      </c>
      <c r="B247" s="445" t="s">
        <v>399</v>
      </c>
      <c r="C247" s="442">
        <v>19.25</v>
      </c>
      <c r="D247" s="443">
        <v>18.95</v>
      </c>
      <c r="E247" s="443">
        <v>17.799999999999997</v>
      </c>
      <c r="F247" s="443">
        <v>16.349999999999998</v>
      </c>
      <c r="G247" s="443">
        <v>15.199999999999996</v>
      </c>
      <c r="H247" s="443">
        <v>20.399999999999999</v>
      </c>
      <c r="I247" s="443">
        <v>21.549999999999997</v>
      </c>
      <c r="J247" s="443">
        <v>23</v>
      </c>
      <c r="K247" s="442">
        <v>20.100000000000001</v>
      </c>
      <c r="L247" s="442">
        <v>17.5</v>
      </c>
      <c r="M247" s="442">
        <v>1145.7397000000001</v>
      </c>
    </row>
    <row r="248" spans="1:13">
      <c r="A248" s="245">
        <v>238</v>
      </c>
      <c r="B248" s="445" t="s">
        <v>772</v>
      </c>
      <c r="C248" s="442">
        <v>1921.7</v>
      </c>
      <c r="D248" s="443">
        <v>1924.0833333333333</v>
      </c>
      <c r="E248" s="443">
        <v>1911.1666666666665</v>
      </c>
      <c r="F248" s="443">
        <v>1900.6333333333332</v>
      </c>
      <c r="G248" s="443">
        <v>1887.7166666666665</v>
      </c>
      <c r="H248" s="443">
        <v>1934.6166666666666</v>
      </c>
      <c r="I248" s="443">
        <v>1947.5333333333331</v>
      </c>
      <c r="J248" s="443">
        <v>1958.0666666666666</v>
      </c>
      <c r="K248" s="442">
        <v>1937</v>
      </c>
      <c r="L248" s="442">
        <v>1913.55</v>
      </c>
      <c r="M248" s="442">
        <v>3.5962100000000001</v>
      </c>
    </row>
    <row r="249" spans="1:13">
      <c r="A249" s="245">
        <v>239</v>
      </c>
      <c r="B249" s="445" t="s">
        <v>748</v>
      </c>
      <c r="C249" s="442">
        <v>391.6</v>
      </c>
      <c r="D249" s="443">
        <v>393.7</v>
      </c>
      <c r="E249" s="443">
        <v>387.95</v>
      </c>
      <c r="F249" s="443">
        <v>384.3</v>
      </c>
      <c r="G249" s="443">
        <v>378.55</v>
      </c>
      <c r="H249" s="443">
        <v>397.34999999999997</v>
      </c>
      <c r="I249" s="443">
        <v>403.09999999999997</v>
      </c>
      <c r="J249" s="443">
        <v>406.74999999999994</v>
      </c>
      <c r="K249" s="442">
        <v>399.45</v>
      </c>
      <c r="L249" s="442">
        <v>390.05</v>
      </c>
      <c r="M249" s="442">
        <v>2.4880200000000001</v>
      </c>
    </row>
    <row r="250" spans="1:13">
      <c r="A250" s="245">
        <v>240</v>
      </c>
      <c r="B250" s="445" t="s">
        <v>120</v>
      </c>
      <c r="C250" s="442">
        <v>524.20000000000005</v>
      </c>
      <c r="D250" s="443">
        <v>524.30000000000007</v>
      </c>
      <c r="E250" s="443">
        <v>519.15000000000009</v>
      </c>
      <c r="F250" s="443">
        <v>514.1</v>
      </c>
      <c r="G250" s="443">
        <v>508.95000000000005</v>
      </c>
      <c r="H250" s="443">
        <v>529.35000000000014</v>
      </c>
      <c r="I250" s="443">
        <v>534.5</v>
      </c>
      <c r="J250" s="443">
        <v>539.55000000000018</v>
      </c>
      <c r="K250" s="442">
        <v>529.45000000000005</v>
      </c>
      <c r="L250" s="442">
        <v>519.25</v>
      </c>
      <c r="M250" s="442">
        <v>32.507570000000001</v>
      </c>
    </row>
    <row r="251" spans="1:13">
      <c r="A251" s="245">
        <v>241</v>
      </c>
      <c r="B251" s="445" t="s">
        <v>824</v>
      </c>
      <c r="C251" s="442">
        <v>248.15</v>
      </c>
      <c r="D251" s="443">
        <v>247.1</v>
      </c>
      <c r="E251" s="443">
        <v>245.29999999999998</v>
      </c>
      <c r="F251" s="443">
        <v>242.45</v>
      </c>
      <c r="G251" s="443">
        <v>240.64999999999998</v>
      </c>
      <c r="H251" s="443">
        <v>249.95</v>
      </c>
      <c r="I251" s="443">
        <v>251.75</v>
      </c>
      <c r="J251" s="443">
        <v>254.6</v>
      </c>
      <c r="K251" s="442">
        <v>248.9</v>
      </c>
      <c r="L251" s="442">
        <v>244.25</v>
      </c>
      <c r="M251" s="442">
        <v>25.509540000000001</v>
      </c>
    </row>
    <row r="252" spans="1:13">
      <c r="A252" s="245">
        <v>242</v>
      </c>
      <c r="B252" s="445" t="s">
        <v>122</v>
      </c>
      <c r="C252" s="442">
        <v>1009.3</v>
      </c>
      <c r="D252" s="443">
        <v>1012.2333333333332</v>
      </c>
      <c r="E252" s="443">
        <v>1001.0666666666665</v>
      </c>
      <c r="F252" s="443">
        <v>992.83333333333326</v>
      </c>
      <c r="G252" s="443">
        <v>981.66666666666652</v>
      </c>
      <c r="H252" s="443">
        <v>1020.4666666666665</v>
      </c>
      <c r="I252" s="443">
        <v>1031.6333333333332</v>
      </c>
      <c r="J252" s="443">
        <v>1039.8666666666663</v>
      </c>
      <c r="K252" s="442">
        <v>1023.4</v>
      </c>
      <c r="L252" s="442">
        <v>1004</v>
      </c>
      <c r="M252" s="442">
        <v>43.231540000000003</v>
      </c>
    </row>
    <row r="253" spans="1:13">
      <c r="A253" s="245">
        <v>243</v>
      </c>
      <c r="B253" s="445" t="s">
        <v>256</v>
      </c>
      <c r="C253" s="442">
        <v>4571.3999999999996</v>
      </c>
      <c r="D253" s="443">
        <v>4571.3833333333341</v>
      </c>
      <c r="E253" s="443">
        <v>4527.2166666666681</v>
      </c>
      <c r="F253" s="443">
        <v>4483.0333333333338</v>
      </c>
      <c r="G253" s="443">
        <v>4438.8666666666677</v>
      </c>
      <c r="H253" s="443">
        <v>4615.5666666666684</v>
      </c>
      <c r="I253" s="443">
        <v>4659.7333333333345</v>
      </c>
      <c r="J253" s="443">
        <v>4703.9166666666688</v>
      </c>
      <c r="K253" s="442">
        <v>4615.55</v>
      </c>
      <c r="L253" s="442">
        <v>4527.2</v>
      </c>
      <c r="M253" s="442">
        <v>4.3060400000000003</v>
      </c>
    </row>
    <row r="254" spans="1:13">
      <c r="A254" s="245">
        <v>244</v>
      </c>
      <c r="B254" s="445" t="s">
        <v>124</v>
      </c>
      <c r="C254" s="442">
        <v>1385.65</v>
      </c>
      <c r="D254" s="443">
        <v>1386.7333333333336</v>
      </c>
      <c r="E254" s="443">
        <v>1376.5666666666671</v>
      </c>
      <c r="F254" s="443">
        <v>1367.4833333333336</v>
      </c>
      <c r="G254" s="443">
        <v>1357.3166666666671</v>
      </c>
      <c r="H254" s="443">
        <v>1395.8166666666671</v>
      </c>
      <c r="I254" s="443">
        <v>1405.9833333333336</v>
      </c>
      <c r="J254" s="443">
        <v>1415.0666666666671</v>
      </c>
      <c r="K254" s="442">
        <v>1396.9</v>
      </c>
      <c r="L254" s="442">
        <v>1377.65</v>
      </c>
      <c r="M254" s="442">
        <v>41.943280000000001</v>
      </c>
    </row>
    <row r="255" spans="1:13">
      <c r="A255" s="245">
        <v>245</v>
      </c>
      <c r="B255" s="445" t="s">
        <v>749</v>
      </c>
      <c r="C255" s="442">
        <v>981</v>
      </c>
      <c r="D255" s="443">
        <v>979.06666666666661</v>
      </c>
      <c r="E255" s="443">
        <v>962.18333333333317</v>
      </c>
      <c r="F255" s="443">
        <v>943.36666666666656</v>
      </c>
      <c r="G255" s="443">
        <v>926.48333333333312</v>
      </c>
      <c r="H255" s="443">
        <v>997.88333333333321</v>
      </c>
      <c r="I255" s="443">
        <v>1014.7666666666667</v>
      </c>
      <c r="J255" s="443">
        <v>1033.5833333333333</v>
      </c>
      <c r="K255" s="442">
        <v>995.95</v>
      </c>
      <c r="L255" s="442">
        <v>960.25</v>
      </c>
      <c r="M255" s="442">
        <v>1.4014800000000001</v>
      </c>
    </row>
    <row r="256" spans="1:13">
      <c r="A256" s="245">
        <v>246</v>
      </c>
      <c r="B256" s="445" t="s">
        <v>400</v>
      </c>
      <c r="C256" s="442">
        <v>317.35000000000002</v>
      </c>
      <c r="D256" s="443">
        <v>317.41666666666669</v>
      </c>
      <c r="E256" s="443">
        <v>313.93333333333339</v>
      </c>
      <c r="F256" s="443">
        <v>310.51666666666671</v>
      </c>
      <c r="G256" s="443">
        <v>307.03333333333342</v>
      </c>
      <c r="H256" s="443">
        <v>320.83333333333337</v>
      </c>
      <c r="I256" s="443">
        <v>324.31666666666661</v>
      </c>
      <c r="J256" s="443">
        <v>327.73333333333335</v>
      </c>
      <c r="K256" s="442">
        <v>320.89999999999998</v>
      </c>
      <c r="L256" s="442">
        <v>314</v>
      </c>
      <c r="M256" s="442">
        <v>2.22119</v>
      </c>
    </row>
    <row r="257" spans="1:13">
      <c r="A257" s="245">
        <v>247</v>
      </c>
      <c r="B257" s="445" t="s">
        <v>121</v>
      </c>
      <c r="C257" s="442">
        <v>1754.45</v>
      </c>
      <c r="D257" s="443">
        <v>1760.75</v>
      </c>
      <c r="E257" s="443">
        <v>1741.5</v>
      </c>
      <c r="F257" s="443">
        <v>1728.55</v>
      </c>
      <c r="G257" s="443">
        <v>1709.3</v>
      </c>
      <c r="H257" s="443">
        <v>1773.7</v>
      </c>
      <c r="I257" s="443">
        <v>1792.95</v>
      </c>
      <c r="J257" s="443">
        <v>1805.9</v>
      </c>
      <c r="K257" s="442">
        <v>1780</v>
      </c>
      <c r="L257" s="442">
        <v>1747.8</v>
      </c>
      <c r="M257" s="442">
        <v>4.2336600000000004</v>
      </c>
    </row>
    <row r="258" spans="1:13">
      <c r="A258" s="245">
        <v>248</v>
      </c>
      <c r="B258" s="445" t="s">
        <v>257</v>
      </c>
      <c r="C258" s="442">
        <v>2058.85</v>
      </c>
      <c r="D258" s="443">
        <v>2076.2666666666664</v>
      </c>
      <c r="E258" s="443">
        <v>2034.583333333333</v>
      </c>
      <c r="F258" s="443">
        <v>2010.3166666666666</v>
      </c>
      <c r="G258" s="443">
        <v>1968.6333333333332</v>
      </c>
      <c r="H258" s="443">
        <v>2100.5333333333328</v>
      </c>
      <c r="I258" s="443">
        <v>2142.2166666666662</v>
      </c>
      <c r="J258" s="443">
        <v>2166.4833333333327</v>
      </c>
      <c r="K258" s="442">
        <v>2117.9499999999998</v>
      </c>
      <c r="L258" s="442">
        <v>2052</v>
      </c>
      <c r="M258" s="442">
        <v>2.0452599999999999</v>
      </c>
    </row>
    <row r="259" spans="1:13">
      <c r="A259" s="245">
        <v>249</v>
      </c>
      <c r="B259" s="445" t="s">
        <v>401</v>
      </c>
      <c r="C259" s="442">
        <v>1512.25</v>
      </c>
      <c r="D259" s="443">
        <v>1504.2166666666665</v>
      </c>
      <c r="E259" s="443">
        <v>1490.2833333333328</v>
      </c>
      <c r="F259" s="443">
        <v>1468.3166666666664</v>
      </c>
      <c r="G259" s="443">
        <v>1454.3833333333328</v>
      </c>
      <c r="H259" s="443">
        <v>1526.1833333333329</v>
      </c>
      <c r="I259" s="443">
        <v>1540.1166666666668</v>
      </c>
      <c r="J259" s="443">
        <v>1562.083333333333</v>
      </c>
      <c r="K259" s="442">
        <v>1518.15</v>
      </c>
      <c r="L259" s="442">
        <v>1482.25</v>
      </c>
      <c r="M259" s="442">
        <v>1.0570200000000001</v>
      </c>
    </row>
    <row r="260" spans="1:13">
      <c r="A260" s="245">
        <v>250</v>
      </c>
      <c r="B260" s="445" t="s">
        <v>402</v>
      </c>
      <c r="C260" s="442">
        <v>2838.45</v>
      </c>
      <c r="D260" s="443">
        <v>2847</v>
      </c>
      <c r="E260" s="443">
        <v>2822</v>
      </c>
      <c r="F260" s="443">
        <v>2805.55</v>
      </c>
      <c r="G260" s="443">
        <v>2780.55</v>
      </c>
      <c r="H260" s="443">
        <v>2863.45</v>
      </c>
      <c r="I260" s="443">
        <v>2888.45</v>
      </c>
      <c r="J260" s="443">
        <v>2904.8999999999996</v>
      </c>
      <c r="K260" s="442">
        <v>2872</v>
      </c>
      <c r="L260" s="442">
        <v>2830.55</v>
      </c>
      <c r="M260" s="442">
        <v>1.3017099999999999</v>
      </c>
    </row>
    <row r="261" spans="1:13">
      <c r="A261" s="245">
        <v>251</v>
      </c>
      <c r="B261" s="445" t="s">
        <v>403</v>
      </c>
      <c r="C261" s="442">
        <v>541.35</v>
      </c>
      <c r="D261" s="443">
        <v>544.46666666666658</v>
      </c>
      <c r="E261" s="443">
        <v>534.93333333333317</v>
      </c>
      <c r="F261" s="443">
        <v>528.51666666666654</v>
      </c>
      <c r="G261" s="443">
        <v>518.98333333333312</v>
      </c>
      <c r="H261" s="443">
        <v>550.88333333333321</v>
      </c>
      <c r="I261" s="443">
        <v>560.41666666666674</v>
      </c>
      <c r="J261" s="443">
        <v>566.83333333333326</v>
      </c>
      <c r="K261" s="442">
        <v>554</v>
      </c>
      <c r="L261" s="442">
        <v>538.04999999999995</v>
      </c>
      <c r="M261" s="442">
        <v>3.9125299999999998</v>
      </c>
    </row>
    <row r="262" spans="1:13">
      <c r="A262" s="245">
        <v>252</v>
      </c>
      <c r="B262" s="445" t="s">
        <v>404</v>
      </c>
      <c r="C262" s="442">
        <v>159.35</v>
      </c>
      <c r="D262" s="443">
        <v>160.4</v>
      </c>
      <c r="E262" s="443">
        <v>157.4</v>
      </c>
      <c r="F262" s="443">
        <v>155.44999999999999</v>
      </c>
      <c r="G262" s="443">
        <v>152.44999999999999</v>
      </c>
      <c r="H262" s="443">
        <v>162.35000000000002</v>
      </c>
      <c r="I262" s="443">
        <v>165.35000000000002</v>
      </c>
      <c r="J262" s="443">
        <v>167.30000000000004</v>
      </c>
      <c r="K262" s="442">
        <v>163.4</v>
      </c>
      <c r="L262" s="442">
        <v>158.44999999999999</v>
      </c>
      <c r="M262" s="442">
        <v>15.34849</v>
      </c>
    </row>
    <row r="263" spans="1:13">
      <c r="A263" s="245">
        <v>253</v>
      </c>
      <c r="B263" s="445" t="s">
        <v>405</v>
      </c>
      <c r="C263" s="442">
        <v>133.9</v>
      </c>
      <c r="D263" s="443">
        <v>134.48333333333332</v>
      </c>
      <c r="E263" s="443">
        <v>132.96666666666664</v>
      </c>
      <c r="F263" s="443">
        <v>132.03333333333333</v>
      </c>
      <c r="G263" s="443">
        <v>130.51666666666665</v>
      </c>
      <c r="H263" s="443">
        <v>135.41666666666663</v>
      </c>
      <c r="I263" s="443">
        <v>136.93333333333334</v>
      </c>
      <c r="J263" s="443">
        <v>137.86666666666662</v>
      </c>
      <c r="K263" s="442">
        <v>136</v>
      </c>
      <c r="L263" s="442">
        <v>133.55000000000001</v>
      </c>
      <c r="M263" s="442">
        <v>26.95317</v>
      </c>
    </row>
    <row r="264" spans="1:13">
      <c r="A264" s="245">
        <v>254</v>
      </c>
      <c r="B264" s="445" t="s">
        <v>406</v>
      </c>
      <c r="C264" s="442">
        <v>92.5</v>
      </c>
      <c r="D264" s="443">
        <v>90.983333333333334</v>
      </c>
      <c r="E264" s="443">
        <v>88.516666666666666</v>
      </c>
      <c r="F264" s="443">
        <v>84.533333333333331</v>
      </c>
      <c r="G264" s="443">
        <v>82.066666666666663</v>
      </c>
      <c r="H264" s="443">
        <v>94.966666666666669</v>
      </c>
      <c r="I264" s="443">
        <v>97.433333333333337</v>
      </c>
      <c r="J264" s="443">
        <v>101.41666666666667</v>
      </c>
      <c r="K264" s="442">
        <v>93.45</v>
      </c>
      <c r="L264" s="442">
        <v>87</v>
      </c>
      <c r="M264" s="442">
        <v>63.837119999999999</v>
      </c>
    </row>
    <row r="265" spans="1:13">
      <c r="A265" s="245">
        <v>255</v>
      </c>
      <c r="B265" s="445" t="s">
        <v>258</v>
      </c>
      <c r="C265" s="442">
        <v>135.1</v>
      </c>
      <c r="D265" s="443">
        <v>135.46666666666667</v>
      </c>
      <c r="E265" s="443">
        <v>133.13333333333333</v>
      </c>
      <c r="F265" s="443">
        <v>131.16666666666666</v>
      </c>
      <c r="G265" s="443">
        <v>128.83333333333331</v>
      </c>
      <c r="H265" s="443">
        <v>137.43333333333334</v>
      </c>
      <c r="I265" s="443">
        <v>139.76666666666665</v>
      </c>
      <c r="J265" s="443">
        <v>141.73333333333335</v>
      </c>
      <c r="K265" s="442">
        <v>137.80000000000001</v>
      </c>
      <c r="L265" s="442">
        <v>133.5</v>
      </c>
      <c r="M265" s="442">
        <v>57.516469999999998</v>
      </c>
    </row>
    <row r="266" spans="1:13">
      <c r="A266" s="245">
        <v>256</v>
      </c>
      <c r="B266" s="445" t="s">
        <v>128</v>
      </c>
      <c r="C266" s="442">
        <v>721.2</v>
      </c>
      <c r="D266" s="443">
        <v>716.75</v>
      </c>
      <c r="E266" s="443">
        <v>707.5</v>
      </c>
      <c r="F266" s="443">
        <v>693.8</v>
      </c>
      <c r="G266" s="443">
        <v>684.55</v>
      </c>
      <c r="H266" s="443">
        <v>730.45</v>
      </c>
      <c r="I266" s="443">
        <v>739.7</v>
      </c>
      <c r="J266" s="443">
        <v>753.40000000000009</v>
      </c>
      <c r="K266" s="442">
        <v>726</v>
      </c>
      <c r="L266" s="442">
        <v>703.05</v>
      </c>
      <c r="M266" s="442">
        <v>96.538470000000004</v>
      </c>
    </row>
    <row r="267" spans="1:13">
      <c r="A267" s="245">
        <v>257</v>
      </c>
      <c r="B267" s="445" t="s">
        <v>751</v>
      </c>
      <c r="C267" s="442">
        <v>108.15</v>
      </c>
      <c r="D267" s="443">
        <v>108.45</v>
      </c>
      <c r="E267" s="443">
        <v>107.2</v>
      </c>
      <c r="F267" s="443">
        <v>106.25</v>
      </c>
      <c r="G267" s="443">
        <v>105</v>
      </c>
      <c r="H267" s="443">
        <v>109.4</v>
      </c>
      <c r="I267" s="443">
        <v>110.65</v>
      </c>
      <c r="J267" s="443">
        <v>111.60000000000001</v>
      </c>
      <c r="K267" s="442">
        <v>109.7</v>
      </c>
      <c r="L267" s="442">
        <v>107.5</v>
      </c>
      <c r="M267" s="442">
        <v>3.56115</v>
      </c>
    </row>
    <row r="268" spans="1:13">
      <c r="A268" s="245">
        <v>258</v>
      </c>
      <c r="B268" s="445" t="s">
        <v>407</v>
      </c>
      <c r="C268" s="442">
        <v>60.95</v>
      </c>
      <c r="D268" s="443">
        <v>60.29999999999999</v>
      </c>
      <c r="E268" s="443">
        <v>59.199999999999982</v>
      </c>
      <c r="F268" s="443">
        <v>57.449999999999989</v>
      </c>
      <c r="G268" s="443">
        <v>56.34999999999998</v>
      </c>
      <c r="H268" s="443">
        <v>62.049999999999983</v>
      </c>
      <c r="I268" s="443">
        <v>63.149999999999991</v>
      </c>
      <c r="J268" s="443">
        <v>64.899999999999977</v>
      </c>
      <c r="K268" s="442">
        <v>61.4</v>
      </c>
      <c r="L268" s="442">
        <v>58.55</v>
      </c>
      <c r="M268" s="442">
        <v>11.536250000000001</v>
      </c>
    </row>
    <row r="269" spans="1:13">
      <c r="A269" s="245">
        <v>259</v>
      </c>
      <c r="B269" s="445" t="s">
        <v>408</v>
      </c>
      <c r="C269" s="442">
        <v>120.7</v>
      </c>
      <c r="D269" s="443">
        <v>119.7</v>
      </c>
      <c r="E269" s="443">
        <v>114.5</v>
      </c>
      <c r="F269" s="443">
        <v>108.3</v>
      </c>
      <c r="G269" s="443">
        <v>103.1</v>
      </c>
      <c r="H269" s="443">
        <v>125.9</v>
      </c>
      <c r="I269" s="443">
        <v>131.10000000000002</v>
      </c>
      <c r="J269" s="443">
        <v>137.30000000000001</v>
      </c>
      <c r="K269" s="442">
        <v>124.9</v>
      </c>
      <c r="L269" s="442">
        <v>113.5</v>
      </c>
      <c r="M269" s="442">
        <v>79.921300000000002</v>
      </c>
    </row>
    <row r="270" spans="1:13">
      <c r="A270" s="245">
        <v>260</v>
      </c>
      <c r="B270" s="445" t="s">
        <v>409</v>
      </c>
      <c r="C270" s="442">
        <v>29.45</v>
      </c>
      <c r="D270" s="443">
        <v>29.5</v>
      </c>
      <c r="E270" s="443">
        <v>29.2</v>
      </c>
      <c r="F270" s="443">
        <v>28.95</v>
      </c>
      <c r="G270" s="443">
        <v>28.65</v>
      </c>
      <c r="H270" s="443">
        <v>29.75</v>
      </c>
      <c r="I270" s="443">
        <v>30.049999999999997</v>
      </c>
      <c r="J270" s="443">
        <v>30.3</v>
      </c>
      <c r="K270" s="442">
        <v>29.8</v>
      </c>
      <c r="L270" s="442">
        <v>29.25</v>
      </c>
      <c r="M270" s="442">
        <v>35.500900000000001</v>
      </c>
    </row>
    <row r="271" spans="1:13">
      <c r="A271" s="245">
        <v>261</v>
      </c>
      <c r="B271" s="445" t="s">
        <v>410</v>
      </c>
      <c r="C271" s="442">
        <v>80.400000000000006</v>
      </c>
      <c r="D271" s="443">
        <v>80.666666666666671</v>
      </c>
      <c r="E271" s="443">
        <v>79.433333333333337</v>
      </c>
      <c r="F271" s="443">
        <v>78.466666666666669</v>
      </c>
      <c r="G271" s="443">
        <v>77.233333333333334</v>
      </c>
      <c r="H271" s="443">
        <v>81.63333333333334</v>
      </c>
      <c r="I271" s="443">
        <v>82.86666666666666</v>
      </c>
      <c r="J271" s="443">
        <v>83.833333333333343</v>
      </c>
      <c r="K271" s="442">
        <v>81.900000000000006</v>
      </c>
      <c r="L271" s="442">
        <v>79.7</v>
      </c>
      <c r="M271" s="442">
        <v>7.5106200000000003</v>
      </c>
    </row>
    <row r="272" spans="1:13">
      <c r="A272" s="245">
        <v>262</v>
      </c>
      <c r="B272" s="445" t="s">
        <v>411</v>
      </c>
      <c r="C272" s="442">
        <v>111.8</v>
      </c>
      <c r="D272" s="443">
        <v>112.55</v>
      </c>
      <c r="E272" s="443">
        <v>109.94999999999999</v>
      </c>
      <c r="F272" s="443">
        <v>108.1</v>
      </c>
      <c r="G272" s="443">
        <v>105.49999999999999</v>
      </c>
      <c r="H272" s="443">
        <v>114.39999999999999</v>
      </c>
      <c r="I272" s="443">
        <v>116.99999999999999</v>
      </c>
      <c r="J272" s="443">
        <v>118.85</v>
      </c>
      <c r="K272" s="442">
        <v>115.15</v>
      </c>
      <c r="L272" s="442">
        <v>110.7</v>
      </c>
      <c r="M272" s="442">
        <v>37.260289999999998</v>
      </c>
    </row>
    <row r="273" spans="1:13">
      <c r="A273" s="245">
        <v>263</v>
      </c>
      <c r="B273" s="445" t="s">
        <v>412</v>
      </c>
      <c r="C273" s="442">
        <v>177.4</v>
      </c>
      <c r="D273" s="443">
        <v>176.53333333333333</v>
      </c>
      <c r="E273" s="443">
        <v>174.86666666666667</v>
      </c>
      <c r="F273" s="443">
        <v>172.33333333333334</v>
      </c>
      <c r="G273" s="443">
        <v>170.66666666666669</v>
      </c>
      <c r="H273" s="443">
        <v>179.06666666666666</v>
      </c>
      <c r="I273" s="443">
        <v>180.73333333333335</v>
      </c>
      <c r="J273" s="443">
        <v>183.26666666666665</v>
      </c>
      <c r="K273" s="442">
        <v>178.2</v>
      </c>
      <c r="L273" s="442">
        <v>174</v>
      </c>
      <c r="M273" s="442">
        <v>4.8215500000000002</v>
      </c>
    </row>
    <row r="274" spans="1:13">
      <c r="A274" s="245">
        <v>264</v>
      </c>
      <c r="B274" s="445" t="s">
        <v>413</v>
      </c>
      <c r="C274" s="442">
        <v>92.2</v>
      </c>
      <c r="D274" s="443">
        <v>92.766666666666666</v>
      </c>
      <c r="E274" s="443">
        <v>91.433333333333337</v>
      </c>
      <c r="F274" s="443">
        <v>90.666666666666671</v>
      </c>
      <c r="G274" s="443">
        <v>89.333333333333343</v>
      </c>
      <c r="H274" s="443">
        <v>93.533333333333331</v>
      </c>
      <c r="I274" s="443">
        <v>94.866666666666674</v>
      </c>
      <c r="J274" s="443">
        <v>95.633333333333326</v>
      </c>
      <c r="K274" s="442">
        <v>94.1</v>
      </c>
      <c r="L274" s="442">
        <v>92</v>
      </c>
      <c r="M274" s="442">
        <v>18.830629999999999</v>
      </c>
    </row>
    <row r="275" spans="1:13">
      <c r="A275" s="245">
        <v>265</v>
      </c>
      <c r="B275" s="445" t="s">
        <v>127</v>
      </c>
      <c r="C275" s="442">
        <v>398.6</v>
      </c>
      <c r="D275" s="443">
        <v>397.81666666666661</v>
      </c>
      <c r="E275" s="443">
        <v>394.43333333333322</v>
      </c>
      <c r="F275" s="443">
        <v>390.26666666666659</v>
      </c>
      <c r="G275" s="443">
        <v>386.88333333333321</v>
      </c>
      <c r="H275" s="443">
        <v>401.98333333333323</v>
      </c>
      <c r="I275" s="443">
        <v>405.36666666666667</v>
      </c>
      <c r="J275" s="443">
        <v>409.53333333333325</v>
      </c>
      <c r="K275" s="442">
        <v>401.2</v>
      </c>
      <c r="L275" s="442">
        <v>393.65</v>
      </c>
      <c r="M275" s="442">
        <v>67.613749999999996</v>
      </c>
    </row>
    <row r="276" spans="1:13">
      <c r="A276" s="245">
        <v>266</v>
      </c>
      <c r="B276" s="445" t="s">
        <v>414</v>
      </c>
      <c r="C276" s="442">
        <v>2220.5500000000002</v>
      </c>
      <c r="D276" s="443">
        <v>2224.0833333333335</v>
      </c>
      <c r="E276" s="443">
        <v>2203.4666666666672</v>
      </c>
      <c r="F276" s="443">
        <v>2186.3833333333337</v>
      </c>
      <c r="G276" s="443">
        <v>2165.7666666666673</v>
      </c>
      <c r="H276" s="443">
        <v>2241.166666666667</v>
      </c>
      <c r="I276" s="443">
        <v>2261.7833333333328</v>
      </c>
      <c r="J276" s="443">
        <v>2278.8666666666668</v>
      </c>
      <c r="K276" s="442">
        <v>2244.6999999999998</v>
      </c>
      <c r="L276" s="442">
        <v>2207</v>
      </c>
      <c r="M276" s="442">
        <v>0.30298999999999998</v>
      </c>
    </row>
    <row r="277" spans="1:13">
      <c r="A277" s="245">
        <v>267</v>
      </c>
      <c r="B277" s="445" t="s">
        <v>129</v>
      </c>
      <c r="C277" s="442">
        <v>3174.5</v>
      </c>
      <c r="D277" s="443">
        <v>3190.1</v>
      </c>
      <c r="E277" s="443">
        <v>3140.2999999999997</v>
      </c>
      <c r="F277" s="443">
        <v>3106.1</v>
      </c>
      <c r="G277" s="443">
        <v>3056.2999999999997</v>
      </c>
      <c r="H277" s="443">
        <v>3224.2999999999997</v>
      </c>
      <c r="I277" s="443">
        <v>3274.1</v>
      </c>
      <c r="J277" s="443">
        <v>3308.2999999999997</v>
      </c>
      <c r="K277" s="442">
        <v>3239.9</v>
      </c>
      <c r="L277" s="442">
        <v>3155.9</v>
      </c>
      <c r="M277" s="442">
        <v>7.48461</v>
      </c>
    </row>
    <row r="278" spans="1:13">
      <c r="A278" s="245">
        <v>268</v>
      </c>
      <c r="B278" s="445" t="s">
        <v>130</v>
      </c>
      <c r="C278" s="442">
        <v>952.75</v>
      </c>
      <c r="D278" s="443">
        <v>946.91666666666663</v>
      </c>
      <c r="E278" s="443">
        <v>928.83333333333326</v>
      </c>
      <c r="F278" s="443">
        <v>904.91666666666663</v>
      </c>
      <c r="G278" s="443">
        <v>886.83333333333326</v>
      </c>
      <c r="H278" s="443">
        <v>970.83333333333326</v>
      </c>
      <c r="I278" s="443">
        <v>988.91666666666652</v>
      </c>
      <c r="J278" s="443">
        <v>1012.8333333333333</v>
      </c>
      <c r="K278" s="442">
        <v>965</v>
      </c>
      <c r="L278" s="442">
        <v>923</v>
      </c>
      <c r="M278" s="442">
        <v>32.715249999999997</v>
      </c>
    </row>
    <row r="279" spans="1:13">
      <c r="A279" s="245">
        <v>269</v>
      </c>
      <c r="B279" s="445" t="s">
        <v>415</v>
      </c>
      <c r="C279" s="442">
        <v>159.25</v>
      </c>
      <c r="D279" s="443">
        <v>160.11666666666665</v>
      </c>
      <c r="E279" s="443">
        <v>156.33333333333329</v>
      </c>
      <c r="F279" s="443">
        <v>153.41666666666663</v>
      </c>
      <c r="G279" s="443">
        <v>149.63333333333327</v>
      </c>
      <c r="H279" s="443">
        <v>163.0333333333333</v>
      </c>
      <c r="I279" s="443">
        <v>166.81666666666666</v>
      </c>
      <c r="J279" s="443">
        <v>169.73333333333332</v>
      </c>
      <c r="K279" s="442">
        <v>163.9</v>
      </c>
      <c r="L279" s="442">
        <v>157.19999999999999</v>
      </c>
      <c r="M279" s="442">
        <v>18.397269999999999</v>
      </c>
    </row>
    <row r="280" spans="1:13">
      <c r="A280" s="245">
        <v>270</v>
      </c>
      <c r="B280" s="445" t="s">
        <v>417</v>
      </c>
      <c r="C280" s="442">
        <v>706.6</v>
      </c>
      <c r="D280" s="443">
        <v>697.01666666666677</v>
      </c>
      <c r="E280" s="443">
        <v>675.13333333333355</v>
      </c>
      <c r="F280" s="443">
        <v>643.66666666666674</v>
      </c>
      <c r="G280" s="443">
        <v>621.78333333333353</v>
      </c>
      <c r="H280" s="443">
        <v>728.48333333333358</v>
      </c>
      <c r="I280" s="443">
        <v>750.36666666666679</v>
      </c>
      <c r="J280" s="443">
        <v>781.8333333333336</v>
      </c>
      <c r="K280" s="442">
        <v>718.9</v>
      </c>
      <c r="L280" s="442">
        <v>665.55</v>
      </c>
      <c r="M280" s="442">
        <v>8.2598800000000008</v>
      </c>
    </row>
    <row r="281" spans="1:13">
      <c r="A281" s="245">
        <v>271</v>
      </c>
      <c r="B281" s="445" t="s">
        <v>418</v>
      </c>
      <c r="C281" s="442">
        <v>229.05</v>
      </c>
      <c r="D281" s="443">
        <v>228.21666666666667</v>
      </c>
      <c r="E281" s="443">
        <v>224.83333333333334</v>
      </c>
      <c r="F281" s="443">
        <v>220.61666666666667</v>
      </c>
      <c r="G281" s="443">
        <v>217.23333333333335</v>
      </c>
      <c r="H281" s="443">
        <v>232.43333333333334</v>
      </c>
      <c r="I281" s="443">
        <v>235.81666666666666</v>
      </c>
      <c r="J281" s="443">
        <v>240.03333333333333</v>
      </c>
      <c r="K281" s="442">
        <v>231.6</v>
      </c>
      <c r="L281" s="442">
        <v>224</v>
      </c>
      <c r="M281" s="442">
        <v>7.9644199999999996</v>
      </c>
    </row>
    <row r="282" spans="1:13">
      <c r="A282" s="245">
        <v>272</v>
      </c>
      <c r="B282" s="445" t="s">
        <v>419</v>
      </c>
      <c r="C282" s="442">
        <v>227.3</v>
      </c>
      <c r="D282" s="443">
        <v>228.43333333333331</v>
      </c>
      <c r="E282" s="443">
        <v>224.86666666666662</v>
      </c>
      <c r="F282" s="443">
        <v>222.43333333333331</v>
      </c>
      <c r="G282" s="443">
        <v>218.86666666666662</v>
      </c>
      <c r="H282" s="443">
        <v>230.86666666666662</v>
      </c>
      <c r="I282" s="443">
        <v>234.43333333333328</v>
      </c>
      <c r="J282" s="443">
        <v>236.86666666666662</v>
      </c>
      <c r="K282" s="442">
        <v>232</v>
      </c>
      <c r="L282" s="442">
        <v>226</v>
      </c>
      <c r="M282" s="442">
        <v>9.2481299999999997</v>
      </c>
    </row>
    <row r="283" spans="1:13">
      <c r="A283" s="245">
        <v>273</v>
      </c>
      <c r="B283" s="445" t="s">
        <v>752</v>
      </c>
      <c r="C283" s="442">
        <v>1017.55</v>
      </c>
      <c r="D283" s="443">
        <v>1015.1</v>
      </c>
      <c r="E283" s="443">
        <v>1003.6500000000001</v>
      </c>
      <c r="F283" s="443">
        <v>989.75000000000011</v>
      </c>
      <c r="G283" s="443">
        <v>978.30000000000018</v>
      </c>
      <c r="H283" s="443">
        <v>1029</v>
      </c>
      <c r="I283" s="443">
        <v>1040.45</v>
      </c>
      <c r="J283" s="443">
        <v>1054.3499999999999</v>
      </c>
      <c r="K283" s="442">
        <v>1026.55</v>
      </c>
      <c r="L283" s="442">
        <v>1001.2</v>
      </c>
      <c r="M283" s="442">
        <v>0.40716000000000002</v>
      </c>
    </row>
    <row r="284" spans="1:13">
      <c r="A284" s="245">
        <v>274</v>
      </c>
      <c r="B284" s="445" t="s">
        <v>420</v>
      </c>
      <c r="C284" s="442">
        <v>989.55</v>
      </c>
      <c r="D284" s="443">
        <v>993.85</v>
      </c>
      <c r="E284" s="443">
        <v>977.7</v>
      </c>
      <c r="F284" s="443">
        <v>965.85</v>
      </c>
      <c r="G284" s="443">
        <v>949.7</v>
      </c>
      <c r="H284" s="443">
        <v>1005.7</v>
      </c>
      <c r="I284" s="443">
        <v>1021.8499999999999</v>
      </c>
      <c r="J284" s="443">
        <v>1033.7</v>
      </c>
      <c r="K284" s="442">
        <v>1010</v>
      </c>
      <c r="L284" s="442">
        <v>982</v>
      </c>
      <c r="M284" s="442">
        <v>3.3961999999999999</v>
      </c>
    </row>
    <row r="285" spans="1:13">
      <c r="A285" s="245">
        <v>275</v>
      </c>
      <c r="B285" s="445" t="s">
        <v>421</v>
      </c>
      <c r="C285" s="442">
        <v>438.25</v>
      </c>
      <c r="D285" s="443">
        <v>437.45</v>
      </c>
      <c r="E285" s="443">
        <v>432.9</v>
      </c>
      <c r="F285" s="443">
        <v>427.55</v>
      </c>
      <c r="G285" s="443">
        <v>423</v>
      </c>
      <c r="H285" s="443">
        <v>442.79999999999995</v>
      </c>
      <c r="I285" s="443">
        <v>447.35</v>
      </c>
      <c r="J285" s="443">
        <v>452.69999999999993</v>
      </c>
      <c r="K285" s="442">
        <v>442</v>
      </c>
      <c r="L285" s="442">
        <v>432.1</v>
      </c>
      <c r="M285" s="442">
        <v>4.5652499999999998</v>
      </c>
    </row>
    <row r="286" spans="1:13">
      <c r="A286" s="245">
        <v>276</v>
      </c>
      <c r="B286" s="445" t="s">
        <v>422</v>
      </c>
      <c r="C286" s="442">
        <v>579.65</v>
      </c>
      <c r="D286" s="443">
        <v>580.30000000000007</v>
      </c>
      <c r="E286" s="443">
        <v>570.60000000000014</v>
      </c>
      <c r="F286" s="443">
        <v>561.55000000000007</v>
      </c>
      <c r="G286" s="443">
        <v>551.85000000000014</v>
      </c>
      <c r="H286" s="443">
        <v>589.35000000000014</v>
      </c>
      <c r="I286" s="443">
        <v>599.05000000000018</v>
      </c>
      <c r="J286" s="443">
        <v>608.10000000000014</v>
      </c>
      <c r="K286" s="442">
        <v>590</v>
      </c>
      <c r="L286" s="442">
        <v>571.25</v>
      </c>
      <c r="M286" s="442">
        <v>1.1800999999999999</v>
      </c>
    </row>
    <row r="287" spans="1:13">
      <c r="A287" s="245">
        <v>277</v>
      </c>
      <c r="B287" s="445" t="s">
        <v>423</v>
      </c>
      <c r="C287" s="442">
        <v>65.2</v>
      </c>
      <c r="D287" s="443">
        <v>64.849999999999994</v>
      </c>
      <c r="E287" s="443">
        <v>63.949999999999989</v>
      </c>
      <c r="F287" s="443">
        <v>62.699999999999996</v>
      </c>
      <c r="G287" s="443">
        <v>61.79999999999999</v>
      </c>
      <c r="H287" s="443">
        <v>66.099999999999994</v>
      </c>
      <c r="I287" s="443">
        <v>67</v>
      </c>
      <c r="J287" s="443">
        <v>68.249999999999986</v>
      </c>
      <c r="K287" s="442">
        <v>65.75</v>
      </c>
      <c r="L287" s="442">
        <v>63.6</v>
      </c>
      <c r="M287" s="442">
        <v>42.00667</v>
      </c>
    </row>
    <row r="288" spans="1:13">
      <c r="A288" s="245">
        <v>278</v>
      </c>
      <c r="B288" s="445" t="s">
        <v>424</v>
      </c>
      <c r="C288" s="442">
        <v>55.3</v>
      </c>
      <c r="D288" s="443">
        <v>55.6</v>
      </c>
      <c r="E288" s="443">
        <v>54.900000000000006</v>
      </c>
      <c r="F288" s="443">
        <v>54.500000000000007</v>
      </c>
      <c r="G288" s="443">
        <v>53.800000000000011</v>
      </c>
      <c r="H288" s="443">
        <v>56</v>
      </c>
      <c r="I288" s="443">
        <v>56.7</v>
      </c>
      <c r="J288" s="443">
        <v>57.099999999999994</v>
      </c>
      <c r="K288" s="442">
        <v>56.3</v>
      </c>
      <c r="L288" s="442">
        <v>55.2</v>
      </c>
      <c r="M288" s="442">
        <v>15.31119</v>
      </c>
    </row>
    <row r="289" spans="1:13">
      <c r="A289" s="245">
        <v>279</v>
      </c>
      <c r="B289" s="445" t="s">
        <v>425</v>
      </c>
      <c r="C289" s="442">
        <v>709.2</v>
      </c>
      <c r="D289" s="443">
        <v>709.61666666666667</v>
      </c>
      <c r="E289" s="443">
        <v>705.08333333333337</v>
      </c>
      <c r="F289" s="443">
        <v>700.9666666666667</v>
      </c>
      <c r="G289" s="443">
        <v>696.43333333333339</v>
      </c>
      <c r="H289" s="443">
        <v>713.73333333333335</v>
      </c>
      <c r="I289" s="443">
        <v>718.26666666666665</v>
      </c>
      <c r="J289" s="443">
        <v>722.38333333333333</v>
      </c>
      <c r="K289" s="442">
        <v>714.15</v>
      </c>
      <c r="L289" s="442">
        <v>705.5</v>
      </c>
      <c r="M289" s="442">
        <v>1.4342600000000001</v>
      </c>
    </row>
    <row r="290" spans="1:13">
      <c r="A290" s="245">
        <v>280</v>
      </c>
      <c r="B290" s="445" t="s">
        <v>426</v>
      </c>
      <c r="C290" s="442">
        <v>405.7</v>
      </c>
      <c r="D290" s="443">
        <v>406.35000000000008</v>
      </c>
      <c r="E290" s="443">
        <v>402.70000000000016</v>
      </c>
      <c r="F290" s="443">
        <v>399.7000000000001</v>
      </c>
      <c r="G290" s="443">
        <v>396.05000000000018</v>
      </c>
      <c r="H290" s="443">
        <v>409.35000000000014</v>
      </c>
      <c r="I290" s="443">
        <v>413.00000000000011</v>
      </c>
      <c r="J290" s="443">
        <v>416.00000000000011</v>
      </c>
      <c r="K290" s="442">
        <v>410</v>
      </c>
      <c r="L290" s="442">
        <v>403.35</v>
      </c>
      <c r="M290" s="442">
        <v>1.53843</v>
      </c>
    </row>
    <row r="291" spans="1:13">
      <c r="A291" s="245">
        <v>281</v>
      </c>
      <c r="B291" s="445" t="s">
        <v>427</v>
      </c>
      <c r="C291" s="442">
        <v>227.65</v>
      </c>
      <c r="D291" s="443">
        <v>227.69999999999996</v>
      </c>
      <c r="E291" s="443">
        <v>225.39999999999992</v>
      </c>
      <c r="F291" s="443">
        <v>223.14999999999995</v>
      </c>
      <c r="G291" s="443">
        <v>220.84999999999991</v>
      </c>
      <c r="H291" s="443">
        <v>229.94999999999993</v>
      </c>
      <c r="I291" s="443">
        <v>232.24999999999994</v>
      </c>
      <c r="J291" s="443">
        <v>234.49999999999994</v>
      </c>
      <c r="K291" s="442">
        <v>230</v>
      </c>
      <c r="L291" s="442">
        <v>225.45</v>
      </c>
      <c r="M291" s="442">
        <v>3.0700400000000001</v>
      </c>
    </row>
    <row r="292" spans="1:13">
      <c r="A292" s="245">
        <v>282</v>
      </c>
      <c r="B292" s="445" t="s">
        <v>131</v>
      </c>
      <c r="C292" s="442">
        <v>1811.2</v>
      </c>
      <c r="D292" s="443">
        <v>1809.7166666666665</v>
      </c>
      <c r="E292" s="443">
        <v>1798.4833333333329</v>
      </c>
      <c r="F292" s="443">
        <v>1785.7666666666664</v>
      </c>
      <c r="G292" s="443">
        <v>1774.5333333333328</v>
      </c>
      <c r="H292" s="443">
        <v>1822.4333333333329</v>
      </c>
      <c r="I292" s="443">
        <v>1833.6666666666665</v>
      </c>
      <c r="J292" s="443">
        <v>1846.383333333333</v>
      </c>
      <c r="K292" s="442">
        <v>1820.95</v>
      </c>
      <c r="L292" s="442">
        <v>1797</v>
      </c>
      <c r="M292" s="442">
        <v>15.087059999999999</v>
      </c>
    </row>
    <row r="293" spans="1:13">
      <c r="A293" s="245">
        <v>283</v>
      </c>
      <c r="B293" s="445" t="s">
        <v>132</v>
      </c>
      <c r="C293" s="442">
        <v>97.5</v>
      </c>
      <c r="D293" s="443">
        <v>96.266666666666652</v>
      </c>
      <c r="E293" s="443">
        <v>94.5833333333333</v>
      </c>
      <c r="F293" s="443">
        <v>91.666666666666643</v>
      </c>
      <c r="G293" s="443">
        <v>89.983333333333292</v>
      </c>
      <c r="H293" s="443">
        <v>99.183333333333309</v>
      </c>
      <c r="I293" s="443">
        <v>100.86666666666665</v>
      </c>
      <c r="J293" s="443">
        <v>103.78333333333332</v>
      </c>
      <c r="K293" s="442">
        <v>97.95</v>
      </c>
      <c r="L293" s="442">
        <v>93.35</v>
      </c>
      <c r="M293" s="442">
        <v>337.16070999999999</v>
      </c>
    </row>
    <row r="294" spans="1:13">
      <c r="A294" s="245">
        <v>284</v>
      </c>
      <c r="B294" s="445" t="s">
        <v>259</v>
      </c>
      <c r="C294" s="442">
        <v>2720.9</v>
      </c>
      <c r="D294" s="443">
        <v>2729.4666666666667</v>
      </c>
      <c r="E294" s="443">
        <v>2679.4333333333334</v>
      </c>
      <c r="F294" s="443">
        <v>2637.9666666666667</v>
      </c>
      <c r="G294" s="443">
        <v>2587.9333333333334</v>
      </c>
      <c r="H294" s="443">
        <v>2770.9333333333334</v>
      </c>
      <c r="I294" s="443">
        <v>2820.9666666666672</v>
      </c>
      <c r="J294" s="443">
        <v>2862.4333333333334</v>
      </c>
      <c r="K294" s="442">
        <v>2779.5</v>
      </c>
      <c r="L294" s="442">
        <v>2688</v>
      </c>
      <c r="M294" s="442">
        <v>4.3210600000000001</v>
      </c>
    </row>
    <row r="295" spans="1:13">
      <c r="A295" s="245">
        <v>285</v>
      </c>
      <c r="B295" s="445" t="s">
        <v>133</v>
      </c>
      <c r="C295" s="442">
        <v>530.20000000000005</v>
      </c>
      <c r="D295" s="443">
        <v>523.05000000000007</v>
      </c>
      <c r="E295" s="443">
        <v>508.15000000000009</v>
      </c>
      <c r="F295" s="443">
        <v>486.1</v>
      </c>
      <c r="G295" s="443">
        <v>471.20000000000005</v>
      </c>
      <c r="H295" s="443">
        <v>545.10000000000014</v>
      </c>
      <c r="I295" s="443">
        <v>560</v>
      </c>
      <c r="J295" s="443">
        <v>582.05000000000018</v>
      </c>
      <c r="K295" s="442">
        <v>537.95000000000005</v>
      </c>
      <c r="L295" s="442">
        <v>501</v>
      </c>
      <c r="M295" s="442">
        <v>233.67435</v>
      </c>
    </row>
    <row r="296" spans="1:13">
      <c r="A296" s="245">
        <v>286</v>
      </c>
      <c r="B296" s="445" t="s">
        <v>753</v>
      </c>
      <c r="C296" s="442">
        <v>283.10000000000002</v>
      </c>
      <c r="D296" s="443">
        <v>285.2166666666667</v>
      </c>
      <c r="E296" s="443">
        <v>276.38333333333338</v>
      </c>
      <c r="F296" s="443">
        <v>269.66666666666669</v>
      </c>
      <c r="G296" s="443">
        <v>260.83333333333337</v>
      </c>
      <c r="H296" s="443">
        <v>291.93333333333339</v>
      </c>
      <c r="I296" s="443">
        <v>300.76666666666665</v>
      </c>
      <c r="J296" s="443">
        <v>307.48333333333341</v>
      </c>
      <c r="K296" s="442">
        <v>294.05</v>
      </c>
      <c r="L296" s="442">
        <v>278.5</v>
      </c>
      <c r="M296" s="442">
        <v>6.7052100000000001</v>
      </c>
    </row>
    <row r="297" spans="1:13">
      <c r="A297" s="245">
        <v>287</v>
      </c>
      <c r="B297" s="445" t="s">
        <v>428</v>
      </c>
      <c r="C297" s="442">
        <v>6809</v>
      </c>
      <c r="D297" s="443">
        <v>6767.2333333333336</v>
      </c>
      <c r="E297" s="443">
        <v>6636.4666666666672</v>
      </c>
      <c r="F297" s="443">
        <v>6463.9333333333334</v>
      </c>
      <c r="G297" s="443">
        <v>6333.166666666667</v>
      </c>
      <c r="H297" s="443">
        <v>6939.7666666666673</v>
      </c>
      <c r="I297" s="443">
        <v>7070.5333333333338</v>
      </c>
      <c r="J297" s="443">
        <v>7243.0666666666675</v>
      </c>
      <c r="K297" s="442">
        <v>6898</v>
      </c>
      <c r="L297" s="442">
        <v>6594.7</v>
      </c>
      <c r="M297" s="442">
        <v>9.5729999999999996E-2</v>
      </c>
    </row>
    <row r="298" spans="1:13">
      <c r="A298" s="245">
        <v>288</v>
      </c>
      <c r="B298" s="445" t="s">
        <v>260</v>
      </c>
      <c r="C298" s="442">
        <v>3856.6</v>
      </c>
      <c r="D298" s="443">
        <v>3855.4</v>
      </c>
      <c r="E298" s="443">
        <v>3831.2000000000003</v>
      </c>
      <c r="F298" s="443">
        <v>3805.8</v>
      </c>
      <c r="G298" s="443">
        <v>3781.6000000000004</v>
      </c>
      <c r="H298" s="443">
        <v>3880.8</v>
      </c>
      <c r="I298" s="443">
        <v>3905</v>
      </c>
      <c r="J298" s="443">
        <v>3930.4</v>
      </c>
      <c r="K298" s="442">
        <v>3879.6</v>
      </c>
      <c r="L298" s="442">
        <v>3830</v>
      </c>
      <c r="M298" s="442">
        <v>1.70587</v>
      </c>
    </row>
    <row r="299" spans="1:13">
      <c r="A299" s="245">
        <v>289</v>
      </c>
      <c r="B299" s="445" t="s">
        <v>134</v>
      </c>
      <c r="C299" s="442">
        <v>1537.55</v>
      </c>
      <c r="D299" s="443">
        <v>1533.9000000000003</v>
      </c>
      <c r="E299" s="443">
        <v>1520.5500000000006</v>
      </c>
      <c r="F299" s="443">
        <v>1503.5500000000004</v>
      </c>
      <c r="G299" s="443">
        <v>1490.2000000000007</v>
      </c>
      <c r="H299" s="443">
        <v>1550.9000000000005</v>
      </c>
      <c r="I299" s="443">
        <v>1564.2500000000005</v>
      </c>
      <c r="J299" s="443">
        <v>1581.2500000000005</v>
      </c>
      <c r="K299" s="442">
        <v>1547.25</v>
      </c>
      <c r="L299" s="442">
        <v>1516.9</v>
      </c>
      <c r="M299" s="442">
        <v>56.775379999999998</v>
      </c>
    </row>
    <row r="300" spans="1:13">
      <c r="A300" s="245">
        <v>290</v>
      </c>
      <c r="B300" s="445" t="s">
        <v>429</v>
      </c>
      <c r="C300" s="442">
        <v>546.70000000000005</v>
      </c>
      <c r="D300" s="443">
        <v>544.15</v>
      </c>
      <c r="E300" s="443">
        <v>538.54999999999995</v>
      </c>
      <c r="F300" s="443">
        <v>530.4</v>
      </c>
      <c r="G300" s="443">
        <v>524.79999999999995</v>
      </c>
      <c r="H300" s="443">
        <v>552.29999999999995</v>
      </c>
      <c r="I300" s="443">
        <v>557.90000000000009</v>
      </c>
      <c r="J300" s="443">
        <v>566.04999999999995</v>
      </c>
      <c r="K300" s="442">
        <v>549.75</v>
      </c>
      <c r="L300" s="442">
        <v>536</v>
      </c>
      <c r="M300" s="442">
        <v>19.895710000000001</v>
      </c>
    </row>
    <row r="301" spans="1:13">
      <c r="A301" s="245">
        <v>291</v>
      </c>
      <c r="B301" s="445" t="s">
        <v>430</v>
      </c>
      <c r="C301" s="442">
        <v>44.45</v>
      </c>
      <c r="D301" s="443">
        <v>44.166666666666664</v>
      </c>
      <c r="E301" s="443">
        <v>43.333333333333329</v>
      </c>
      <c r="F301" s="443">
        <v>42.216666666666661</v>
      </c>
      <c r="G301" s="443">
        <v>41.383333333333326</v>
      </c>
      <c r="H301" s="443">
        <v>45.283333333333331</v>
      </c>
      <c r="I301" s="443">
        <v>46.11666666666666</v>
      </c>
      <c r="J301" s="443">
        <v>47.233333333333334</v>
      </c>
      <c r="K301" s="442">
        <v>45</v>
      </c>
      <c r="L301" s="442">
        <v>43.05</v>
      </c>
      <c r="M301" s="442">
        <v>103.1793</v>
      </c>
    </row>
    <row r="302" spans="1:13">
      <c r="A302" s="245">
        <v>292</v>
      </c>
      <c r="B302" s="445" t="s">
        <v>431</v>
      </c>
      <c r="C302" s="442">
        <v>1607.1</v>
      </c>
      <c r="D302" s="443">
        <v>1610.6666666666667</v>
      </c>
      <c r="E302" s="443">
        <v>1591.4333333333334</v>
      </c>
      <c r="F302" s="443">
        <v>1575.7666666666667</v>
      </c>
      <c r="G302" s="443">
        <v>1556.5333333333333</v>
      </c>
      <c r="H302" s="443">
        <v>1626.3333333333335</v>
      </c>
      <c r="I302" s="443">
        <v>1645.5666666666666</v>
      </c>
      <c r="J302" s="443">
        <v>1661.2333333333336</v>
      </c>
      <c r="K302" s="442">
        <v>1629.9</v>
      </c>
      <c r="L302" s="442">
        <v>1595</v>
      </c>
      <c r="M302" s="442">
        <v>0.72231000000000001</v>
      </c>
    </row>
    <row r="303" spans="1:13">
      <c r="A303" s="245">
        <v>293</v>
      </c>
      <c r="B303" s="445" t="s">
        <v>135</v>
      </c>
      <c r="C303" s="442">
        <v>1231.5</v>
      </c>
      <c r="D303" s="443">
        <v>1232.8333333333333</v>
      </c>
      <c r="E303" s="443">
        <v>1221.6666666666665</v>
      </c>
      <c r="F303" s="443">
        <v>1211.8333333333333</v>
      </c>
      <c r="G303" s="443">
        <v>1200.6666666666665</v>
      </c>
      <c r="H303" s="443">
        <v>1242.6666666666665</v>
      </c>
      <c r="I303" s="443">
        <v>1253.833333333333</v>
      </c>
      <c r="J303" s="443">
        <v>1263.6666666666665</v>
      </c>
      <c r="K303" s="442">
        <v>1244</v>
      </c>
      <c r="L303" s="442">
        <v>1223</v>
      </c>
      <c r="M303" s="442">
        <v>15.072570000000001</v>
      </c>
    </row>
    <row r="304" spans="1:13">
      <c r="A304" s="245">
        <v>294</v>
      </c>
      <c r="B304" s="445" t="s">
        <v>432</v>
      </c>
      <c r="C304" s="442">
        <v>3251.5</v>
      </c>
      <c r="D304" s="443">
        <v>3294.8333333333335</v>
      </c>
      <c r="E304" s="443">
        <v>3176.666666666667</v>
      </c>
      <c r="F304" s="443">
        <v>3101.8333333333335</v>
      </c>
      <c r="G304" s="443">
        <v>2983.666666666667</v>
      </c>
      <c r="H304" s="443">
        <v>3369.666666666667</v>
      </c>
      <c r="I304" s="443">
        <v>3487.8333333333339</v>
      </c>
      <c r="J304" s="443">
        <v>3562.666666666667</v>
      </c>
      <c r="K304" s="442">
        <v>3413</v>
      </c>
      <c r="L304" s="442">
        <v>3220</v>
      </c>
      <c r="M304" s="442">
        <v>1.40273</v>
      </c>
    </row>
    <row r="305" spans="1:13">
      <c r="A305" s="245">
        <v>295</v>
      </c>
      <c r="B305" s="445" t="s">
        <v>433</v>
      </c>
      <c r="C305" s="442">
        <v>918.15</v>
      </c>
      <c r="D305" s="443">
        <v>925.1</v>
      </c>
      <c r="E305" s="443">
        <v>905.25</v>
      </c>
      <c r="F305" s="443">
        <v>892.35</v>
      </c>
      <c r="G305" s="443">
        <v>872.5</v>
      </c>
      <c r="H305" s="443">
        <v>938</v>
      </c>
      <c r="I305" s="443">
        <v>957.85000000000014</v>
      </c>
      <c r="J305" s="443">
        <v>970.75</v>
      </c>
      <c r="K305" s="442">
        <v>944.95</v>
      </c>
      <c r="L305" s="442">
        <v>912.2</v>
      </c>
      <c r="M305" s="442">
        <v>0.34036</v>
      </c>
    </row>
    <row r="306" spans="1:13">
      <c r="A306" s="245">
        <v>296</v>
      </c>
      <c r="B306" s="445" t="s">
        <v>434</v>
      </c>
      <c r="C306" s="442">
        <v>58.9</v>
      </c>
      <c r="D306" s="443">
        <v>59</v>
      </c>
      <c r="E306" s="443">
        <v>56.6</v>
      </c>
      <c r="F306" s="443">
        <v>54.300000000000004</v>
      </c>
      <c r="G306" s="443">
        <v>51.900000000000006</v>
      </c>
      <c r="H306" s="443">
        <v>61.3</v>
      </c>
      <c r="I306" s="443">
        <v>63.7</v>
      </c>
      <c r="J306" s="443">
        <v>66</v>
      </c>
      <c r="K306" s="442">
        <v>61.4</v>
      </c>
      <c r="L306" s="442">
        <v>56.7</v>
      </c>
      <c r="M306" s="442">
        <v>154.33607000000001</v>
      </c>
    </row>
    <row r="307" spans="1:13">
      <c r="A307" s="245">
        <v>297</v>
      </c>
      <c r="B307" s="445" t="s">
        <v>435</v>
      </c>
      <c r="C307" s="442">
        <v>183.3</v>
      </c>
      <c r="D307" s="443">
        <v>183.86666666666665</v>
      </c>
      <c r="E307" s="443">
        <v>181.3833333333333</v>
      </c>
      <c r="F307" s="443">
        <v>179.46666666666664</v>
      </c>
      <c r="G307" s="443">
        <v>176.98333333333329</v>
      </c>
      <c r="H307" s="443">
        <v>185.7833333333333</v>
      </c>
      <c r="I307" s="443">
        <v>188.26666666666665</v>
      </c>
      <c r="J307" s="443">
        <v>190.18333333333331</v>
      </c>
      <c r="K307" s="442">
        <v>186.35</v>
      </c>
      <c r="L307" s="442">
        <v>181.95</v>
      </c>
      <c r="M307" s="442">
        <v>14.724069999999999</v>
      </c>
    </row>
    <row r="308" spans="1:13">
      <c r="A308" s="245">
        <v>298</v>
      </c>
      <c r="B308" s="445" t="s">
        <v>146</v>
      </c>
      <c r="C308" s="442">
        <v>84918.7</v>
      </c>
      <c r="D308" s="443">
        <v>84831.566666666666</v>
      </c>
      <c r="E308" s="443">
        <v>84327.133333333331</v>
      </c>
      <c r="F308" s="443">
        <v>83735.566666666666</v>
      </c>
      <c r="G308" s="443">
        <v>83231.133333333331</v>
      </c>
      <c r="H308" s="443">
        <v>85423.133333333331</v>
      </c>
      <c r="I308" s="443">
        <v>85927.566666666651</v>
      </c>
      <c r="J308" s="443">
        <v>86519.133333333331</v>
      </c>
      <c r="K308" s="442">
        <v>85336</v>
      </c>
      <c r="L308" s="442">
        <v>84240</v>
      </c>
      <c r="M308" s="442">
        <v>0.11133999999999999</v>
      </c>
    </row>
    <row r="309" spans="1:13">
      <c r="A309" s="245">
        <v>299</v>
      </c>
      <c r="B309" s="445" t="s">
        <v>143</v>
      </c>
      <c r="C309" s="442">
        <v>1182.0999999999999</v>
      </c>
      <c r="D309" s="443">
        <v>1181.6833333333334</v>
      </c>
      <c r="E309" s="443">
        <v>1170.8666666666668</v>
      </c>
      <c r="F309" s="443">
        <v>1159.6333333333334</v>
      </c>
      <c r="G309" s="443">
        <v>1148.8166666666668</v>
      </c>
      <c r="H309" s="443">
        <v>1192.9166666666667</v>
      </c>
      <c r="I309" s="443">
        <v>1203.7333333333333</v>
      </c>
      <c r="J309" s="443">
        <v>1214.9666666666667</v>
      </c>
      <c r="K309" s="442">
        <v>1192.5</v>
      </c>
      <c r="L309" s="442">
        <v>1170.45</v>
      </c>
      <c r="M309" s="442">
        <v>3.5361899999999999</v>
      </c>
    </row>
    <row r="310" spans="1:13">
      <c r="A310" s="245">
        <v>300</v>
      </c>
      <c r="B310" s="445" t="s">
        <v>436</v>
      </c>
      <c r="C310" s="442">
        <v>3878.1</v>
      </c>
      <c r="D310" s="443">
        <v>3860.0333333333333</v>
      </c>
      <c r="E310" s="443">
        <v>3821.0666666666666</v>
      </c>
      <c r="F310" s="443">
        <v>3764.0333333333333</v>
      </c>
      <c r="G310" s="443">
        <v>3725.0666666666666</v>
      </c>
      <c r="H310" s="443">
        <v>3917.0666666666666</v>
      </c>
      <c r="I310" s="443">
        <v>3956.0333333333328</v>
      </c>
      <c r="J310" s="443">
        <v>4013.0666666666666</v>
      </c>
      <c r="K310" s="442">
        <v>3899</v>
      </c>
      <c r="L310" s="442">
        <v>3803</v>
      </c>
      <c r="M310" s="442">
        <v>0.13105</v>
      </c>
    </row>
    <row r="311" spans="1:13">
      <c r="A311" s="245">
        <v>301</v>
      </c>
      <c r="B311" s="445" t="s">
        <v>437</v>
      </c>
      <c r="C311" s="442">
        <v>286.64999999999998</v>
      </c>
      <c r="D311" s="443">
        <v>287.55</v>
      </c>
      <c r="E311" s="443">
        <v>284.20000000000005</v>
      </c>
      <c r="F311" s="443">
        <v>281.75000000000006</v>
      </c>
      <c r="G311" s="443">
        <v>278.40000000000009</v>
      </c>
      <c r="H311" s="443">
        <v>290</v>
      </c>
      <c r="I311" s="443">
        <v>293.35000000000002</v>
      </c>
      <c r="J311" s="443">
        <v>295.79999999999995</v>
      </c>
      <c r="K311" s="442">
        <v>290.89999999999998</v>
      </c>
      <c r="L311" s="442">
        <v>285.10000000000002</v>
      </c>
      <c r="M311" s="442">
        <v>1.0807599999999999</v>
      </c>
    </row>
    <row r="312" spans="1:13">
      <c r="A312" s="245">
        <v>302</v>
      </c>
      <c r="B312" s="445" t="s">
        <v>137</v>
      </c>
      <c r="C312" s="442">
        <v>168.15</v>
      </c>
      <c r="D312" s="443">
        <v>166.68333333333334</v>
      </c>
      <c r="E312" s="443">
        <v>163.96666666666667</v>
      </c>
      <c r="F312" s="443">
        <v>159.78333333333333</v>
      </c>
      <c r="G312" s="443">
        <v>157.06666666666666</v>
      </c>
      <c r="H312" s="443">
        <v>170.86666666666667</v>
      </c>
      <c r="I312" s="443">
        <v>173.58333333333337</v>
      </c>
      <c r="J312" s="443">
        <v>177.76666666666668</v>
      </c>
      <c r="K312" s="442">
        <v>169.4</v>
      </c>
      <c r="L312" s="442">
        <v>162.5</v>
      </c>
      <c r="M312" s="442">
        <v>202.84196</v>
      </c>
    </row>
    <row r="313" spans="1:13">
      <c r="A313" s="245">
        <v>303</v>
      </c>
      <c r="B313" s="445" t="s">
        <v>136</v>
      </c>
      <c r="C313" s="442">
        <v>804.6</v>
      </c>
      <c r="D313" s="443">
        <v>807.23333333333323</v>
      </c>
      <c r="E313" s="443">
        <v>800.46666666666647</v>
      </c>
      <c r="F313" s="443">
        <v>796.33333333333326</v>
      </c>
      <c r="G313" s="443">
        <v>789.56666666666649</v>
      </c>
      <c r="H313" s="443">
        <v>811.36666666666645</v>
      </c>
      <c r="I313" s="443">
        <v>818.1333333333331</v>
      </c>
      <c r="J313" s="443">
        <v>822.26666666666642</v>
      </c>
      <c r="K313" s="442">
        <v>814</v>
      </c>
      <c r="L313" s="442">
        <v>803.1</v>
      </c>
      <c r="M313" s="442">
        <v>50.840919999999997</v>
      </c>
    </row>
    <row r="314" spans="1:13">
      <c r="A314" s="245">
        <v>304</v>
      </c>
      <c r="B314" s="445" t="s">
        <v>438</v>
      </c>
      <c r="C314" s="442">
        <v>226.4</v>
      </c>
      <c r="D314" s="443">
        <v>221.56666666666669</v>
      </c>
      <c r="E314" s="443">
        <v>214.13333333333338</v>
      </c>
      <c r="F314" s="443">
        <v>201.8666666666667</v>
      </c>
      <c r="G314" s="443">
        <v>194.43333333333339</v>
      </c>
      <c r="H314" s="443">
        <v>233.83333333333337</v>
      </c>
      <c r="I314" s="443">
        <v>241.26666666666671</v>
      </c>
      <c r="J314" s="443">
        <v>253.53333333333336</v>
      </c>
      <c r="K314" s="442">
        <v>229</v>
      </c>
      <c r="L314" s="442">
        <v>209.3</v>
      </c>
      <c r="M314" s="442">
        <v>20.725629999999999</v>
      </c>
    </row>
    <row r="315" spans="1:13">
      <c r="A315" s="245">
        <v>305</v>
      </c>
      <c r="B315" s="445" t="s">
        <v>439</v>
      </c>
      <c r="C315" s="442">
        <v>261.14999999999998</v>
      </c>
      <c r="D315" s="443">
        <v>263.5333333333333</v>
      </c>
      <c r="E315" s="443">
        <v>255.06666666666661</v>
      </c>
      <c r="F315" s="443">
        <v>248.98333333333329</v>
      </c>
      <c r="G315" s="443">
        <v>240.51666666666659</v>
      </c>
      <c r="H315" s="443">
        <v>269.61666666666662</v>
      </c>
      <c r="I315" s="443">
        <v>278.08333333333331</v>
      </c>
      <c r="J315" s="443">
        <v>284.16666666666663</v>
      </c>
      <c r="K315" s="442">
        <v>272</v>
      </c>
      <c r="L315" s="442">
        <v>257.45</v>
      </c>
      <c r="M315" s="442">
        <v>16.432099999999998</v>
      </c>
    </row>
    <row r="316" spans="1:13">
      <c r="A316" s="245">
        <v>306</v>
      </c>
      <c r="B316" s="445" t="s">
        <v>440</v>
      </c>
      <c r="C316" s="442">
        <v>551.9</v>
      </c>
      <c r="D316" s="443">
        <v>559.06666666666672</v>
      </c>
      <c r="E316" s="443">
        <v>540.03333333333342</v>
      </c>
      <c r="F316" s="443">
        <v>528.16666666666674</v>
      </c>
      <c r="G316" s="443">
        <v>509.13333333333344</v>
      </c>
      <c r="H316" s="443">
        <v>570.93333333333339</v>
      </c>
      <c r="I316" s="443">
        <v>589.9666666666667</v>
      </c>
      <c r="J316" s="443">
        <v>601.83333333333337</v>
      </c>
      <c r="K316" s="442">
        <v>578.1</v>
      </c>
      <c r="L316" s="442">
        <v>547.20000000000005</v>
      </c>
      <c r="M316" s="442">
        <v>4.7683900000000001</v>
      </c>
    </row>
    <row r="317" spans="1:13">
      <c r="A317" s="245">
        <v>307</v>
      </c>
      <c r="B317" s="445" t="s">
        <v>138</v>
      </c>
      <c r="C317" s="442">
        <v>162.44999999999999</v>
      </c>
      <c r="D317" s="443">
        <v>162.54999999999998</v>
      </c>
      <c r="E317" s="443">
        <v>160.89999999999998</v>
      </c>
      <c r="F317" s="443">
        <v>159.35</v>
      </c>
      <c r="G317" s="443">
        <v>157.69999999999999</v>
      </c>
      <c r="H317" s="443">
        <v>164.09999999999997</v>
      </c>
      <c r="I317" s="443">
        <v>165.75</v>
      </c>
      <c r="J317" s="443">
        <v>167.29999999999995</v>
      </c>
      <c r="K317" s="442">
        <v>164.2</v>
      </c>
      <c r="L317" s="442">
        <v>161</v>
      </c>
      <c r="M317" s="442">
        <v>64.875829999999993</v>
      </c>
    </row>
    <row r="318" spans="1:13">
      <c r="A318" s="245">
        <v>308</v>
      </c>
      <c r="B318" s="445" t="s">
        <v>261</v>
      </c>
      <c r="C318" s="442">
        <v>51.15</v>
      </c>
      <c r="D318" s="443">
        <v>51.5</v>
      </c>
      <c r="E318" s="443">
        <v>50.7</v>
      </c>
      <c r="F318" s="443">
        <v>50.25</v>
      </c>
      <c r="G318" s="443">
        <v>49.45</v>
      </c>
      <c r="H318" s="443">
        <v>51.95</v>
      </c>
      <c r="I318" s="443">
        <v>52.75</v>
      </c>
      <c r="J318" s="443">
        <v>53.2</v>
      </c>
      <c r="K318" s="442">
        <v>52.3</v>
      </c>
      <c r="L318" s="442">
        <v>51.05</v>
      </c>
      <c r="M318" s="442">
        <v>26.34235</v>
      </c>
    </row>
    <row r="319" spans="1:13">
      <c r="A319" s="245">
        <v>309</v>
      </c>
      <c r="B319" s="445" t="s">
        <v>139</v>
      </c>
      <c r="C319" s="442">
        <v>486.9</v>
      </c>
      <c r="D319" s="443">
        <v>489.13333333333338</v>
      </c>
      <c r="E319" s="443">
        <v>482.76666666666677</v>
      </c>
      <c r="F319" s="443">
        <v>478.63333333333338</v>
      </c>
      <c r="G319" s="443">
        <v>472.26666666666677</v>
      </c>
      <c r="H319" s="443">
        <v>493.26666666666677</v>
      </c>
      <c r="I319" s="443">
        <v>499.63333333333344</v>
      </c>
      <c r="J319" s="443">
        <v>503.76666666666677</v>
      </c>
      <c r="K319" s="442">
        <v>495.5</v>
      </c>
      <c r="L319" s="442">
        <v>485</v>
      </c>
      <c r="M319" s="442">
        <v>21.76435</v>
      </c>
    </row>
    <row r="320" spans="1:13">
      <c r="A320" s="245">
        <v>310</v>
      </c>
      <c r="B320" s="445" t="s">
        <v>140</v>
      </c>
      <c r="C320" s="442">
        <v>7214.7</v>
      </c>
      <c r="D320" s="443">
        <v>7212.6000000000013</v>
      </c>
      <c r="E320" s="443">
        <v>7153.2000000000025</v>
      </c>
      <c r="F320" s="443">
        <v>7091.7000000000016</v>
      </c>
      <c r="G320" s="443">
        <v>7032.3000000000029</v>
      </c>
      <c r="H320" s="443">
        <v>7274.1000000000022</v>
      </c>
      <c r="I320" s="443">
        <v>7333.5000000000018</v>
      </c>
      <c r="J320" s="443">
        <v>7395.0000000000018</v>
      </c>
      <c r="K320" s="442">
        <v>7272</v>
      </c>
      <c r="L320" s="442">
        <v>7151.1</v>
      </c>
      <c r="M320" s="442">
        <v>5.7559100000000001</v>
      </c>
    </row>
    <row r="321" spans="1:13">
      <c r="A321" s="245">
        <v>311</v>
      </c>
      <c r="B321" s="445" t="s">
        <v>142</v>
      </c>
      <c r="C321" s="442">
        <v>958</v>
      </c>
      <c r="D321" s="443">
        <v>965.36666666666667</v>
      </c>
      <c r="E321" s="443">
        <v>944.73333333333335</v>
      </c>
      <c r="F321" s="443">
        <v>931.4666666666667</v>
      </c>
      <c r="G321" s="443">
        <v>910.83333333333337</v>
      </c>
      <c r="H321" s="443">
        <v>978.63333333333333</v>
      </c>
      <c r="I321" s="443">
        <v>999.26666666666677</v>
      </c>
      <c r="J321" s="443">
        <v>1012.5333333333333</v>
      </c>
      <c r="K321" s="442">
        <v>986</v>
      </c>
      <c r="L321" s="442">
        <v>952.1</v>
      </c>
      <c r="M321" s="442">
        <v>13.98765</v>
      </c>
    </row>
    <row r="322" spans="1:13">
      <c r="A322" s="245">
        <v>312</v>
      </c>
      <c r="B322" s="445" t="s">
        <v>441</v>
      </c>
      <c r="C322" s="442">
        <v>2527.6</v>
      </c>
      <c r="D322" s="443">
        <v>2565.5166666666664</v>
      </c>
      <c r="E322" s="443">
        <v>2422.083333333333</v>
      </c>
      <c r="F322" s="443">
        <v>2316.5666666666666</v>
      </c>
      <c r="G322" s="443">
        <v>2173.1333333333332</v>
      </c>
      <c r="H322" s="443">
        <v>2671.0333333333328</v>
      </c>
      <c r="I322" s="443">
        <v>2814.4666666666662</v>
      </c>
      <c r="J322" s="443">
        <v>2919.9833333333327</v>
      </c>
      <c r="K322" s="442">
        <v>2708.95</v>
      </c>
      <c r="L322" s="442">
        <v>2460</v>
      </c>
      <c r="M322" s="442">
        <v>8.2202199999999994</v>
      </c>
    </row>
    <row r="323" spans="1:13">
      <c r="A323" s="245">
        <v>313</v>
      </c>
      <c r="B323" s="445" t="s">
        <v>144</v>
      </c>
      <c r="C323" s="442">
        <v>2369.9499999999998</v>
      </c>
      <c r="D323" s="443">
        <v>2378.9833333333331</v>
      </c>
      <c r="E323" s="443">
        <v>2341.9666666666662</v>
      </c>
      <c r="F323" s="443">
        <v>2313.9833333333331</v>
      </c>
      <c r="G323" s="443">
        <v>2276.9666666666662</v>
      </c>
      <c r="H323" s="443">
        <v>2406.9666666666662</v>
      </c>
      <c r="I323" s="443">
        <v>2443.9833333333336</v>
      </c>
      <c r="J323" s="443">
        <v>2471.9666666666662</v>
      </c>
      <c r="K323" s="442">
        <v>2416</v>
      </c>
      <c r="L323" s="442">
        <v>2351</v>
      </c>
      <c r="M323" s="442">
        <v>5.3321899999999998</v>
      </c>
    </row>
    <row r="324" spans="1:13">
      <c r="A324" s="245">
        <v>314</v>
      </c>
      <c r="B324" s="445" t="s">
        <v>442</v>
      </c>
      <c r="C324" s="442">
        <v>133</v>
      </c>
      <c r="D324" s="443">
        <v>133.81666666666666</v>
      </c>
      <c r="E324" s="443">
        <v>131.18333333333334</v>
      </c>
      <c r="F324" s="443">
        <v>129.36666666666667</v>
      </c>
      <c r="G324" s="443">
        <v>126.73333333333335</v>
      </c>
      <c r="H324" s="443">
        <v>135.63333333333333</v>
      </c>
      <c r="I324" s="443">
        <v>138.26666666666665</v>
      </c>
      <c r="J324" s="443">
        <v>140.08333333333331</v>
      </c>
      <c r="K324" s="442">
        <v>136.44999999999999</v>
      </c>
      <c r="L324" s="442">
        <v>132</v>
      </c>
      <c r="M324" s="442">
        <v>10.788650000000001</v>
      </c>
    </row>
    <row r="325" spans="1:13">
      <c r="A325" s="245">
        <v>315</v>
      </c>
      <c r="B325" s="445" t="s">
        <v>443</v>
      </c>
      <c r="C325" s="442">
        <v>589</v>
      </c>
      <c r="D325" s="443">
        <v>591.13333333333333</v>
      </c>
      <c r="E325" s="443">
        <v>582.86666666666667</v>
      </c>
      <c r="F325" s="443">
        <v>576.73333333333335</v>
      </c>
      <c r="G325" s="443">
        <v>568.4666666666667</v>
      </c>
      <c r="H325" s="443">
        <v>597.26666666666665</v>
      </c>
      <c r="I325" s="443">
        <v>605.5333333333333</v>
      </c>
      <c r="J325" s="443">
        <v>611.66666666666663</v>
      </c>
      <c r="K325" s="442">
        <v>599.4</v>
      </c>
      <c r="L325" s="442">
        <v>585</v>
      </c>
      <c r="M325" s="442">
        <v>1.84345</v>
      </c>
    </row>
    <row r="326" spans="1:13">
      <c r="A326" s="245">
        <v>316</v>
      </c>
      <c r="B326" s="445" t="s">
        <v>754</v>
      </c>
      <c r="C326" s="442">
        <v>192.45</v>
      </c>
      <c r="D326" s="443">
        <v>193.16666666666666</v>
      </c>
      <c r="E326" s="443">
        <v>190.63333333333333</v>
      </c>
      <c r="F326" s="443">
        <v>188.81666666666666</v>
      </c>
      <c r="G326" s="443">
        <v>186.28333333333333</v>
      </c>
      <c r="H326" s="443">
        <v>194.98333333333332</v>
      </c>
      <c r="I326" s="443">
        <v>197.51666666666668</v>
      </c>
      <c r="J326" s="443">
        <v>199.33333333333331</v>
      </c>
      <c r="K326" s="442">
        <v>195.7</v>
      </c>
      <c r="L326" s="442">
        <v>191.35</v>
      </c>
      <c r="M326" s="442">
        <v>3.2447699999999999</v>
      </c>
    </row>
    <row r="327" spans="1:13">
      <c r="A327" s="245">
        <v>317</v>
      </c>
      <c r="B327" s="445" t="s">
        <v>145</v>
      </c>
      <c r="C327" s="442">
        <v>252.05</v>
      </c>
      <c r="D327" s="443">
        <v>250.51666666666665</v>
      </c>
      <c r="E327" s="443">
        <v>247.0333333333333</v>
      </c>
      <c r="F327" s="443">
        <v>242.01666666666665</v>
      </c>
      <c r="G327" s="443">
        <v>238.5333333333333</v>
      </c>
      <c r="H327" s="443">
        <v>255.5333333333333</v>
      </c>
      <c r="I327" s="443">
        <v>259.01666666666665</v>
      </c>
      <c r="J327" s="443">
        <v>264.0333333333333</v>
      </c>
      <c r="K327" s="442">
        <v>254</v>
      </c>
      <c r="L327" s="442">
        <v>245.5</v>
      </c>
      <c r="M327" s="442">
        <v>301.26711999999998</v>
      </c>
    </row>
    <row r="328" spans="1:13">
      <c r="A328" s="245">
        <v>318</v>
      </c>
      <c r="B328" s="445" t="s">
        <v>444</v>
      </c>
      <c r="C328" s="442">
        <v>786.25</v>
      </c>
      <c r="D328" s="443">
        <v>790.55000000000007</v>
      </c>
      <c r="E328" s="443">
        <v>779.45000000000016</v>
      </c>
      <c r="F328" s="443">
        <v>772.65000000000009</v>
      </c>
      <c r="G328" s="443">
        <v>761.55000000000018</v>
      </c>
      <c r="H328" s="443">
        <v>797.35000000000014</v>
      </c>
      <c r="I328" s="443">
        <v>808.45</v>
      </c>
      <c r="J328" s="443">
        <v>815.25000000000011</v>
      </c>
      <c r="K328" s="442">
        <v>801.65</v>
      </c>
      <c r="L328" s="442">
        <v>783.75</v>
      </c>
      <c r="M328" s="442">
        <v>2.6729799999999999</v>
      </c>
    </row>
    <row r="329" spans="1:13">
      <c r="A329" s="245">
        <v>319</v>
      </c>
      <c r="B329" s="445" t="s">
        <v>262</v>
      </c>
      <c r="C329" s="442">
        <v>1909.45</v>
      </c>
      <c r="D329" s="443">
        <v>1920.1000000000001</v>
      </c>
      <c r="E329" s="443">
        <v>1891.3500000000004</v>
      </c>
      <c r="F329" s="443">
        <v>1873.2500000000002</v>
      </c>
      <c r="G329" s="443">
        <v>1844.5000000000005</v>
      </c>
      <c r="H329" s="443">
        <v>1938.2000000000003</v>
      </c>
      <c r="I329" s="443">
        <v>1966.9499999999998</v>
      </c>
      <c r="J329" s="443">
        <v>1985.0500000000002</v>
      </c>
      <c r="K329" s="442">
        <v>1948.85</v>
      </c>
      <c r="L329" s="442">
        <v>1902</v>
      </c>
      <c r="M329" s="442">
        <v>3.2569400000000002</v>
      </c>
    </row>
    <row r="330" spans="1:13">
      <c r="A330" s="245">
        <v>320</v>
      </c>
      <c r="B330" s="445" t="s">
        <v>445</v>
      </c>
      <c r="C330" s="442">
        <v>1575.25</v>
      </c>
      <c r="D330" s="443">
        <v>1569.2333333333333</v>
      </c>
      <c r="E330" s="443">
        <v>1556.4666666666667</v>
      </c>
      <c r="F330" s="443">
        <v>1537.6833333333334</v>
      </c>
      <c r="G330" s="443">
        <v>1524.9166666666667</v>
      </c>
      <c r="H330" s="443">
        <v>1588.0166666666667</v>
      </c>
      <c r="I330" s="443">
        <v>1600.7833333333335</v>
      </c>
      <c r="J330" s="443">
        <v>1619.5666666666666</v>
      </c>
      <c r="K330" s="442">
        <v>1582</v>
      </c>
      <c r="L330" s="442">
        <v>1550.45</v>
      </c>
      <c r="M330" s="442">
        <v>1.46671</v>
      </c>
    </row>
    <row r="331" spans="1:13">
      <c r="A331" s="245">
        <v>321</v>
      </c>
      <c r="B331" s="445" t="s">
        <v>147</v>
      </c>
      <c r="C331" s="442">
        <v>1509.35</v>
      </c>
      <c r="D331" s="443">
        <v>1514.0666666666666</v>
      </c>
      <c r="E331" s="443">
        <v>1478.1333333333332</v>
      </c>
      <c r="F331" s="443">
        <v>1446.9166666666665</v>
      </c>
      <c r="G331" s="443">
        <v>1410.9833333333331</v>
      </c>
      <c r="H331" s="443">
        <v>1545.2833333333333</v>
      </c>
      <c r="I331" s="443">
        <v>1581.2166666666667</v>
      </c>
      <c r="J331" s="443">
        <v>1612.4333333333334</v>
      </c>
      <c r="K331" s="442">
        <v>1550</v>
      </c>
      <c r="L331" s="442">
        <v>1482.85</v>
      </c>
      <c r="M331" s="442">
        <v>53.599589999999999</v>
      </c>
    </row>
    <row r="332" spans="1:13">
      <c r="A332" s="245">
        <v>322</v>
      </c>
      <c r="B332" s="445" t="s">
        <v>263</v>
      </c>
      <c r="C332" s="442">
        <v>1040.4000000000001</v>
      </c>
      <c r="D332" s="443">
        <v>1043.0833333333333</v>
      </c>
      <c r="E332" s="443">
        <v>1035.4166666666665</v>
      </c>
      <c r="F332" s="443">
        <v>1030.4333333333332</v>
      </c>
      <c r="G332" s="443">
        <v>1022.7666666666664</v>
      </c>
      <c r="H332" s="443">
        <v>1048.0666666666666</v>
      </c>
      <c r="I332" s="443">
        <v>1055.7333333333331</v>
      </c>
      <c r="J332" s="443">
        <v>1060.7166666666667</v>
      </c>
      <c r="K332" s="442">
        <v>1050.75</v>
      </c>
      <c r="L332" s="442">
        <v>1038.0999999999999</v>
      </c>
      <c r="M332" s="442">
        <v>2.3792</v>
      </c>
    </row>
    <row r="333" spans="1:13">
      <c r="A333" s="245">
        <v>323</v>
      </c>
      <c r="B333" s="445" t="s">
        <v>149</v>
      </c>
      <c r="C333" s="442">
        <v>48.35</v>
      </c>
      <c r="D333" s="443">
        <v>48.35</v>
      </c>
      <c r="E333" s="443">
        <v>47.550000000000004</v>
      </c>
      <c r="F333" s="443">
        <v>46.75</v>
      </c>
      <c r="G333" s="443">
        <v>45.95</v>
      </c>
      <c r="H333" s="443">
        <v>49.150000000000006</v>
      </c>
      <c r="I333" s="443">
        <v>49.95</v>
      </c>
      <c r="J333" s="443">
        <v>50.750000000000007</v>
      </c>
      <c r="K333" s="442">
        <v>49.15</v>
      </c>
      <c r="L333" s="442">
        <v>47.55</v>
      </c>
      <c r="M333" s="442">
        <v>100.01661</v>
      </c>
    </row>
    <row r="334" spans="1:13">
      <c r="A334" s="245">
        <v>324</v>
      </c>
      <c r="B334" s="445" t="s">
        <v>150</v>
      </c>
      <c r="C334" s="442">
        <v>81.25</v>
      </c>
      <c r="D334" s="443">
        <v>81.166666666666671</v>
      </c>
      <c r="E334" s="443">
        <v>80.083333333333343</v>
      </c>
      <c r="F334" s="443">
        <v>78.916666666666671</v>
      </c>
      <c r="G334" s="443">
        <v>77.833333333333343</v>
      </c>
      <c r="H334" s="443">
        <v>82.333333333333343</v>
      </c>
      <c r="I334" s="443">
        <v>83.416666666666686</v>
      </c>
      <c r="J334" s="443">
        <v>84.583333333333343</v>
      </c>
      <c r="K334" s="442">
        <v>82.25</v>
      </c>
      <c r="L334" s="442">
        <v>80</v>
      </c>
      <c r="M334" s="442">
        <v>33.823590000000003</v>
      </c>
    </row>
    <row r="335" spans="1:13">
      <c r="A335" s="245">
        <v>325</v>
      </c>
      <c r="B335" s="445" t="s">
        <v>446</v>
      </c>
      <c r="C335" s="442">
        <v>548.04999999999995</v>
      </c>
      <c r="D335" s="443">
        <v>550.2166666666667</v>
      </c>
      <c r="E335" s="443">
        <v>542.83333333333337</v>
      </c>
      <c r="F335" s="443">
        <v>537.61666666666667</v>
      </c>
      <c r="G335" s="443">
        <v>530.23333333333335</v>
      </c>
      <c r="H335" s="443">
        <v>555.43333333333339</v>
      </c>
      <c r="I335" s="443">
        <v>562.81666666666661</v>
      </c>
      <c r="J335" s="443">
        <v>568.03333333333342</v>
      </c>
      <c r="K335" s="442">
        <v>557.6</v>
      </c>
      <c r="L335" s="442">
        <v>545</v>
      </c>
      <c r="M335" s="442">
        <v>0.51027</v>
      </c>
    </row>
    <row r="336" spans="1:13">
      <c r="A336" s="245">
        <v>326</v>
      </c>
      <c r="B336" s="445" t="s">
        <v>264</v>
      </c>
      <c r="C336" s="442">
        <v>26.1</v>
      </c>
      <c r="D336" s="443">
        <v>26.133333333333336</v>
      </c>
      <c r="E336" s="443">
        <v>25.866666666666674</v>
      </c>
      <c r="F336" s="443">
        <v>25.633333333333336</v>
      </c>
      <c r="G336" s="443">
        <v>25.366666666666674</v>
      </c>
      <c r="H336" s="443">
        <v>26.366666666666674</v>
      </c>
      <c r="I336" s="443">
        <v>26.633333333333333</v>
      </c>
      <c r="J336" s="443">
        <v>26.866666666666674</v>
      </c>
      <c r="K336" s="442">
        <v>26.4</v>
      </c>
      <c r="L336" s="442">
        <v>25.9</v>
      </c>
      <c r="M336" s="442">
        <v>64.043279999999996</v>
      </c>
    </row>
    <row r="337" spans="1:13">
      <c r="A337" s="245">
        <v>327</v>
      </c>
      <c r="B337" s="445" t="s">
        <v>447</v>
      </c>
      <c r="C337" s="442">
        <v>63.85</v>
      </c>
      <c r="D337" s="443">
        <v>63.400000000000006</v>
      </c>
      <c r="E337" s="443">
        <v>61.100000000000009</v>
      </c>
      <c r="F337" s="443">
        <v>58.35</v>
      </c>
      <c r="G337" s="443">
        <v>56.050000000000004</v>
      </c>
      <c r="H337" s="443">
        <v>66.150000000000006</v>
      </c>
      <c r="I337" s="443">
        <v>68.450000000000017</v>
      </c>
      <c r="J337" s="443">
        <v>71.200000000000017</v>
      </c>
      <c r="K337" s="442">
        <v>65.7</v>
      </c>
      <c r="L337" s="442">
        <v>60.65</v>
      </c>
      <c r="M337" s="442">
        <v>257.72228999999999</v>
      </c>
    </row>
    <row r="338" spans="1:13">
      <c r="A338" s="245">
        <v>328</v>
      </c>
      <c r="B338" s="445" t="s">
        <v>152</v>
      </c>
      <c r="C338" s="442">
        <v>193.3</v>
      </c>
      <c r="D338" s="443">
        <v>189.96666666666667</v>
      </c>
      <c r="E338" s="443">
        <v>185.98333333333335</v>
      </c>
      <c r="F338" s="443">
        <v>178.66666666666669</v>
      </c>
      <c r="G338" s="443">
        <v>174.68333333333337</v>
      </c>
      <c r="H338" s="443">
        <v>197.28333333333333</v>
      </c>
      <c r="I338" s="443">
        <v>201.26666666666662</v>
      </c>
      <c r="J338" s="443">
        <v>208.58333333333331</v>
      </c>
      <c r="K338" s="442">
        <v>193.95</v>
      </c>
      <c r="L338" s="442">
        <v>182.65</v>
      </c>
      <c r="M338" s="442">
        <v>206.63361</v>
      </c>
    </row>
    <row r="339" spans="1:13">
      <c r="A339" s="245">
        <v>329</v>
      </c>
      <c r="B339" s="445" t="s">
        <v>694</v>
      </c>
      <c r="C339" s="442">
        <v>206.85</v>
      </c>
      <c r="D339" s="443">
        <v>207.71666666666667</v>
      </c>
      <c r="E339" s="443">
        <v>205.13333333333333</v>
      </c>
      <c r="F339" s="443">
        <v>203.41666666666666</v>
      </c>
      <c r="G339" s="443">
        <v>200.83333333333331</v>
      </c>
      <c r="H339" s="443">
        <v>209.43333333333334</v>
      </c>
      <c r="I339" s="443">
        <v>212.01666666666665</v>
      </c>
      <c r="J339" s="443">
        <v>213.73333333333335</v>
      </c>
      <c r="K339" s="442">
        <v>210.3</v>
      </c>
      <c r="L339" s="442">
        <v>206</v>
      </c>
      <c r="M339" s="442">
        <v>4.0056799999999999</v>
      </c>
    </row>
    <row r="340" spans="1:13">
      <c r="A340" s="245">
        <v>330</v>
      </c>
      <c r="B340" s="445" t="s">
        <v>153</v>
      </c>
      <c r="C340" s="442">
        <v>111.75</v>
      </c>
      <c r="D340" s="443">
        <v>111.93333333333334</v>
      </c>
      <c r="E340" s="443">
        <v>110.86666666666667</v>
      </c>
      <c r="F340" s="443">
        <v>109.98333333333333</v>
      </c>
      <c r="G340" s="443">
        <v>108.91666666666667</v>
      </c>
      <c r="H340" s="443">
        <v>112.81666666666668</v>
      </c>
      <c r="I340" s="443">
        <v>113.88333333333334</v>
      </c>
      <c r="J340" s="443">
        <v>114.76666666666668</v>
      </c>
      <c r="K340" s="442">
        <v>113</v>
      </c>
      <c r="L340" s="442">
        <v>111.05</v>
      </c>
      <c r="M340" s="442">
        <v>89.306709999999995</v>
      </c>
    </row>
    <row r="341" spans="1:13">
      <c r="A341" s="245">
        <v>331</v>
      </c>
      <c r="B341" s="445" t="s">
        <v>448</v>
      </c>
      <c r="C341" s="442">
        <v>494.8</v>
      </c>
      <c r="D341" s="443">
        <v>497.93333333333334</v>
      </c>
      <c r="E341" s="443">
        <v>486.86666666666667</v>
      </c>
      <c r="F341" s="443">
        <v>478.93333333333334</v>
      </c>
      <c r="G341" s="443">
        <v>467.86666666666667</v>
      </c>
      <c r="H341" s="443">
        <v>505.86666666666667</v>
      </c>
      <c r="I341" s="443">
        <v>516.93333333333339</v>
      </c>
      <c r="J341" s="443">
        <v>524.86666666666667</v>
      </c>
      <c r="K341" s="442">
        <v>509</v>
      </c>
      <c r="L341" s="442">
        <v>490</v>
      </c>
      <c r="M341" s="442">
        <v>8.5628600000000006</v>
      </c>
    </row>
    <row r="342" spans="1:13">
      <c r="A342" s="245">
        <v>332</v>
      </c>
      <c r="B342" s="445" t="s">
        <v>148</v>
      </c>
      <c r="C342" s="442">
        <v>72.75</v>
      </c>
      <c r="D342" s="443">
        <v>72.466666666666669</v>
      </c>
      <c r="E342" s="443">
        <v>71.783333333333331</v>
      </c>
      <c r="F342" s="443">
        <v>70.816666666666663</v>
      </c>
      <c r="G342" s="443">
        <v>70.133333333333326</v>
      </c>
      <c r="H342" s="443">
        <v>73.433333333333337</v>
      </c>
      <c r="I342" s="443">
        <v>74.116666666666674</v>
      </c>
      <c r="J342" s="443">
        <v>75.083333333333343</v>
      </c>
      <c r="K342" s="442">
        <v>73.150000000000006</v>
      </c>
      <c r="L342" s="442">
        <v>71.5</v>
      </c>
      <c r="M342" s="442">
        <v>206.94407000000001</v>
      </c>
    </row>
    <row r="343" spans="1:13">
      <c r="A343" s="245">
        <v>333</v>
      </c>
      <c r="B343" s="445" t="s">
        <v>449</v>
      </c>
      <c r="C343" s="442">
        <v>68.25</v>
      </c>
      <c r="D343" s="443">
        <v>68.399999999999991</v>
      </c>
      <c r="E343" s="443">
        <v>67.949999999999989</v>
      </c>
      <c r="F343" s="443">
        <v>67.649999999999991</v>
      </c>
      <c r="G343" s="443">
        <v>67.199999999999989</v>
      </c>
      <c r="H343" s="443">
        <v>68.699999999999989</v>
      </c>
      <c r="I343" s="443">
        <v>69.150000000000006</v>
      </c>
      <c r="J343" s="443">
        <v>69.449999999999989</v>
      </c>
      <c r="K343" s="442">
        <v>68.849999999999994</v>
      </c>
      <c r="L343" s="442">
        <v>68.099999999999994</v>
      </c>
      <c r="M343" s="442">
        <v>11.44706</v>
      </c>
    </row>
    <row r="344" spans="1:13">
      <c r="A344" s="245">
        <v>334</v>
      </c>
      <c r="B344" s="445" t="s">
        <v>450</v>
      </c>
      <c r="C344" s="442">
        <v>3185.7</v>
      </c>
      <c r="D344" s="443">
        <v>3179.4</v>
      </c>
      <c r="E344" s="443">
        <v>3160.55</v>
      </c>
      <c r="F344" s="443">
        <v>3135.4</v>
      </c>
      <c r="G344" s="443">
        <v>3116.55</v>
      </c>
      <c r="H344" s="443">
        <v>3204.55</v>
      </c>
      <c r="I344" s="443">
        <v>3223.3999999999996</v>
      </c>
      <c r="J344" s="443">
        <v>3248.55</v>
      </c>
      <c r="K344" s="442">
        <v>3198.25</v>
      </c>
      <c r="L344" s="442">
        <v>3154.25</v>
      </c>
      <c r="M344" s="442">
        <v>1.00379</v>
      </c>
    </row>
    <row r="345" spans="1:13">
      <c r="A345" s="245">
        <v>335</v>
      </c>
      <c r="B345" s="445" t="s">
        <v>755</v>
      </c>
      <c r="C345" s="442">
        <v>88.35</v>
      </c>
      <c r="D345" s="443">
        <v>87.783333333333346</v>
      </c>
      <c r="E345" s="443">
        <v>86.566666666666691</v>
      </c>
      <c r="F345" s="443">
        <v>84.783333333333346</v>
      </c>
      <c r="G345" s="443">
        <v>83.566666666666691</v>
      </c>
      <c r="H345" s="443">
        <v>89.566666666666691</v>
      </c>
      <c r="I345" s="443">
        <v>90.78333333333336</v>
      </c>
      <c r="J345" s="443">
        <v>92.566666666666691</v>
      </c>
      <c r="K345" s="442">
        <v>89</v>
      </c>
      <c r="L345" s="442">
        <v>86</v>
      </c>
      <c r="M345" s="442">
        <v>7.4729999999999999</v>
      </c>
    </row>
    <row r="346" spans="1:13">
      <c r="A346" s="245">
        <v>336</v>
      </c>
      <c r="B346" s="445" t="s">
        <v>151</v>
      </c>
      <c r="C346" s="442">
        <v>17426.8</v>
      </c>
      <c r="D346" s="443">
        <v>17504.399999999998</v>
      </c>
      <c r="E346" s="443">
        <v>17302.399999999994</v>
      </c>
      <c r="F346" s="443">
        <v>17177.999999999996</v>
      </c>
      <c r="G346" s="443">
        <v>16975.999999999993</v>
      </c>
      <c r="H346" s="443">
        <v>17628.799999999996</v>
      </c>
      <c r="I346" s="443">
        <v>17830.800000000003</v>
      </c>
      <c r="J346" s="443">
        <v>17955.199999999997</v>
      </c>
      <c r="K346" s="442">
        <v>17706.400000000001</v>
      </c>
      <c r="L346" s="442">
        <v>17380</v>
      </c>
      <c r="M346" s="442">
        <v>2.0182199999999999</v>
      </c>
    </row>
    <row r="347" spans="1:13">
      <c r="A347" s="245">
        <v>337</v>
      </c>
      <c r="B347" s="445" t="s">
        <v>791</v>
      </c>
      <c r="C347" s="442">
        <v>43.5</v>
      </c>
      <c r="D347" s="443">
        <v>42.85</v>
      </c>
      <c r="E347" s="443">
        <v>41.35</v>
      </c>
      <c r="F347" s="443">
        <v>39.200000000000003</v>
      </c>
      <c r="G347" s="443">
        <v>37.700000000000003</v>
      </c>
      <c r="H347" s="443">
        <v>45</v>
      </c>
      <c r="I347" s="443">
        <v>46.5</v>
      </c>
      <c r="J347" s="443">
        <v>48.65</v>
      </c>
      <c r="K347" s="442">
        <v>44.35</v>
      </c>
      <c r="L347" s="442">
        <v>40.700000000000003</v>
      </c>
      <c r="M347" s="442">
        <v>74.512979999999999</v>
      </c>
    </row>
    <row r="348" spans="1:13">
      <c r="A348" s="245">
        <v>338</v>
      </c>
      <c r="B348" s="445" t="s">
        <v>451</v>
      </c>
      <c r="C348" s="442">
        <v>2345.1999999999998</v>
      </c>
      <c r="D348" s="443">
        <v>2357.1666666666665</v>
      </c>
      <c r="E348" s="443">
        <v>2314.333333333333</v>
      </c>
      <c r="F348" s="443">
        <v>2283.4666666666667</v>
      </c>
      <c r="G348" s="443">
        <v>2240.6333333333332</v>
      </c>
      <c r="H348" s="443">
        <v>2388.0333333333328</v>
      </c>
      <c r="I348" s="443">
        <v>2430.8666666666659</v>
      </c>
      <c r="J348" s="443">
        <v>2461.7333333333327</v>
      </c>
      <c r="K348" s="442">
        <v>2400</v>
      </c>
      <c r="L348" s="442">
        <v>2326.3000000000002</v>
      </c>
      <c r="M348" s="442">
        <v>2.08304</v>
      </c>
    </row>
    <row r="349" spans="1:13">
      <c r="A349" s="245">
        <v>339</v>
      </c>
      <c r="B349" s="445" t="s">
        <v>790</v>
      </c>
      <c r="C349" s="442">
        <v>369.65</v>
      </c>
      <c r="D349" s="443">
        <v>368.88333333333338</v>
      </c>
      <c r="E349" s="443">
        <v>365.86666666666679</v>
      </c>
      <c r="F349" s="443">
        <v>362.08333333333343</v>
      </c>
      <c r="G349" s="443">
        <v>359.06666666666683</v>
      </c>
      <c r="H349" s="443">
        <v>372.66666666666674</v>
      </c>
      <c r="I349" s="443">
        <v>375.68333333333328</v>
      </c>
      <c r="J349" s="443">
        <v>379.4666666666667</v>
      </c>
      <c r="K349" s="442">
        <v>371.9</v>
      </c>
      <c r="L349" s="442">
        <v>365.1</v>
      </c>
      <c r="M349" s="442">
        <v>5.39384</v>
      </c>
    </row>
    <row r="350" spans="1:13">
      <c r="A350" s="245">
        <v>340</v>
      </c>
      <c r="B350" s="445" t="s">
        <v>265</v>
      </c>
      <c r="C350" s="442">
        <v>654.35</v>
      </c>
      <c r="D350" s="443">
        <v>660.7833333333333</v>
      </c>
      <c r="E350" s="443">
        <v>640.56666666666661</v>
      </c>
      <c r="F350" s="443">
        <v>626.7833333333333</v>
      </c>
      <c r="G350" s="443">
        <v>606.56666666666661</v>
      </c>
      <c r="H350" s="443">
        <v>674.56666666666661</v>
      </c>
      <c r="I350" s="443">
        <v>694.7833333333333</v>
      </c>
      <c r="J350" s="443">
        <v>708.56666666666661</v>
      </c>
      <c r="K350" s="442">
        <v>681</v>
      </c>
      <c r="L350" s="442">
        <v>647</v>
      </c>
      <c r="M350" s="442">
        <v>16.217500000000001</v>
      </c>
    </row>
    <row r="351" spans="1:13">
      <c r="A351" s="245">
        <v>341</v>
      </c>
      <c r="B351" s="445" t="s">
        <v>155</v>
      </c>
      <c r="C351" s="442">
        <v>125.45</v>
      </c>
      <c r="D351" s="443">
        <v>125.16666666666667</v>
      </c>
      <c r="E351" s="443">
        <v>123.63333333333334</v>
      </c>
      <c r="F351" s="443">
        <v>121.81666666666666</v>
      </c>
      <c r="G351" s="443">
        <v>120.28333333333333</v>
      </c>
      <c r="H351" s="443">
        <v>126.98333333333335</v>
      </c>
      <c r="I351" s="443">
        <v>128.51666666666668</v>
      </c>
      <c r="J351" s="443">
        <v>130.33333333333337</v>
      </c>
      <c r="K351" s="442">
        <v>126.7</v>
      </c>
      <c r="L351" s="442">
        <v>123.35</v>
      </c>
      <c r="M351" s="442">
        <v>723.54378999999994</v>
      </c>
    </row>
    <row r="352" spans="1:13">
      <c r="A352" s="245">
        <v>342</v>
      </c>
      <c r="B352" s="445" t="s">
        <v>154</v>
      </c>
      <c r="C352" s="442">
        <v>141.35</v>
      </c>
      <c r="D352" s="443">
        <v>140.93333333333334</v>
      </c>
      <c r="E352" s="443">
        <v>139.46666666666667</v>
      </c>
      <c r="F352" s="443">
        <v>137.58333333333334</v>
      </c>
      <c r="G352" s="443">
        <v>136.11666666666667</v>
      </c>
      <c r="H352" s="443">
        <v>142.81666666666666</v>
      </c>
      <c r="I352" s="443">
        <v>144.28333333333336</v>
      </c>
      <c r="J352" s="443">
        <v>146.16666666666666</v>
      </c>
      <c r="K352" s="442">
        <v>142.4</v>
      </c>
      <c r="L352" s="442">
        <v>139.05000000000001</v>
      </c>
      <c r="M352" s="442">
        <v>15.79219</v>
      </c>
    </row>
    <row r="353" spans="1:13">
      <c r="A353" s="245">
        <v>343</v>
      </c>
      <c r="B353" s="445" t="s">
        <v>452</v>
      </c>
      <c r="C353" s="442">
        <v>81.849999999999994</v>
      </c>
      <c r="D353" s="443">
        <v>82.666666666666671</v>
      </c>
      <c r="E353" s="443">
        <v>80.483333333333348</v>
      </c>
      <c r="F353" s="443">
        <v>79.116666666666674</v>
      </c>
      <c r="G353" s="443">
        <v>76.933333333333351</v>
      </c>
      <c r="H353" s="443">
        <v>84.033333333333346</v>
      </c>
      <c r="I353" s="443">
        <v>86.216666666666654</v>
      </c>
      <c r="J353" s="443">
        <v>87.583333333333343</v>
      </c>
      <c r="K353" s="442">
        <v>84.85</v>
      </c>
      <c r="L353" s="442">
        <v>81.3</v>
      </c>
      <c r="M353" s="442">
        <v>0.65736000000000006</v>
      </c>
    </row>
    <row r="354" spans="1:13">
      <c r="A354" s="245">
        <v>344</v>
      </c>
      <c r="B354" s="445" t="s">
        <v>266</v>
      </c>
      <c r="C354" s="442">
        <v>3514.95</v>
      </c>
      <c r="D354" s="443">
        <v>3524.6333333333337</v>
      </c>
      <c r="E354" s="443">
        <v>3494.8666666666672</v>
      </c>
      <c r="F354" s="443">
        <v>3474.7833333333338</v>
      </c>
      <c r="G354" s="443">
        <v>3445.0166666666673</v>
      </c>
      <c r="H354" s="443">
        <v>3544.7166666666672</v>
      </c>
      <c r="I354" s="443">
        <v>3574.4833333333336</v>
      </c>
      <c r="J354" s="443">
        <v>3594.5666666666671</v>
      </c>
      <c r="K354" s="442">
        <v>3554.4</v>
      </c>
      <c r="L354" s="442">
        <v>3504.55</v>
      </c>
      <c r="M354" s="442">
        <v>0.36177999999999999</v>
      </c>
    </row>
    <row r="355" spans="1:13">
      <c r="A355" s="245">
        <v>345</v>
      </c>
      <c r="B355" s="445" t="s">
        <v>453</v>
      </c>
      <c r="C355" s="442">
        <v>141.75</v>
      </c>
      <c r="D355" s="443">
        <v>140.45000000000002</v>
      </c>
      <c r="E355" s="443">
        <v>138.30000000000004</v>
      </c>
      <c r="F355" s="443">
        <v>134.85000000000002</v>
      </c>
      <c r="G355" s="443">
        <v>132.70000000000005</v>
      </c>
      <c r="H355" s="443">
        <v>143.90000000000003</v>
      </c>
      <c r="I355" s="443">
        <v>146.05000000000001</v>
      </c>
      <c r="J355" s="443">
        <v>149.50000000000003</v>
      </c>
      <c r="K355" s="442">
        <v>142.6</v>
      </c>
      <c r="L355" s="442">
        <v>137</v>
      </c>
      <c r="M355" s="442">
        <v>11.5101</v>
      </c>
    </row>
    <row r="356" spans="1:13">
      <c r="A356" s="245">
        <v>346</v>
      </c>
      <c r="B356" s="445" t="s">
        <v>454</v>
      </c>
      <c r="C356" s="442">
        <v>309.39999999999998</v>
      </c>
      <c r="D356" s="443">
        <v>307.25</v>
      </c>
      <c r="E356" s="443">
        <v>302.5</v>
      </c>
      <c r="F356" s="443">
        <v>295.60000000000002</v>
      </c>
      <c r="G356" s="443">
        <v>290.85000000000002</v>
      </c>
      <c r="H356" s="443">
        <v>314.14999999999998</v>
      </c>
      <c r="I356" s="443">
        <v>318.89999999999998</v>
      </c>
      <c r="J356" s="443">
        <v>325.79999999999995</v>
      </c>
      <c r="K356" s="442">
        <v>312</v>
      </c>
      <c r="L356" s="442">
        <v>300.35000000000002</v>
      </c>
      <c r="M356" s="442">
        <v>9.4232399999999998</v>
      </c>
    </row>
    <row r="357" spans="1:13">
      <c r="A357" s="245">
        <v>347</v>
      </c>
      <c r="B357" s="445" t="s">
        <v>455</v>
      </c>
      <c r="C357" s="442">
        <v>315.3</v>
      </c>
      <c r="D357" s="443">
        <v>313.91666666666669</v>
      </c>
      <c r="E357" s="443">
        <v>309.83333333333337</v>
      </c>
      <c r="F357" s="443">
        <v>304.36666666666667</v>
      </c>
      <c r="G357" s="443">
        <v>300.28333333333336</v>
      </c>
      <c r="H357" s="443">
        <v>319.38333333333338</v>
      </c>
      <c r="I357" s="443">
        <v>323.46666666666675</v>
      </c>
      <c r="J357" s="443">
        <v>328.93333333333339</v>
      </c>
      <c r="K357" s="442">
        <v>318</v>
      </c>
      <c r="L357" s="442">
        <v>308.45</v>
      </c>
      <c r="M357" s="442">
        <v>1.0802700000000001</v>
      </c>
    </row>
    <row r="358" spans="1:13">
      <c r="A358" s="245">
        <v>348</v>
      </c>
      <c r="B358" s="445" t="s">
        <v>267</v>
      </c>
      <c r="C358" s="442">
        <v>2710.1</v>
      </c>
      <c r="D358" s="443">
        <v>2692.3666666666668</v>
      </c>
      <c r="E358" s="443">
        <v>2667.7333333333336</v>
      </c>
      <c r="F358" s="443">
        <v>2625.3666666666668</v>
      </c>
      <c r="G358" s="443">
        <v>2600.7333333333336</v>
      </c>
      <c r="H358" s="443">
        <v>2734.7333333333336</v>
      </c>
      <c r="I358" s="443">
        <v>2759.3666666666668</v>
      </c>
      <c r="J358" s="443">
        <v>2801.7333333333336</v>
      </c>
      <c r="K358" s="442">
        <v>2717</v>
      </c>
      <c r="L358" s="442">
        <v>2650</v>
      </c>
      <c r="M358" s="442">
        <v>1.89368</v>
      </c>
    </row>
    <row r="359" spans="1:13">
      <c r="A359" s="245">
        <v>349</v>
      </c>
      <c r="B359" s="445" t="s">
        <v>268</v>
      </c>
      <c r="C359" s="442">
        <v>839.45</v>
      </c>
      <c r="D359" s="443">
        <v>829.63333333333333</v>
      </c>
      <c r="E359" s="443">
        <v>819.81666666666661</v>
      </c>
      <c r="F359" s="443">
        <v>800.18333333333328</v>
      </c>
      <c r="G359" s="443">
        <v>790.36666666666656</v>
      </c>
      <c r="H359" s="443">
        <v>849.26666666666665</v>
      </c>
      <c r="I359" s="443">
        <v>859.08333333333348</v>
      </c>
      <c r="J359" s="443">
        <v>878.7166666666667</v>
      </c>
      <c r="K359" s="442">
        <v>839.45</v>
      </c>
      <c r="L359" s="442">
        <v>810</v>
      </c>
      <c r="M359" s="442">
        <v>10.699400000000001</v>
      </c>
    </row>
    <row r="360" spans="1:13">
      <c r="A360" s="245">
        <v>350</v>
      </c>
      <c r="B360" s="445" t="s">
        <v>456</v>
      </c>
      <c r="C360" s="442">
        <v>262.3</v>
      </c>
      <c r="D360" s="443">
        <v>262.38333333333338</v>
      </c>
      <c r="E360" s="443">
        <v>259.91666666666674</v>
      </c>
      <c r="F360" s="443">
        <v>257.53333333333336</v>
      </c>
      <c r="G360" s="443">
        <v>255.06666666666672</v>
      </c>
      <c r="H360" s="443">
        <v>264.76666666666677</v>
      </c>
      <c r="I360" s="443">
        <v>267.23333333333335</v>
      </c>
      <c r="J360" s="443">
        <v>269.61666666666679</v>
      </c>
      <c r="K360" s="442">
        <v>264.85000000000002</v>
      </c>
      <c r="L360" s="442">
        <v>260</v>
      </c>
      <c r="M360" s="442">
        <v>8.1321899999999996</v>
      </c>
    </row>
    <row r="361" spans="1:13">
      <c r="A361" s="245">
        <v>351</v>
      </c>
      <c r="B361" s="445" t="s">
        <v>758</v>
      </c>
      <c r="C361" s="442">
        <v>422.55</v>
      </c>
      <c r="D361" s="443">
        <v>421.2166666666667</v>
      </c>
      <c r="E361" s="443">
        <v>418.33333333333337</v>
      </c>
      <c r="F361" s="443">
        <v>414.11666666666667</v>
      </c>
      <c r="G361" s="443">
        <v>411.23333333333335</v>
      </c>
      <c r="H361" s="443">
        <v>425.43333333333339</v>
      </c>
      <c r="I361" s="443">
        <v>428.31666666666672</v>
      </c>
      <c r="J361" s="443">
        <v>432.53333333333342</v>
      </c>
      <c r="K361" s="442">
        <v>424.1</v>
      </c>
      <c r="L361" s="442">
        <v>417</v>
      </c>
      <c r="M361" s="442">
        <v>0.66652999999999996</v>
      </c>
    </row>
    <row r="362" spans="1:13">
      <c r="A362" s="245">
        <v>352</v>
      </c>
      <c r="B362" s="445" t="s">
        <v>457</v>
      </c>
      <c r="C362" s="442">
        <v>91.3</v>
      </c>
      <c r="D362" s="443">
        <v>91.716666666666654</v>
      </c>
      <c r="E362" s="443">
        <v>90.583333333333314</v>
      </c>
      <c r="F362" s="443">
        <v>89.86666666666666</v>
      </c>
      <c r="G362" s="443">
        <v>88.73333333333332</v>
      </c>
      <c r="H362" s="443">
        <v>92.433333333333309</v>
      </c>
      <c r="I362" s="443">
        <v>93.566666666666663</v>
      </c>
      <c r="J362" s="443">
        <v>94.283333333333303</v>
      </c>
      <c r="K362" s="442">
        <v>92.85</v>
      </c>
      <c r="L362" s="442">
        <v>91</v>
      </c>
      <c r="M362" s="442">
        <v>5.3912699999999996</v>
      </c>
    </row>
    <row r="363" spans="1:13">
      <c r="A363" s="245">
        <v>353</v>
      </c>
      <c r="B363" s="445" t="s">
        <v>163</v>
      </c>
      <c r="C363" s="442">
        <v>1385.75</v>
      </c>
      <c r="D363" s="443">
        <v>1375.5833333333333</v>
      </c>
      <c r="E363" s="443">
        <v>1353.1666666666665</v>
      </c>
      <c r="F363" s="443">
        <v>1320.5833333333333</v>
      </c>
      <c r="G363" s="443">
        <v>1298.1666666666665</v>
      </c>
      <c r="H363" s="443">
        <v>1408.1666666666665</v>
      </c>
      <c r="I363" s="443">
        <v>1430.583333333333</v>
      </c>
      <c r="J363" s="443">
        <v>1463.1666666666665</v>
      </c>
      <c r="K363" s="442">
        <v>1398</v>
      </c>
      <c r="L363" s="442">
        <v>1343</v>
      </c>
      <c r="M363" s="442">
        <v>12.231170000000001</v>
      </c>
    </row>
    <row r="364" spans="1:13">
      <c r="A364" s="245">
        <v>354</v>
      </c>
      <c r="B364" s="445" t="s">
        <v>156</v>
      </c>
      <c r="C364" s="442">
        <v>31043.7</v>
      </c>
      <c r="D364" s="443">
        <v>30814.566666666666</v>
      </c>
      <c r="E364" s="443">
        <v>30529.133333333331</v>
      </c>
      <c r="F364" s="443">
        <v>30014.566666666666</v>
      </c>
      <c r="G364" s="443">
        <v>29729.133333333331</v>
      </c>
      <c r="H364" s="443">
        <v>31329.133333333331</v>
      </c>
      <c r="I364" s="443">
        <v>31614.566666666666</v>
      </c>
      <c r="J364" s="443">
        <v>32129.133333333331</v>
      </c>
      <c r="K364" s="442">
        <v>31100</v>
      </c>
      <c r="L364" s="442">
        <v>30300</v>
      </c>
      <c r="M364" s="442">
        <v>0.47282999999999997</v>
      </c>
    </row>
    <row r="365" spans="1:13">
      <c r="A365" s="245">
        <v>355</v>
      </c>
      <c r="B365" s="445" t="s">
        <v>458</v>
      </c>
      <c r="C365" s="442">
        <v>2462.3000000000002</v>
      </c>
      <c r="D365" s="443">
        <v>2445.4666666666667</v>
      </c>
      <c r="E365" s="443">
        <v>2420.9333333333334</v>
      </c>
      <c r="F365" s="443">
        <v>2379.5666666666666</v>
      </c>
      <c r="G365" s="443">
        <v>2355.0333333333333</v>
      </c>
      <c r="H365" s="443">
        <v>2486.8333333333335</v>
      </c>
      <c r="I365" s="443">
        <v>2511.3666666666672</v>
      </c>
      <c r="J365" s="443">
        <v>2552.7333333333336</v>
      </c>
      <c r="K365" s="442">
        <v>2470</v>
      </c>
      <c r="L365" s="442">
        <v>2404.1</v>
      </c>
      <c r="M365" s="442">
        <v>1.15343</v>
      </c>
    </row>
    <row r="366" spans="1:13">
      <c r="A366" s="245">
        <v>356</v>
      </c>
      <c r="B366" s="445" t="s">
        <v>158</v>
      </c>
      <c r="C366" s="442">
        <v>244.95</v>
      </c>
      <c r="D366" s="443">
        <v>245.65</v>
      </c>
      <c r="E366" s="443">
        <v>243.55</v>
      </c>
      <c r="F366" s="443">
        <v>242.15</v>
      </c>
      <c r="G366" s="443">
        <v>240.05</v>
      </c>
      <c r="H366" s="443">
        <v>247.05</v>
      </c>
      <c r="I366" s="443">
        <v>249.14999999999998</v>
      </c>
      <c r="J366" s="443">
        <v>250.55</v>
      </c>
      <c r="K366" s="442">
        <v>247.75</v>
      </c>
      <c r="L366" s="442">
        <v>244.25</v>
      </c>
      <c r="M366" s="442">
        <v>38.914209999999997</v>
      </c>
    </row>
    <row r="367" spans="1:13">
      <c r="A367" s="245">
        <v>357</v>
      </c>
      <c r="B367" s="445" t="s">
        <v>269</v>
      </c>
      <c r="C367" s="442">
        <v>5189.2</v>
      </c>
      <c r="D367" s="443">
        <v>5192.3666666666659</v>
      </c>
      <c r="E367" s="443">
        <v>5164.8333333333321</v>
      </c>
      <c r="F367" s="443">
        <v>5140.4666666666662</v>
      </c>
      <c r="G367" s="443">
        <v>5112.9333333333325</v>
      </c>
      <c r="H367" s="443">
        <v>5216.7333333333318</v>
      </c>
      <c r="I367" s="443">
        <v>5244.2666666666664</v>
      </c>
      <c r="J367" s="443">
        <v>5268.6333333333314</v>
      </c>
      <c r="K367" s="442">
        <v>5219.8999999999996</v>
      </c>
      <c r="L367" s="442">
        <v>5168</v>
      </c>
      <c r="M367" s="442">
        <v>0.34033000000000002</v>
      </c>
    </row>
    <row r="368" spans="1:13">
      <c r="A368" s="245">
        <v>358</v>
      </c>
      <c r="B368" s="445" t="s">
        <v>459</v>
      </c>
      <c r="C368" s="442">
        <v>224.4</v>
      </c>
      <c r="D368" s="443">
        <v>225.11666666666667</v>
      </c>
      <c r="E368" s="443">
        <v>222.38333333333335</v>
      </c>
      <c r="F368" s="443">
        <v>220.36666666666667</v>
      </c>
      <c r="G368" s="443">
        <v>217.63333333333335</v>
      </c>
      <c r="H368" s="443">
        <v>227.13333333333335</v>
      </c>
      <c r="I368" s="443">
        <v>229.8666666666667</v>
      </c>
      <c r="J368" s="443">
        <v>231.88333333333335</v>
      </c>
      <c r="K368" s="442">
        <v>227.85</v>
      </c>
      <c r="L368" s="442">
        <v>223.1</v>
      </c>
      <c r="M368" s="442">
        <v>8.7499000000000002</v>
      </c>
    </row>
    <row r="369" spans="1:13">
      <c r="A369" s="245">
        <v>359</v>
      </c>
      <c r="B369" s="445" t="s">
        <v>460</v>
      </c>
      <c r="C369" s="442">
        <v>876.15</v>
      </c>
      <c r="D369" s="443">
        <v>874.1</v>
      </c>
      <c r="E369" s="443">
        <v>863.30000000000007</v>
      </c>
      <c r="F369" s="443">
        <v>850.45</v>
      </c>
      <c r="G369" s="443">
        <v>839.65000000000009</v>
      </c>
      <c r="H369" s="443">
        <v>886.95</v>
      </c>
      <c r="I369" s="443">
        <v>897.75</v>
      </c>
      <c r="J369" s="443">
        <v>910.6</v>
      </c>
      <c r="K369" s="442">
        <v>884.9</v>
      </c>
      <c r="L369" s="442">
        <v>861.25</v>
      </c>
      <c r="M369" s="442">
        <v>4.1896800000000001</v>
      </c>
    </row>
    <row r="370" spans="1:13">
      <c r="A370" s="245">
        <v>360</v>
      </c>
      <c r="B370" s="445" t="s">
        <v>160</v>
      </c>
      <c r="C370" s="442">
        <v>2079.4</v>
      </c>
      <c r="D370" s="443">
        <v>2084.0666666666666</v>
      </c>
      <c r="E370" s="443">
        <v>2070.8833333333332</v>
      </c>
      <c r="F370" s="443">
        <v>2062.3666666666668</v>
      </c>
      <c r="G370" s="443">
        <v>2049.1833333333334</v>
      </c>
      <c r="H370" s="443">
        <v>2092.583333333333</v>
      </c>
      <c r="I370" s="443">
        <v>2105.7666666666664</v>
      </c>
      <c r="J370" s="443">
        <v>2114.2833333333328</v>
      </c>
      <c r="K370" s="442">
        <v>2097.25</v>
      </c>
      <c r="L370" s="442">
        <v>2075.5500000000002</v>
      </c>
      <c r="M370" s="442">
        <v>2.9765899999999998</v>
      </c>
    </row>
    <row r="371" spans="1:13">
      <c r="A371" s="245">
        <v>361</v>
      </c>
      <c r="B371" s="445" t="s">
        <v>157</v>
      </c>
      <c r="C371" s="442">
        <v>1928.1</v>
      </c>
      <c r="D371" s="443">
        <v>1899.7166666666665</v>
      </c>
      <c r="E371" s="443">
        <v>1861.4333333333329</v>
      </c>
      <c r="F371" s="443">
        <v>1794.7666666666664</v>
      </c>
      <c r="G371" s="443">
        <v>1756.4833333333329</v>
      </c>
      <c r="H371" s="443">
        <v>1966.383333333333</v>
      </c>
      <c r="I371" s="443">
        <v>2004.6666666666663</v>
      </c>
      <c r="J371" s="443">
        <v>2071.333333333333</v>
      </c>
      <c r="K371" s="442">
        <v>1938</v>
      </c>
      <c r="L371" s="442">
        <v>1833.05</v>
      </c>
      <c r="M371" s="442">
        <v>20.5014</v>
      </c>
    </row>
    <row r="372" spans="1:13">
      <c r="A372" s="245">
        <v>362</v>
      </c>
      <c r="B372" s="445" t="s">
        <v>756</v>
      </c>
      <c r="C372" s="442">
        <v>1000.85</v>
      </c>
      <c r="D372" s="443">
        <v>1007.5833333333334</v>
      </c>
      <c r="E372" s="443">
        <v>993.26666666666677</v>
      </c>
      <c r="F372" s="443">
        <v>985.68333333333339</v>
      </c>
      <c r="G372" s="443">
        <v>971.36666666666679</v>
      </c>
      <c r="H372" s="443">
        <v>1015.1666666666667</v>
      </c>
      <c r="I372" s="443">
        <v>1029.4833333333333</v>
      </c>
      <c r="J372" s="443">
        <v>1037.0666666666666</v>
      </c>
      <c r="K372" s="442">
        <v>1021.9</v>
      </c>
      <c r="L372" s="442">
        <v>1000</v>
      </c>
      <c r="M372" s="442">
        <v>0.61851</v>
      </c>
    </row>
    <row r="373" spans="1:13">
      <c r="A373" s="245">
        <v>363</v>
      </c>
      <c r="B373" s="445" t="s">
        <v>461</v>
      </c>
      <c r="C373" s="442">
        <v>1709.45</v>
      </c>
      <c r="D373" s="443">
        <v>1706.4833333333333</v>
      </c>
      <c r="E373" s="443">
        <v>1687.9666666666667</v>
      </c>
      <c r="F373" s="443">
        <v>1666.4833333333333</v>
      </c>
      <c r="G373" s="443">
        <v>1647.9666666666667</v>
      </c>
      <c r="H373" s="443">
        <v>1727.9666666666667</v>
      </c>
      <c r="I373" s="443">
        <v>1746.4833333333336</v>
      </c>
      <c r="J373" s="443">
        <v>1767.9666666666667</v>
      </c>
      <c r="K373" s="442">
        <v>1725</v>
      </c>
      <c r="L373" s="442">
        <v>1685</v>
      </c>
      <c r="M373" s="442">
        <v>5.6305300000000003</v>
      </c>
    </row>
    <row r="374" spans="1:13">
      <c r="A374" s="245">
        <v>364</v>
      </c>
      <c r="B374" s="445" t="s">
        <v>757</v>
      </c>
      <c r="C374" s="442">
        <v>1148.55</v>
      </c>
      <c r="D374" s="443">
        <v>1137.5666666666668</v>
      </c>
      <c r="E374" s="443">
        <v>1123.1333333333337</v>
      </c>
      <c r="F374" s="443">
        <v>1097.7166666666669</v>
      </c>
      <c r="G374" s="443">
        <v>1083.2833333333338</v>
      </c>
      <c r="H374" s="443">
        <v>1162.9833333333336</v>
      </c>
      <c r="I374" s="443">
        <v>1177.4166666666665</v>
      </c>
      <c r="J374" s="443">
        <v>1202.8333333333335</v>
      </c>
      <c r="K374" s="442">
        <v>1152</v>
      </c>
      <c r="L374" s="442">
        <v>1112.1500000000001</v>
      </c>
      <c r="M374" s="442">
        <v>1.2472000000000001</v>
      </c>
    </row>
    <row r="375" spans="1:13">
      <c r="A375" s="245">
        <v>365</v>
      </c>
      <c r="B375" s="445" t="s">
        <v>159</v>
      </c>
      <c r="C375" s="442">
        <v>122.2</v>
      </c>
      <c r="D375" s="443">
        <v>122.28333333333335</v>
      </c>
      <c r="E375" s="443">
        <v>120.7166666666667</v>
      </c>
      <c r="F375" s="443">
        <v>119.23333333333335</v>
      </c>
      <c r="G375" s="443">
        <v>117.6666666666667</v>
      </c>
      <c r="H375" s="443">
        <v>123.76666666666669</v>
      </c>
      <c r="I375" s="443">
        <v>125.33333333333333</v>
      </c>
      <c r="J375" s="443">
        <v>126.81666666666669</v>
      </c>
      <c r="K375" s="442">
        <v>123.85</v>
      </c>
      <c r="L375" s="442">
        <v>120.8</v>
      </c>
      <c r="M375" s="442">
        <v>69.913269999999997</v>
      </c>
    </row>
    <row r="376" spans="1:13">
      <c r="A376" s="245">
        <v>366</v>
      </c>
      <c r="B376" s="445" t="s">
        <v>162</v>
      </c>
      <c r="C376" s="442">
        <v>226.15</v>
      </c>
      <c r="D376" s="443">
        <v>226.36666666666667</v>
      </c>
      <c r="E376" s="443">
        <v>224.58333333333334</v>
      </c>
      <c r="F376" s="443">
        <v>223.01666666666668</v>
      </c>
      <c r="G376" s="443">
        <v>221.23333333333335</v>
      </c>
      <c r="H376" s="443">
        <v>227.93333333333334</v>
      </c>
      <c r="I376" s="443">
        <v>229.71666666666664</v>
      </c>
      <c r="J376" s="443">
        <v>231.28333333333333</v>
      </c>
      <c r="K376" s="442">
        <v>228.15</v>
      </c>
      <c r="L376" s="442">
        <v>224.8</v>
      </c>
      <c r="M376" s="442">
        <v>34.551499999999997</v>
      </c>
    </row>
    <row r="377" spans="1:13">
      <c r="A377" s="245">
        <v>367</v>
      </c>
      <c r="B377" s="445" t="s">
        <v>462</v>
      </c>
      <c r="C377" s="442">
        <v>375.15</v>
      </c>
      <c r="D377" s="443">
        <v>370.16666666666669</v>
      </c>
      <c r="E377" s="443">
        <v>355.33333333333337</v>
      </c>
      <c r="F377" s="443">
        <v>335.51666666666671</v>
      </c>
      <c r="G377" s="443">
        <v>320.68333333333339</v>
      </c>
      <c r="H377" s="443">
        <v>389.98333333333335</v>
      </c>
      <c r="I377" s="443">
        <v>404.81666666666672</v>
      </c>
      <c r="J377" s="443">
        <v>424.63333333333333</v>
      </c>
      <c r="K377" s="442">
        <v>385</v>
      </c>
      <c r="L377" s="442">
        <v>350.35</v>
      </c>
      <c r="M377" s="442">
        <v>55.869169999999997</v>
      </c>
    </row>
    <row r="378" spans="1:13">
      <c r="A378" s="245">
        <v>368</v>
      </c>
      <c r="B378" s="445" t="s">
        <v>270</v>
      </c>
      <c r="C378" s="442">
        <v>289.25</v>
      </c>
      <c r="D378" s="443">
        <v>290.66666666666669</v>
      </c>
      <c r="E378" s="443">
        <v>285.63333333333338</v>
      </c>
      <c r="F378" s="443">
        <v>282.01666666666671</v>
      </c>
      <c r="G378" s="443">
        <v>276.98333333333341</v>
      </c>
      <c r="H378" s="443">
        <v>294.28333333333336</v>
      </c>
      <c r="I378" s="443">
        <v>299.31666666666666</v>
      </c>
      <c r="J378" s="443">
        <v>302.93333333333334</v>
      </c>
      <c r="K378" s="442">
        <v>295.7</v>
      </c>
      <c r="L378" s="442">
        <v>287.05</v>
      </c>
      <c r="M378" s="442">
        <v>7.68689</v>
      </c>
    </row>
    <row r="379" spans="1:13">
      <c r="A379" s="245">
        <v>369</v>
      </c>
      <c r="B379" s="445" t="s">
        <v>463</v>
      </c>
      <c r="C379" s="442">
        <v>136.5</v>
      </c>
      <c r="D379" s="443">
        <v>135.9</v>
      </c>
      <c r="E379" s="443">
        <v>133.95000000000002</v>
      </c>
      <c r="F379" s="443">
        <v>131.4</v>
      </c>
      <c r="G379" s="443">
        <v>129.45000000000002</v>
      </c>
      <c r="H379" s="443">
        <v>138.45000000000002</v>
      </c>
      <c r="I379" s="443">
        <v>140.4</v>
      </c>
      <c r="J379" s="443">
        <v>142.95000000000002</v>
      </c>
      <c r="K379" s="442">
        <v>137.85</v>
      </c>
      <c r="L379" s="442">
        <v>133.35</v>
      </c>
      <c r="M379" s="442">
        <v>2.9802399999999998</v>
      </c>
    </row>
    <row r="380" spans="1:13">
      <c r="A380" s="245">
        <v>370</v>
      </c>
      <c r="B380" s="445" t="s">
        <v>464</v>
      </c>
      <c r="C380" s="442">
        <v>5800.45</v>
      </c>
      <c r="D380" s="443">
        <v>5815.0666666666657</v>
      </c>
      <c r="E380" s="443">
        <v>5766.7333333333318</v>
      </c>
      <c r="F380" s="443">
        <v>5733.0166666666664</v>
      </c>
      <c r="G380" s="443">
        <v>5684.6833333333325</v>
      </c>
      <c r="H380" s="443">
        <v>5848.783333333331</v>
      </c>
      <c r="I380" s="443">
        <v>5897.116666666665</v>
      </c>
      <c r="J380" s="443">
        <v>5930.8333333333303</v>
      </c>
      <c r="K380" s="442">
        <v>5863.4</v>
      </c>
      <c r="L380" s="442">
        <v>5781.35</v>
      </c>
      <c r="M380" s="442">
        <v>0.19719</v>
      </c>
    </row>
    <row r="381" spans="1:13">
      <c r="A381" s="245">
        <v>371</v>
      </c>
      <c r="B381" s="445" t="s">
        <v>271</v>
      </c>
      <c r="C381" s="442">
        <v>12847.3</v>
      </c>
      <c r="D381" s="443">
        <v>12999.833333333334</v>
      </c>
      <c r="E381" s="443">
        <v>12649.466666666667</v>
      </c>
      <c r="F381" s="443">
        <v>12451.633333333333</v>
      </c>
      <c r="G381" s="443">
        <v>12101.266666666666</v>
      </c>
      <c r="H381" s="443">
        <v>13197.666666666668</v>
      </c>
      <c r="I381" s="443">
        <v>13548.033333333333</v>
      </c>
      <c r="J381" s="443">
        <v>13745.866666666669</v>
      </c>
      <c r="K381" s="442">
        <v>13350.2</v>
      </c>
      <c r="L381" s="442">
        <v>12802</v>
      </c>
      <c r="M381" s="442">
        <v>0.21987999999999999</v>
      </c>
    </row>
    <row r="382" spans="1:13">
      <c r="A382" s="245">
        <v>372</v>
      </c>
      <c r="B382" s="445" t="s">
        <v>161</v>
      </c>
      <c r="C382" s="442">
        <v>43.1</v>
      </c>
      <c r="D382" s="443">
        <v>43.216666666666669</v>
      </c>
      <c r="E382" s="443">
        <v>42.833333333333336</v>
      </c>
      <c r="F382" s="443">
        <v>42.56666666666667</v>
      </c>
      <c r="G382" s="443">
        <v>42.183333333333337</v>
      </c>
      <c r="H382" s="443">
        <v>43.483333333333334</v>
      </c>
      <c r="I382" s="443">
        <v>43.86666666666666</v>
      </c>
      <c r="J382" s="443">
        <v>44.133333333333333</v>
      </c>
      <c r="K382" s="442">
        <v>43.6</v>
      </c>
      <c r="L382" s="442">
        <v>42.95</v>
      </c>
      <c r="M382" s="442">
        <v>1421.5204699999999</v>
      </c>
    </row>
    <row r="383" spans="1:13">
      <c r="A383" s="245">
        <v>373</v>
      </c>
      <c r="B383" s="445" t="s">
        <v>272</v>
      </c>
      <c r="C383" s="442">
        <v>700.35</v>
      </c>
      <c r="D383" s="443">
        <v>700.21666666666658</v>
      </c>
      <c r="E383" s="443">
        <v>680.43333333333317</v>
      </c>
      <c r="F383" s="443">
        <v>660.51666666666654</v>
      </c>
      <c r="G383" s="443">
        <v>640.73333333333312</v>
      </c>
      <c r="H383" s="443">
        <v>720.13333333333321</v>
      </c>
      <c r="I383" s="443">
        <v>739.91666666666674</v>
      </c>
      <c r="J383" s="443">
        <v>759.83333333333326</v>
      </c>
      <c r="K383" s="442">
        <v>720</v>
      </c>
      <c r="L383" s="442">
        <v>680.3</v>
      </c>
      <c r="M383" s="442">
        <v>4.1857699999999998</v>
      </c>
    </row>
    <row r="384" spans="1:13">
      <c r="A384" s="245">
        <v>374</v>
      </c>
      <c r="B384" s="445" t="s">
        <v>165</v>
      </c>
      <c r="C384" s="442">
        <v>214.75</v>
      </c>
      <c r="D384" s="443">
        <v>215.45000000000002</v>
      </c>
      <c r="E384" s="443">
        <v>210.55000000000004</v>
      </c>
      <c r="F384" s="443">
        <v>206.35000000000002</v>
      </c>
      <c r="G384" s="443">
        <v>201.45000000000005</v>
      </c>
      <c r="H384" s="443">
        <v>219.65000000000003</v>
      </c>
      <c r="I384" s="443">
        <v>224.55</v>
      </c>
      <c r="J384" s="443">
        <v>228.75000000000003</v>
      </c>
      <c r="K384" s="442">
        <v>220.35</v>
      </c>
      <c r="L384" s="442">
        <v>211.25</v>
      </c>
      <c r="M384" s="442">
        <v>203.38093000000001</v>
      </c>
    </row>
    <row r="385" spans="1:13">
      <c r="A385" s="245">
        <v>375</v>
      </c>
      <c r="B385" s="445" t="s">
        <v>166</v>
      </c>
      <c r="C385" s="442">
        <v>150.65</v>
      </c>
      <c r="D385" s="443">
        <v>150.29999999999998</v>
      </c>
      <c r="E385" s="443">
        <v>147.94999999999996</v>
      </c>
      <c r="F385" s="443">
        <v>145.24999999999997</v>
      </c>
      <c r="G385" s="443">
        <v>142.89999999999995</v>
      </c>
      <c r="H385" s="443">
        <v>152.99999999999997</v>
      </c>
      <c r="I385" s="443">
        <v>155.35</v>
      </c>
      <c r="J385" s="443">
        <v>158.04999999999998</v>
      </c>
      <c r="K385" s="442">
        <v>152.65</v>
      </c>
      <c r="L385" s="442">
        <v>147.6</v>
      </c>
      <c r="M385" s="442">
        <v>47.89846</v>
      </c>
    </row>
    <row r="386" spans="1:13">
      <c r="A386" s="245">
        <v>376</v>
      </c>
      <c r="B386" s="445" t="s">
        <v>465</v>
      </c>
      <c r="C386" s="442">
        <v>249.4</v>
      </c>
      <c r="D386" s="443">
        <v>249.11666666666665</v>
      </c>
      <c r="E386" s="443">
        <v>248.23333333333329</v>
      </c>
      <c r="F386" s="443">
        <v>247.06666666666663</v>
      </c>
      <c r="G386" s="443">
        <v>246.18333333333328</v>
      </c>
      <c r="H386" s="443">
        <v>250.2833333333333</v>
      </c>
      <c r="I386" s="443">
        <v>251.16666666666669</v>
      </c>
      <c r="J386" s="443">
        <v>252.33333333333331</v>
      </c>
      <c r="K386" s="442">
        <v>250</v>
      </c>
      <c r="L386" s="442">
        <v>247.95</v>
      </c>
      <c r="M386" s="442">
        <v>2.2268400000000002</v>
      </c>
    </row>
    <row r="387" spans="1:13">
      <c r="A387" s="245">
        <v>377</v>
      </c>
      <c r="B387" s="445" t="s">
        <v>466</v>
      </c>
      <c r="C387" s="442">
        <v>648.54999999999995</v>
      </c>
      <c r="D387" s="443">
        <v>651.51666666666665</v>
      </c>
      <c r="E387" s="443">
        <v>639.23333333333335</v>
      </c>
      <c r="F387" s="443">
        <v>629.91666666666674</v>
      </c>
      <c r="G387" s="443">
        <v>617.63333333333344</v>
      </c>
      <c r="H387" s="443">
        <v>660.83333333333326</v>
      </c>
      <c r="I387" s="443">
        <v>673.11666666666656</v>
      </c>
      <c r="J387" s="443">
        <v>682.43333333333317</v>
      </c>
      <c r="K387" s="442">
        <v>663.8</v>
      </c>
      <c r="L387" s="442">
        <v>642.20000000000005</v>
      </c>
      <c r="M387" s="442">
        <v>12.11406</v>
      </c>
    </row>
    <row r="388" spans="1:13">
      <c r="A388" s="245">
        <v>378</v>
      </c>
      <c r="B388" s="445" t="s">
        <v>467</v>
      </c>
      <c r="C388" s="442">
        <v>30.65</v>
      </c>
      <c r="D388" s="443">
        <v>30.666666666666668</v>
      </c>
      <c r="E388" s="443">
        <v>29.483333333333334</v>
      </c>
      <c r="F388" s="443">
        <v>28.316666666666666</v>
      </c>
      <c r="G388" s="443">
        <v>27.133333333333333</v>
      </c>
      <c r="H388" s="443">
        <v>31.833333333333336</v>
      </c>
      <c r="I388" s="443">
        <v>33.016666666666666</v>
      </c>
      <c r="J388" s="443">
        <v>34.183333333333337</v>
      </c>
      <c r="K388" s="442">
        <v>31.85</v>
      </c>
      <c r="L388" s="442">
        <v>29.5</v>
      </c>
      <c r="M388" s="442">
        <v>133.57393999999999</v>
      </c>
    </row>
    <row r="389" spans="1:13">
      <c r="A389" s="245">
        <v>379</v>
      </c>
      <c r="B389" s="445" t="s">
        <v>468</v>
      </c>
      <c r="C389" s="442">
        <v>177.8</v>
      </c>
      <c r="D389" s="443">
        <v>178.86666666666667</v>
      </c>
      <c r="E389" s="443">
        <v>175.48333333333335</v>
      </c>
      <c r="F389" s="443">
        <v>173.16666666666669</v>
      </c>
      <c r="G389" s="443">
        <v>169.78333333333336</v>
      </c>
      <c r="H389" s="443">
        <v>181.18333333333334</v>
      </c>
      <c r="I389" s="443">
        <v>184.56666666666666</v>
      </c>
      <c r="J389" s="443">
        <v>186.88333333333333</v>
      </c>
      <c r="K389" s="442">
        <v>182.25</v>
      </c>
      <c r="L389" s="442">
        <v>176.55</v>
      </c>
      <c r="M389" s="442">
        <v>21.194949999999999</v>
      </c>
    </row>
    <row r="390" spans="1:13">
      <c r="A390" s="245">
        <v>380</v>
      </c>
      <c r="B390" s="445" t="s">
        <v>273</v>
      </c>
      <c r="C390" s="442">
        <v>538.4</v>
      </c>
      <c r="D390" s="443">
        <v>534.98333333333323</v>
      </c>
      <c r="E390" s="443">
        <v>529.31666666666649</v>
      </c>
      <c r="F390" s="443">
        <v>520.23333333333323</v>
      </c>
      <c r="G390" s="443">
        <v>514.56666666666649</v>
      </c>
      <c r="H390" s="443">
        <v>544.06666666666649</v>
      </c>
      <c r="I390" s="443">
        <v>549.73333333333323</v>
      </c>
      <c r="J390" s="443">
        <v>558.81666666666649</v>
      </c>
      <c r="K390" s="442">
        <v>540.65</v>
      </c>
      <c r="L390" s="442">
        <v>525.9</v>
      </c>
      <c r="M390" s="442">
        <v>3.4516399999999998</v>
      </c>
    </row>
    <row r="391" spans="1:13">
      <c r="A391" s="245">
        <v>381</v>
      </c>
      <c r="B391" s="445" t="s">
        <v>469</v>
      </c>
      <c r="C391" s="442">
        <v>317.85000000000002</v>
      </c>
      <c r="D391" s="443">
        <v>319.58333333333337</v>
      </c>
      <c r="E391" s="443">
        <v>314.36666666666673</v>
      </c>
      <c r="F391" s="443">
        <v>310.88333333333338</v>
      </c>
      <c r="G391" s="443">
        <v>305.66666666666674</v>
      </c>
      <c r="H391" s="443">
        <v>323.06666666666672</v>
      </c>
      <c r="I391" s="443">
        <v>328.28333333333342</v>
      </c>
      <c r="J391" s="443">
        <v>331.76666666666671</v>
      </c>
      <c r="K391" s="442">
        <v>324.8</v>
      </c>
      <c r="L391" s="442">
        <v>316.10000000000002</v>
      </c>
      <c r="M391" s="442">
        <v>8.5940399999999997</v>
      </c>
    </row>
    <row r="392" spans="1:13">
      <c r="A392" s="245">
        <v>382</v>
      </c>
      <c r="B392" s="445" t="s">
        <v>470</v>
      </c>
      <c r="C392" s="442">
        <v>82.45</v>
      </c>
      <c r="D392" s="443">
        <v>82.55</v>
      </c>
      <c r="E392" s="443">
        <v>82.1</v>
      </c>
      <c r="F392" s="443">
        <v>81.75</v>
      </c>
      <c r="G392" s="443">
        <v>81.3</v>
      </c>
      <c r="H392" s="443">
        <v>82.899999999999991</v>
      </c>
      <c r="I392" s="443">
        <v>83.350000000000009</v>
      </c>
      <c r="J392" s="443">
        <v>83.699999999999989</v>
      </c>
      <c r="K392" s="442">
        <v>83</v>
      </c>
      <c r="L392" s="442">
        <v>82.2</v>
      </c>
      <c r="M392" s="442">
        <v>21.308990000000001</v>
      </c>
    </row>
    <row r="393" spans="1:13">
      <c r="A393" s="245">
        <v>383</v>
      </c>
      <c r="B393" s="445" t="s">
        <v>471</v>
      </c>
      <c r="C393" s="442">
        <v>2009.05</v>
      </c>
      <c r="D393" s="443">
        <v>2025.4666666666665</v>
      </c>
      <c r="E393" s="443">
        <v>1984.583333333333</v>
      </c>
      <c r="F393" s="443">
        <v>1960.1166666666666</v>
      </c>
      <c r="G393" s="443">
        <v>1919.2333333333331</v>
      </c>
      <c r="H393" s="443">
        <v>2049.9333333333329</v>
      </c>
      <c r="I393" s="443">
        <v>2090.8166666666666</v>
      </c>
      <c r="J393" s="443">
        <v>2115.2833333333328</v>
      </c>
      <c r="K393" s="442">
        <v>2066.35</v>
      </c>
      <c r="L393" s="442">
        <v>2001</v>
      </c>
      <c r="M393" s="442">
        <v>0.87648000000000004</v>
      </c>
    </row>
    <row r="394" spans="1:13">
      <c r="A394" s="245">
        <v>384</v>
      </c>
      <c r="B394" s="445" t="s">
        <v>472</v>
      </c>
      <c r="C394" s="442">
        <v>396.5</v>
      </c>
      <c r="D394" s="443">
        <v>396.56666666666666</v>
      </c>
      <c r="E394" s="443">
        <v>390.68333333333334</v>
      </c>
      <c r="F394" s="443">
        <v>384.86666666666667</v>
      </c>
      <c r="G394" s="443">
        <v>378.98333333333335</v>
      </c>
      <c r="H394" s="443">
        <v>402.38333333333333</v>
      </c>
      <c r="I394" s="443">
        <v>408.26666666666665</v>
      </c>
      <c r="J394" s="443">
        <v>414.08333333333331</v>
      </c>
      <c r="K394" s="442">
        <v>402.45</v>
      </c>
      <c r="L394" s="442">
        <v>390.75</v>
      </c>
      <c r="M394" s="442">
        <v>10.04649</v>
      </c>
    </row>
    <row r="395" spans="1:13">
      <c r="A395" s="245">
        <v>385</v>
      </c>
      <c r="B395" s="445" t="s">
        <v>473</v>
      </c>
      <c r="C395" s="442">
        <v>251</v>
      </c>
      <c r="D395" s="443">
        <v>247.85</v>
      </c>
      <c r="E395" s="443">
        <v>233.2</v>
      </c>
      <c r="F395" s="443">
        <v>215.4</v>
      </c>
      <c r="G395" s="443">
        <v>200.75</v>
      </c>
      <c r="H395" s="443">
        <v>265.64999999999998</v>
      </c>
      <c r="I395" s="443">
        <v>280.3</v>
      </c>
      <c r="J395" s="443">
        <v>298.09999999999997</v>
      </c>
      <c r="K395" s="442">
        <v>262.5</v>
      </c>
      <c r="L395" s="442">
        <v>230.05</v>
      </c>
      <c r="M395" s="442">
        <v>25.117699999999999</v>
      </c>
    </row>
    <row r="396" spans="1:13">
      <c r="A396" s="245">
        <v>386</v>
      </c>
      <c r="B396" s="445" t="s">
        <v>474</v>
      </c>
      <c r="C396" s="442">
        <v>1076.0999999999999</v>
      </c>
      <c r="D396" s="443">
        <v>1080.1666666666667</v>
      </c>
      <c r="E396" s="443">
        <v>1065.9333333333334</v>
      </c>
      <c r="F396" s="443">
        <v>1055.7666666666667</v>
      </c>
      <c r="G396" s="443">
        <v>1041.5333333333333</v>
      </c>
      <c r="H396" s="443">
        <v>1090.3333333333335</v>
      </c>
      <c r="I396" s="443">
        <v>1104.5666666666666</v>
      </c>
      <c r="J396" s="443">
        <v>1114.7333333333336</v>
      </c>
      <c r="K396" s="442">
        <v>1094.4000000000001</v>
      </c>
      <c r="L396" s="442">
        <v>1070</v>
      </c>
      <c r="M396" s="442">
        <v>1.61145</v>
      </c>
    </row>
    <row r="397" spans="1:13">
      <c r="A397" s="245">
        <v>387</v>
      </c>
      <c r="B397" s="445" t="s">
        <v>167</v>
      </c>
      <c r="C397" s="442">
        <v>2190.5</v>
      </c>
      <c r="D397" s="443">
        <v>2197.0666666666666</v>
      </c>
      <c r="E397" s="443">
        <v>2177.6833333333334</v>
      </c>
      <c r="F397" s="443">
        <v>2164.8666666666668</v>
      </c>
      <c r="G397" s="443">
        <v>2145.4833333333336</v>
      </c>
      <c r="H397" s="443">
        <v>2209.8833333333332</v>
      </c>
      <c r="I397" s="443">
        <v>2229.2666666666664</v>
      </c>
      <c r="J397" s="443">
        <v>2242.083333333333</v>
      </c>
      <c r="K397" s="442">
        <v>2216.4499999999998</v>
      </c>
      <c r="L397" s="442">
        <v>2184.25</v>
      </c>
      <c r="M397" s="442">
        <v>66.772779999999997</v>
      </c>
    </row>
    <row r="398" spans="1:13">
      <c r="A398" s="245">
        <v>388</v>
      </c>
      <c r="B398" s="445" t="s">
        <v>814</v>
      </c>
      <c r="C398" s="442">
        <v>1049.6500000000001</v>
      </c>
      <c r="D398" s="443">
        <v>1049.2333333333333</v>
      </c>
      <c r="E398" s="443">
        <v>1040.4166666666667</v>
      </c>
      <c r="F398" s="443">
        <v>1031.1833333333334</v>
      </c>
      <c r="G398" s="443">
        <v>1022.3666666666668</v>
      </c>
      <c r="H398" s="443">
        <v>1058.4666666666667</v>
      </c>
      <c r="I398" s="443">
        <v>1067.2833333333333</v>
      </c>
      <c r="J398" s="443">
        <v>1076.5166666666667</v>
      </c>
      <c r="K398" s="442">
        <v>1058.05</v>
      </c>
      <c r="L398" s="442">
        <v>1040</v>
      </c>
      <c r="M398" s="442">
        <v>6.29772</v>
      </c>
    </row>
    <row r="399" spans="1:13">
      <c r="A399" s="245">
        <v>389</v>
      </c>
      <c r="B399" s="445" t="s">
        <v>274</v>
      </c>
      <c r="C399" s="442">
        <v>989.15</v>
      </c>
      <c r="D399" s="443">
        <v>989.36666666666667</v>
      </c>
      <c r="E399" s="443">
        <v>983.7833333333333</v>
      </c>
      <c r="F399" s="443">
        <v>978.41666666666663</v>
      </c>
      <c r="G399" s="443">
        <v>972.83333333333326</v>
      </c>
      <c r="H399" s="443">
        <v>994.73333333333335</v>
      </c>
      <c r="I399" s="443">
        <v>1000.3166666666666</v>
      </c>
      <c r="J399" s="443">
        <v>1005.6833333333334</v>
      </c>
      <c r="K399" s="442">
        <v>994.95</v>
      </c>
      <c r="L399" s="442">
        <v>984</v>
      </c>
      <c r="M399" s="442">
        <v>9.9691899999999993</v>
      </c>
    </row>
    <row r="400" spans="1:13">
      <c r="A400" s="245">
        <v>390</v>
      </c>
      <c r="B400" s="445" t="s">
        <v>476</v>
      </c>
      <c r="C400" s="442">
        <v>27.95</v>
      </c>
      <c r="D400" s="443">
        <v>28.033333333333331</v>
      </c>
      <c r="E400" s="443">
        <v>27.266666666666662</v>
      </c>
      <c r="F400" s="443">
        <v>26.583333333333332</v>
      </c>
      <c r="G400" s="443">
        <v>25.816666666666663</v>
      </c>
      <c r="H400" s="443">
        <v>28.716666666666661</v>
      </c>
      <c r="I400" s="443">
        <v>29.483333333333327</v>
      </c>
      <c r="J400" s="443">
        <v>30.166666666666661</v>
      </c>
      <c r="K400" s="442">
        <v>28.8</v>
      </c>
      <c r="L400" s="442">
        <v>27.35</v>
      </c>
      <c r="M400" s="442">
        <v>100.87721000000001</v>
      </c>
    </row>
    <row r="401" spans="1:13">
      <c r="A401" s="245">
        <v>391</v>
      </c>
      <c r="B401" s="445" t="s">
        <v>477</v>
      </c>
      <c r="C401" s="442">
        <v>2389.4</v>
      </c>
      <c r="D401" s="443">
        <v>2404.4666666666667</v>
      </c>
      <c r="E401" s="443">
        <v>2364.9333333333334</v>
      </c>
      <c r="F401" s="443">
        <v>2340.4666666666667</v>
      </c>
      <c r="G401" s="443">
        <v>2300.9333333333334</v>
      </c>
      <c r="H401" s="443">
        <v>2428.9333333333334</v>
      </c>
      <c r="I401" s="443">
        <v>2468.4666666666672</v>
      </c>
      <c r="J401" s="443">
        <v>2492.9333333333334</v>
      </c>
      <c r="K401" s="442">
        <v>2444</v>
      </c>
      <c r="L401" s="442">
        <v>2380</v>
      </c>
      <c r="M401" s="442">
        <v>0.11715</v>
      </c>
    </row>
    <row r="402" spans="1:13">
      <c r="A402" s="245">
        <v>392</v>
      </c>
      <c r="B402" s="445" t="s">
        <v>172</v>
      </c>
      <c r="C402" s="442">
        <v>6623.45</v>
      </c>
      <c r="D402" s="443">
        <v>6620.083333333333</v>
      </c>
      <c r="E402" s="443">
        <v>6588.1166666666659</v>
      </c>
      <c r="F402" s="443">
        <v>6552.7833333333328</v>
      </c>
      <c r="G402" s="443">
        <v>6520.8166666666657</v>
      </c>
      <c r="H402" s="443">
        <v>6655.4166666666661</v>
      </c>
      <c r="I402" s="443">
        <v>6687.3833333333332</v>
      </c>
      <c r="J402" s="443">
        <v>6722.7166666666662</v>
      </c>
      <c r="K402" s="442">
        <v>6652.05</v>
      </c>
      <c r="L402" s="442">
        <v>6584.75</v>
      </c>
      <c r="M402" s="442">
        <v>0.87373999999999996</v>
      </c>
    </row>
    <row r="403" spans="1:13">
      <c r="A403" s="245">
        <v>393</v>
      </c>
      <c r="B403" s="445" t="s">
        <v>478</v>
      </c>
      <c r="C403" s="442">
        <v>7758.6</v>
      </c>
      <c r="D403" s="443">
        <v>7755.25</v>
      </c>
      <c r="E403" s="443">
        <v>7725.5</v>
      </c>
      <c r="F403" s="443">
        <v>7692.4</v>
      </c>
      <c r="G403" s="443">
        <v>7662.65</v>
      </c>
      <c r="H403" s="443">
        <v>7788.35</v>
      </c>
      <c r="I403" s="443">
        <v>7818.1</v>
      </c>
      <c r="J403" s="443">
        <v>7851.2000000000007</v>
      </c>
      <c r="K403" s="442">
        <v>7785</v>
      </c>
      <c r="L403" s="442">
        <v>7722.15</v>
      </c>
      <c r="M403" s="442">
        <v>5.1189999999999999E-2</v>
      </c>
    </row>
    <row r="404" spans="1:13">
      <c r="A404" s="245">
        <v>394</v>
      </c>
      <c r="B404" s="445" t="s">
        <v>479</v>
      </c>
      <c r="C404" s="442">
        <v>5203.8500000000004</v>
      </c>
      <c r="D404" s="443">
        <v>5190.9666666666672</v>
      </c>
      <c r="E404" s="443">
        <v>5156.9333333333343</v>
      </c>
      <c r="F404" s="443">
        <v>5110.0166666666673</v>
      </c>
      <c r="G404" s="443">
        <v>5075.9833333333345</v>
      </c>
      <c r="H404" s="443">
        <v>5237.8833333333341</v>
      </c>
      <c r="I404" s="443">
        <v>5271.916666666667</v>
      </c>
      <c r="J404" s="443">
        <v>5318.8333333333339</v>
      </c>
      <c r="K404" s="442">
        <v>5225</v>
      </c>
      <c r="L404" s="442">
        <v>5144.05</v>
      </c>
      <c r="M404" s="442">
        <v>0.10834000000000001</v>
      </c>
    </row>
    <row r="405" spans="1:13">
      <c r="A405" s="245">
        <v>395</v>
      </c>
      <c r="B405" s="445" t="s">
        <v>759</v>
      </c>
      <c r="C405" s="442">
        <v>123.2</v>
      </c>
      <c r="D405" s="443">
        <v>124.60000000000001</v>
      </c>
      <c r="E405" s="443">
        <v>121.40000000000002</v>
      </c>
      <c r="F405" s="443">
        <v>119.60000000000001</v>
      </c>
      <c r="G405" s="443">
        <v>116.40000000000002</v>
      </c>
      <c r="H405" s="443">
        <v>126.40000000000002</v>
      </c>
      <c r="I405" s="443">
        <v>129.60000000000002</v>
      </c>
      <c r="J405" s="443">
        <v>131.40000000000003</v>
      </c>
      <c r="K405" s="442">
        <v>127.8</v>
      </c>
      <c r="L405" s="442">
        <v>122.8</v>
      </c>
      <c r="M405" s="442">
        <v>6.2904</v>
      </c>
    </row>
    <row r="406" spans="1:13">
      <c r="A406" s="245">
        <v>396</v>
      </c>
      <c r="B406" s="445" t="s">
        <v>480</v>
      </c>
      <c r="C406" s="442">
        <v>427.2</v>
      </c>
      <c r="D406" s="443">
        <v>428.41666666666669</v>
      </c>
      <c r="E406" s="443">
        <v>420.83333333333337</v>
      </c>
      <c r="F406" s="443">
        <v>414.4666666666667</v>
      </c>
      <c r="G406" s="443">
        <v>406.88333333333338</v>
      </c>
      <c r="H406" s="443">
        <v>434.78333333333336</v>
      </c>
      <c r="I406" s="443">
        <v>442.36666666666673</v>
      </c>
      <c r="J406" s="443">
        <v>448.73333333333335</v>
      </c>
      <c r="K406" s="442">
        <v>436</v>
      </c>
      <c r="L406" s="442">
        <v>422.05</v>
      </c>
      <c r="M406" s="442">
        <v>4.4596</v>
      </c>
    </row>
    <row r="407" spans="1:13">
      <c r="A407" s="245">
        <v>397</v>
      </c>
      <c r="B407" s="445" t="s">
        <v>761</v>
      </c>
      <c r="C407" s="442">
        <v>260.05</v>
      </c>
      <c r="D407" s="443">
        <v>261.45</v>
      </c>
      <c r="E407" s="443">
        <v>257.09999999999997</v>
      </c>
      <c r="F407" s="443">
        <v>254.14999999999998</v>
      </c>
      <c r="G407" s="443">
        <v>249.79999999999995</v>
      </c>
      <c r="H407" s="443">
        <v>264.39999999999998</v>
      </c>
      <c r="I407" s="443">
        <v>268.75</v>
      </c>
      <c r="J407" s="443">
        <v>271.7</v>
      </c>
      <c r="K407" s="442">
        <v>265.8</v>
      </c>
      <c r="L407" s="442">
        <v>258.5</v>
      </c>
      <c r="M407" s="442">
        <v>5.5262900000000004</v>
      </c>
    </row>
    <row r="408" spans="1:13">
      <c r="A408" s="245">
        <v>398</v>
      </c>
      <c r="B408" s="445" t="s">
        <v>481</v>
      </c>
      <c r="C408" s="442">
        <v>2151.8000000000002</v>
      </c>
      <c r="D408" s="443">
        <v>2158.5166666666664</v>
      </c>
      <c r="E408" s="443">
        <v>2032.1833333333329</v>
      </c>
      <c r="F408" s="443">
        <v>1912.5666666666666</v>
      </c>
      <c r="G408" s="443">
        <v>1786.2333333333331</v>
      </c>
      <c r="H408" s="443">
        <v>2278.1333333333328</v>
      </c>
      <c r="I408" s="443">
        <v>2404.4666666666667</v>
      </c>
      <c r="J408" s="443">
        <v>2524.0833333333326</v>
      </c>
      <c r="K408" s="442">
        <v>2284.85</v>
      </c>
      <c r="L408" s="442">
        <v>2038.9</v>
      </c>
      <c r="M408" s="442">
        <v>5.9384800000000002</v>
      </c>
    </row>
    <row r="409" spans="1:13">
      <c r="A409" s="245">
        <v>399</v>
      </c>
      <c r="B409" s="445" t="s">
        <v>482</v>
      </c>
      <c r="C409" s="442">
        <v>562.35</v>
      </c>
      <c r="D409" s="443">
        <v>560.16666666666663</v>
      </c>
      <c r="E409" s="443">
        <v>552.18333333333328</v>
      </c>
      <c r="F409" s="443">
        <v>542.01666666666665</v>
      </c>
      <c r="G409" s="443">
        <v>534.0333333333333</v>
      </c>
      <c r="H409" s="443">
        <v>570.33333333333326</v>
      </c>
      <c r="I409" s="443">
        <v>578.31666666666661</v>
      </c>
      <c r="J409" s="443">
        <v>588.48333333333323</v>
      </c>
      <c r="K409" s="442">
        <v>568.15</v>
      </c>
      <c r="L409" s="442">
        <v>550</v>
      </c>
      <c r="M409" s="442">
        <v>20.543279999999999</v>
      </c>
    </row>
    <row r="410" spans="1:13">
      <c r="A410" s="245">
        <v>400</v>
      </c>
      <c r="B410" s="445" t="s">
        <v>760</v>
      </c>
      <c r="C410" s="442">
        <v>115.65</v>
      </c>
      <c r="D410" s="443">
        <v>115.95</v>
      </c>
      <c r="E410" s="443">
        <v>114.95</v>
      </c>
      <c r="F410" s="443">
        <v>114.25</v>
      </c>
      <c r="G410" s="443">
        <v>113.25</v>
      </c>
      <c r="H410" s="443">
        <v>116.65</v>
      </c>
      <c r="I410" s="443">
        <v>117.65</v>
      </c>
      <c r="J410" s="443">
        <v>118.35000000000001</v>
      </c>
      <c r="K410" s="442">
        <v>116.95</v>
      </c>
      <c r="L410" s="442">
        <v>115.25</v>
      </c>
      <c r="M410" s="442">
        <v>18.307390000000002</v>
      </c>
    </row>
    <row r="411" spans="1:13">
      <c r="A411" s="245">
        <v>401</v>
      </c>
      <c r="B411" s="445" t="s">
        <v>483</v>
      </c>
      <c r="C411" s="442">
        <v>237.55</v>
      </c>
      <c r="D411" s="443">
        <v>239.93333333333331</v>
      </c>
      <c r="E411" s="443">
        <v>233.86666666666662</v>
      </c>
      <c r="F411" s="443">
        <v>230.18333333333331</v>
      </c>
      <c r="G411" s="443">
        <v>224.11666666666662</v>
      </c>
      <c r="H411" s="443">
        <v>243.61666666666662</v>
      </c>
      <c r="I411" s="443">
        <v>249.68333333333328</v>
      </c>
      <c r="J411" s="443">
        <v>253.36666666666662</v>
      </c>
      <c r="K411" s="442">
        <v>246</v>
      </c>
      <c r="L411" s="442">
        <v>236.25</v>
      </c>
      <c r="M411" s="442">
        <v>3.7763100000000001</v>
      </c>
    </row>
    <row r="412" spans="1:13">
      <c r="A412" s="245">
        <v>402</v>
      </c>
      <c r="B412" s="445" t="s">
        <v>170</v>
      </c>
      <c r="C412" s="442">
        <v>28153.65</v>
      </c>
      <c r="D412" s="443">
        <v>28224.133333333331</v>
      </c>
      <c r="E412" s="443">
        <v>28019.516666666663</v>
      </c>
      <c r="F412" s="443">
        <v>27885.383333333331</v>
      </c>
      <c r="G412" s="443">
        <v>27680.766666666663</v>
      </c>
      <c r="H412" s="443">
        <v>28358.266666666663</v>
      </c>
      <c r="I412" s="443">
        <v>28562.883333333331</v>
      </c>
      <c r="J412" s="443">
        <v>28697.016666666663</v>
      </c>
      <c r="K412" s="442">
        <v>28428.75</v>
      </c>
      <c r="L412" s="442">
        <v>28090</v>
      </c>
      <c r="M412" s="442">
        <v>0.26867000000000002</v>
      </c>
    </row>
    <row r="413" spans="1:13">
      <c r="A413" s="245">
        <v>403</v>
      </c>
      <c r="B413" s="445" t="s">
        <v>484</v>
      </c>
      <c r="C413" s="442">
        <v>1669.05</v>
      </c>
      <c r="D413" s="443">
        <v>1668.8666666666668</v>
      </c>
      <c r="E413" s="443">
        <v>1660.1833333333336</v>
      </c>
      <c r="F413" s="443">
        <v>1651.3166666666668</v>
      </c>
      <c r="G413" s="443">
        <v>1642.6333333333337</v>
      </c>
      <c r="H413" s="443">
        <v>1677.7333333333336</v>
      </c>
      <c r="I413" s="443">
        <v>1686.416666666667</v>
      </c>
      <c r="J413" s="443">
        <v>1695.2833333333335</v>
      </c>
      <c r="K413" s="442">
        <v>1677.55</v>
      </c>
      <c r="L413" s="442">
        <v>1660</v>
      </c>
      <c r="M413" s="442">
        <v>0.20274</v>
      </c>
    </row>
    <row r="414" spans="1:13">
      <c r="A414" s="245">
        <v>404</v>
      </c>
      <c r="B414" s="445" t="s">
        <v>173</v>
      </c>
      <c r="C414" s="442">
        <v>1423.2</v>
      </c>
      <c r="D414" s="443">
        <v>1421.9833333333333</v>
      </c>
      <c r="E414" s="443">
        <v>1408.9666666666667</v>
      </c>
      <c r="F414" s="443">
        <v>1394.7333333333333</v>
      </c>
      <c r="G414" s="443">
        <v>1381.7166666666667</v>
      </c>
      <c r="H414" s="443">
        <v>1436.2166666666667</v>
      </c>
      <c r="I414" s="443">
        <v>1449.2333333333336</v>
      </c>
      <c r="J414" s="443">
        <v>1463.4666666666667</v>
      </c>
      <c r="K414" s="442">
        <v>1435</v>
      </c>
      <c r="L414" s="442">
        <v>1407.75</v>
      </c>
      <c r="M414" s="442">
        <v>12.627140000000001</v>
      </c>
    </row>
    <row r="415" spans="1:13">
      <c r="A415" s="245">
        <v>405</v>
      </c>
      <c r="B415" s="445" t="s">
        <v>171</v>
      </c>
      <c r="C415" s="442">
        <v>2119.75</v>
      </c>
      <c r="D415" s="443">
        <v>2134.5833333333335</v>
      </c>
      <c r="E415" s="443">
        <v>2091.166666666667</v>
      </c>
      <c r="F415" s="443">
        <v>2062.5833333333335</v>
      </c>
      <c r="G415" s="443">
        <v>2019.166666666667</v>
      </c>
      <c r="H415" s="443">
        <v>2163.166666666667</v>
      </c>
      <c r="I415" s="443">
        <v>2206.5833333333339</v>
      </c>
      <c r="J415" s="443">
        <v>2235.166666666667</v>
      </c>
      <c r="K415" s="442">
        <v>2178</v>
      </c>
      <c r="L415" s="442">
        <v>2106</v>
      </c>
      <c r="M415" s="442">
        <v>7.0721499999999997</v>
      </c>
    </row>
    <row r="416" spans="1:13">
      <c r="A416" s="245">
        <v>406</v>
      </c>
      <c r="B416" s="445" t="s">
        <v>485</v>
      </c>
      <c r="C416" s="442">
        <v>509.5</v>
      </c>
      <c r="D416" s="443">
        <v>512.26666666666665</v>
      </c>
      <c r="E416" s="443">
        <v>505.23333333333335</v>
      </c>
      <c r="F416" s="443">
        <v>500.9666666666667</v>
      </c>
      <c r="G416" s="443">
        <v>493.93333333333339</v>
      </c>
      <c r="H416" s="443">
        <v>516.5333333333333</v>
      </c>
      <c r="I416" s="443">
        <v>523.56666666666661</v>
      </c>
      <c r="J416" s="443">
        <v>527.83333333333326</v>
      </c>
      <c r="K416" s="442">
        <v>519.29999999999995</v>
      </c>
      <c r="L416" s="442">
        <v>508</v>
      </c>
      <c r="M416" s="442">
        <v>1.8767100000000001</v>
      </c>
    </row>
    <row r="417" spans="1:13">
      <c r="A417" s="245">
        <v>407</v>
      </c>
      <c r="B417" s="445" t="s">
        <v>486</v>
      </c>
      <c r="C417" s="442">
        <v>1557.4</v>
      </c>
      <c r="D417" s="443">
        <v>1571.8333333333333</v>
      </c>
      <c r="E417" s="443">
        <v>1535.5666666666666</v>
      </c>
      <c r="F417" s="443">
        <v>1513.7333333333333</v>
      </c>
      <c r="G417" s="443">
        <v>1477.4666666666667</v>
      </c>
      <c r="H417" s="443">
        <v>1593.6666666666665</v>
      </c>
      <c r="I417" s="443">
        <v>1629.9333333333334</v>
      </c>
      <c r="J417" s="443">
        <v>1651.7666666666664</v>
      </c>
      <c r="K417" s="442">
        <v>1608.1</v>
      </c>
      <c r="L417" s="442">
        <v>1550</v>
      </c>
      <c r="M417" s="442">
        <v>0.53259999999999996</v>
      </c>
    </row>
    <row r="418" spans="1:13">
      <c r="A418" s="245">
        <v>408</v>
      </c>
      <c r="B418" s="445" t="s">
        <v>762</v>
      </c>
      <c r="C418" s="442">
        <v>1735.5</v>
      </c>
      <c r="D418" s="443">
        <v>1738.2</v>
      </c>
      <c r="E418" s="443">
        <v>1719.3000000000002</v>
      </c>
      <c r="F418" s="443">
        <v>1703.1000000000001</v>
      </c>
      <c r="G418" s="443">
        <v>1684.2000000000003</v>
      </c>
      <c r="H418" s="443">
        <v>1754.4</v>
      </c>
      <c r="I418" s="443">
        <v>1773.3000000000002</v>
      </c>
      <c r="J418" s="443">
        <v>1789.5</v>
      </c>
      <c r="K418" s="442">
        <v>1757.1</v>
      </c>
      <c r="L418" s="442">
        <v>1722</v>
      </c>
      <c r="M418" s="442">
        <v>0.51144000000000001</v>
      </c>
    </row>
    <row r="419" spans="1:13">
      <c r="A419" s="245">
        <v>409</v>
      </c>
      <c r="B419" s="445" t="s">
        <v>487</v>
      </c>
      <c r="C419" s="442">
        <v>730.65</v>
      </c>
      <c r="D419" s="443">
        <v>716.33333333333337</v>
      </c>
      <c r="E419" s="443">
        <v>698.36666666666679</v>
      </c>
      <c r="F419" s="443">
        <v>666.08333333333337</v>
      </c>
      <c r="G419" s="443">
        <v>648.11666666666679</v>
      </c>
      <c r="H419" s="443">
        <v>748.61666666666679</v>
      </c>
      <c r="I419" s="443">
        <v>766.58333333333326</v>
      </c>
      <c r="J419" s="443">
        <v>798.86666666666679</v>
      </c>
      <c r="K419" s="442">
        <v>734.3</v>
      </c>
      <c r="L419" s="442">
        <v>684.05</v>
      </c>
      <c r="M419" s="442">
        <v>7.6149300000000002</v>
      </c>
    </row>
    <row r="420" spans="1:13">
      <c r="A420" s="245">
        <v>410</v>
      </c>
      <c r="B420" s="445" t="s">
        <v>488</v>
      </c>
      <c r="C420" s="442">
        <v>10.25</v>
      </c>
      <c r="D420" s="443">
        <v>10.283333333333333</v>
      </c>
      <c r="E420" s="443">
        <v>10.166666666666666</v>
      </c>
      <c r="F420" s="443">
        <v>10.083333333333332</v>
      </c>
      <c r="G420" s="443">
        <v>9.966666666666665</v>
      </c>
      <c r="H420" s="443">
        <v>10.366666666666667</v>
      </c>
      <c r="I420" s="443">
        <v>10.483333333333334</v>
      </c>
      <c r="J420" s="443">
        <v>10.566666666666668</v>
      </c>
      <c r="K420" s="442">
        <v>10.4</v>
      </c>
      <c r="L420" s="442">
        <v>10.199999999999999</v>
      </c>
      <c r="M420" s="442">
        <v>99.390720000000002</v>
      </c>
    </row>
    <row r="421" spans="1:13">
      <c r="A421" s="245">
        <v>411</v>
      </c>
      <c r="B421" s="445" t="s">
        <v>763</v>
      </c>
      <c r="C421" s="442">
        <v>79.7</v>
      </c>
      <c r="D421" s="443">
        <v>79.433333333333323</v>
      </c>
      <c r="E421" s="443">
        <v>77.866666666666646</v>
      </c>
      <c r="F421" s="443">
        <v>76.033333333333317</v>
      </c>
      <c r="G421" s="443">
        <v>74.46666666666664</v>
      </c>
      <c r="H421" s="443">
        <v>81.266666666666652</v>
      </c>
      <c r="I421" s="443">
        <v>82.833333333333343</v>
      </c>
      <c r="J421" s="443">
        <v>84.666666666666657</v>
      </c>
      <c r="K421" s="442">
        <v>81</v>
      </c>
      <c r="L421" s="442">
        <v>77.599999999999994</v>
      </c>
      <c r="M421" s="442">
        <v>72.485500000000002</v>
      </c>
    </row>
    <row r="422" spans="1:13">
      <c r="A422" s="245">
        <v>412</v>
      </c>
      <c r="B422" s="445" t="s">
        <v>489</v>
      </c>
      <c r="C422" s="442">
        <v>110</v>
      </c>
      <c r="D422" s="443">
        <v>110</v>
      </c>
      <c r="E422" s="443">
        <v>109</v>
      </c>
      <c r="F422" s="443">
        <v>108</v>
      </c>
      <c r="G422" s="443">
        <v>107</v>
      </c>
      <c r="H422" s="443">
        <v>111</v>
      </c>
      <c r="I422" s="443">
        <v>112</v>
      </c>
      <c r="J422" s="443">
        <v>113</v>
      </c>
      <c r="K422" s="442">
        <v>111</v>
      </c>
      <c r="L422" s="442">
        <v>109</v>
      </c>
      <c r="M422" s="442">
        <v>2.5461100000000001</v>
      </c>
    </row>
    <row r="423" spans="1:13">
      <c r="A423" s="245">
        <v>413</v>
      </c>
      <c r="B423" s="445" t="s">
        <v>169</v>
      </c>
      <c r="C423" s="442">
        <v>433.6</v>
      </c>
      <c r="D423" s="443">
        <v>435.75</v>
      </c>
      <c r="E423" s="443">
        <v>429.6</v>
      </c>
      <c r="F423" s="443">
        <v>425.6</v>
      </c>
      <c r="G423" s="443">
        <v>419.45000000000005</v>
      </c>
      <c r="H423" s="443">
        <v>439.75</v>
      </c>
      <c r="I423" s="443">
        <v>445.9</v>
      </c>
      <c r="J423" s="443">
        <v>449.9</v>
      </c>
      <c r="K423" s="442">
        <v>441.9</v>
      </c>
      <c r="L423" s="442">
        <v>431.75</v>
      </c>
      <c r="M423" s="442">
        <v>368.98768999999999</v>
      </c>
    </row>
    <row r="424" spans="1:13">
      <c r="A424" s="245">
        <v>414</v>
      </c>
      <c r="B424" s="445" t="s">
        <v>168</v>
      </c>
      <c r="C424" s="442">
        <v>122.9</v>
      </c>
      <c r="D424" s="443">
        <v>122.78333333333335</v>
      </c>
      <c r="E424" s="443">
        <v>121.41666666666669</v>
      </c>
      <c r="F424" s="443">
        <v>119.93333333333334</v>
      </c>
      <c r="G424" s="443">
        <v>118.56666666666668</v>
      </c>
      <c r="H424" s="443">
        <v>124.26666666666669</v>
      </c>
      <c r="I424" s="443">
        <v>125.63333333333334</v>
      </c>
      <c r="J424" s="443">
        <v>127.1166666666667</v>
      </c>
      <c r="K424" s="442">
        <v>124.15</v>
      </c>
      <c r="L424" s="442">
        <v>121.3</v>
      </c>
      <c r="M424" s="442">
        <v>301.62900999999999</v>
      </c>
    </row>
    <row r="425" spans="1:13">
      <c r="A425" s="245">
        <v>415</v>
      </c>
      <c r="B425" s="445" t="s">
        <v>766</v>
      </c>
      <c r="C425" s="442">
        <v>241.55</v>
      </c>
      <c r="D425" s="443">
        <v>241.81666666666669</v>
      </c>
      <c r="E425" s="443">
        <v>238.73333333333338</v>
      </c>
      <c r="F425" s="443">
        <v>235.91666666666669</v>
      </c>
      <c r="G425" s="443">
        <v>232.83333333333337</v>
      </c>
      <c r="H425" s="443">
        <v>244.63333333333338</v>
      </c>
      <c r="I425" s="443">
        <v>247.7166666666667</v>
      </c>
      <c r="J425" s="443">
        <v>250.53333333333339</v>
      </c>
      <c r="K425" s="442">
        <v>244.9</v>
      </c>
      <c r="L425" s="442">
        <v>239</v>
      </c>
      <c r="M425" s="442">
        <v>10.12537</v>
      </c>
    </row>
    <row r="426" spans="1:13">
      <c r="A426" s="245">
        <v>416</v>
      </c>
      <c r="B426" s="445" t="s">
        <v>833</v>
      </c>
      <c r="C426" s="442">
        <v>263.8</v>
      </c>
      <c r="D426" s="443">
        <v>264.25</v>
      </c>
      <c r="E426" s="443">
        <v>257.7</v>
      </c>
      <c r="F426" s="443">
        <v>251.59999999999997</v>
      </c>
      <c r="G426" s="443">
        <v>245.04999999999995</v>
      </c>
      <c r="H426" s="443">
        <v>270.35000000000002</v>
      </c>
      <c r="I426" s="443">
        <v>276.89999999999998</v>
      </c>
      <c r="J426" s="443">
        <v>283.00000000000006</v>
      </c>
      <c r="K426" s="442">
        <v>270.8</v>
      </c>
      <c r="L426" s="442">
        <v>258.14999999999998</v>
      </c>
      <c r="M426" s="442">
        <v>24.886119999999998</v>
      </c>
    </row>
    <row r="427" spans="1:13">
      <c r="A427" s="245">
        <v>417</v>
      </c>
      <c r="B427" s="445" t="s">
        <v>174</v>
      </c>
      <c r="C427" s="442">
        <v>787.7</v>
      </c>
      <c r="D427" s="443">
        <v>788.7833333333333</v>
      </c>
      <c r="E427" s="443">
        <v>780.01666666666665</v>
      </c>
      <c r="F427" s="443">
        <v>772.33333333333337</v>
      </c>
      <c r="G427" s="443">
        <v>763.56666666666672</v>
      </c>
      <c r="H427" s="443">
        <v>796.46666666666658</v>
      </c>
      <c r="I427" s="443">
        <v>805.23333333333323</v>
      </c>
      <c r="J427" s="443">
        <v>812.91666666666652</v>
      </c>
      <c r="K427" s="442">
        <v>797.55</v>
      </c>
      <c r="L427" s="442">
        <v>781.1</v>
      </c>
      <c r="M427" s="442">
        <v>5.2848899999999999</v>
      </c>
    </row>
    <row r="428" spans="1:13">
      <c r="A428" s="245">
        <v>418</v>
      </c>
      <c r="B428" s="445" t="s">
        <v>490</v>
      </c>
      <c r="C428" s="442">
        <v>699.75</v>
      </c>
      <c r="D428" s="443">
        <v>705.44999999999993</v>
      </c>
      <c r="E428" s="443">
        <v>685.29999999999984</v>
      </c>
      <c r="F428" s="443">
        <v>670.84999999999991</v>
      </c>
      <c r="G428" s="443">
        <v>650.69999999999982</v>
      </c>
      <c r="H428" s="443">
        <v>719.89999999999986</v>
      </c>
      <c r="I428" s="443">
        <v>740.05</v>
      </c>
      <c r="J428" s="443">
        <v>754.49999999999989</v>
      </c>
      <c r="K428" s="442">
        <v>725.6</v>
      </c>
      <c r="L428" s="442">
        <v>691</v>
      </c>
      <c r="M428" s="442">
        <v>14.475720000000001</v>
      </c>
    </row>
    <row r="429" spans="1:13">
      <c r="A429" s="245">
        <v>419</v>
      </c>
      <c r="B429" s="445" t="s">
        <v>793</v>
      </c>
      <c r="C429" s="442">
        <v>357.8</v>
      </c>
      <c r="D429" s="443">
        <v>359.48333333333335</v>
      </c>
      <c r="E429" s="443">
        <v>354.16666666666669</v>
      </c>
      <c r="F429" s="443">
        <v>350.53333333333336</v>
      </c>
      <c r="G429" s="443">
        <v>345.2166666666667</v>
      </c>
      <c r="H429" s="443">
        <v>363.11666666666667</v>
      </c>
      <c r="I429" s="443">
        <v>368.43333333333328</v>
      </c>
      <c r="J429" s="443">
        <v>372.06666666666666</v>
      </c>
      <c r="K429" s="442">
        <v>364.8</v>
      </c>
      <c r="L429" s="442">
        <v>355.85</v>
      </c>
      <c r="M429" s="442">
        <v>8.4556199999999997</v>
      </c>
    </row>
    <row r="430" spans="1:13">
      <c r="A430" s="245">
        <v>420</v>
      </c>
      <c r="B430" s="445" t="s">
        <v>491</v>
      </c>
      <c r="C430" s="442">
        <v>223.6</v>
      </c>
      <c r="D430" s="443">
        <v>224.46666666666667</v>
      </c>
      <c r="E430" s="443">
        <v>220.78333333333333</v>
      </c>
      <c r="F430" s="443">
        <v>217.96666666666667</v>
      </c>
      <c r="G430" s="443">
        <v>214.28333333333333</v>
      </c>
      <c r="H430" s="443">
        <v>227.28333333333333</v>
      </c>
      <c r="I430" s="443">
        <v>230.96666666666667</v>
      </c>
      <c r="J430" s="443">
        <v>233.78333333333333</v>
      </c>
      <c r="K430" s="442">
        <v>228.15</v>
      </c>
      <c r="L430" s="442">
        <v>221.65</v>
      </c>
      <c r="M430" s="442">
        <v>6.2549400000000004</v>
      </c>
    </row>
    <row r="431" spans="1:13">
      <c r="A431" s="245">
        <v>421</v>
      </c>
      <c r="B431" s="445" t="s">
        <v>175</v>
      </c>
      <c r="C431" s="442">
        <v>673.95</v>
      </c>
      <c r="D431" s="443">
        <v>675.33333333333337</v>
      </c>
      <c r="E431" s="443">
        <v>671.41666666666674</v>
      </c>
      <c r="F431" s="443">
        <v>668.88333333333333</v>
      </c>
      <c r="G431" s="443">
        <v>664.9666666666667</v>
      </c>
      <c r="H431" s="443">
        <v>677.86666666666679</v>
      </c>
      <c r="I431" s="443">
        <v>681.78333333333353</v>
      </c>
      <c r="J431" s="443">
        <v>684.31666666666683</v>
      </c>
      <c r="K431" s="442">
        <v>679.25</v>
      </c>
      <c r="L431" s="442">
        <v>672.8</v>
      </c>
      <c r="M431" s="442">
        <v>37.478029999999997</v>
      </c>
    </row>
    <row r="432" spans="1:13">
      <c r="A432" s="245">
        <v>422</v>
      </c>
      <c r="B432" s="445" t="s">
        <v>176</v>
      </c>
      <c r="C432" s="442">
        <v>521.75</v>
      </c>
      <c r="D432" s="443">
        <v>524.18333333333328</v>
      </c>
      <c r="E432" s="443">
        <v>517.61666666666656</v>
      </c>
      <c r="F432" s="443">
        <v>513.48333333333323</v>
      </c>
      <c r="G432" s="443">
        <v>506.91666666666652</v>
      </c>
      <c r="H432" s="443">
        <v>528.31666666666661</v>
      </c>
      <c r="I432" s="443">
        <v>534.88333333333344</v>
      </c>
      <c r="J432" s="443">
        <v>539.01666666666665</v>
      </c>
      <c r="K432" s="442">
        <v>530.75</v>
      </c>
      <c r="L432" s="442">
        <v>520.04999999999995</v>
      </c>
      <c r="M432" s="442">
        <v>12.3447</v>
      </c>
    </row>
    <row r="433" spans="1:13">
      <c r="A433" s="245">
        <v>423</v>
      </c>
      <c r="B433" s="445" t="s">
        <v>492</v>
      </c>
      <c r="C433" s="442">
        <v>2540.1</v>
      </c>
      <c r="D433" s="443">
        <v>2556.1333333333337</v>
      </c>
      <c r="E433" s="443">
        <v>2502.2666666666673</v>
      </c>
      <c r="F433" s="443">
        <v>2464.4333333333338</v>
      </c>
      <c r="G433" s="443">
        <v>2410.5666666666675</v>
      </c>
      <c r="H433" s="443">
        <v>2593.9666666666672</v>
      </c>
      <c r="I433" s="443">
        <v>2647.833333333333</v>
      </c>
      <c r="J433" s="443">
        <v>2685.666666666667</v>
      </c>
      <c r="K433" s="442">
        <v>2610</v>
      </c>
      <c r="L433" s="442">
        <v>2518.3000000000002</v>
      </c>
      <c r="M433" s="442">
        <v>0.34511999999999998</v>
      </c>
    </row>
    <row r="434" spans="1:13">
      <c r="A434" s="245">
        <v>424</v>
      </c>
      <c r="B434" s="445" t="s">
        <v>493</v>
      </c>
      <c r="C434" s="442">
        <v>810.5</v>
      </c>
      <c r="D434" s="443">
        <v>814.31666666666661</v>
      </c>
      <c r="E434" s="443">
        <v>783.93333333333317</v>
      </c>
      <c r="F434" s="443">
        <v>757.36666666666656</v>
      </c>
      <c r="G434" s="443">
        <v>726.98333333333312</v>
      </c>
      <c r="H434" s="443">
        <v>840.88333333333321</v>
      </c>
      <c r="I434" s="443">
        <v>871.26666666666665</v>
      </c>
      <c r="J434" s="443">
        <v>897.83333333333326</v>
      </c>
      <c r="K434" s="442">
        <v>844.7</v>
      </c>
      <c r="L434" s="442">
        <v>787.75</v>
      </c>
      <c r="M434" s="442">
        <v>4.5166000000000004</v>
      </c>
    </row>
    <row r="435" spans="1:13">
      <c r="A435" s="245">
        <v>425</v>
      </c>
      <c r="B435" s="445" t="s">
        <v>494</v>
      </c>
      <c r="C435" s="442">
        <v>302.25</v>
      </c>
      <c r="D435" s="443">
        <v>301.18333333333334</v>
      </c>
      <c r="E435" s="443">
        <v>296.11666666666667</v>
      </c>
      <c r="F435" s="443">
        <v>289.98333333333335</v>
      </c>
      <c r="G435" s="443">
        <v>284.91666666666669</v>
      </c>
      <c r="H435" s="443">
        <v>307.31666666666666</v>
      </c>
      <c r="I435" s="443">
        <v>312.38333333333338</v>
      </c>
      <c r="J435" s="443">
        <v>318.51666666666665</v>
      </c>
      <c r="K435" s="442">
        <v>306.25</v>
      </c>
      <c r="L435" s="442">
        <v>295.05</v>
      </c>
      <c r="M435" s="442">
        <v>8.0011200000000002</v>
      </c>
    </row>
    <row r="436" spans="1:13">
      <c r="A436" s="245">
        <v>426</v>
      </c>
      <c r="B436" s="445" t="s">
        <v>495</v>
      </c>
      <c r="C436" s="442">
        <v>278.45</v>
      </c>
      <c r="D436" s="443">
        <v>280.25</v>
      </c>
      <c r="E436" s="443">
        <v>275.2</v>
      </c>
      <c r="F436" s="443">
        <v>271.95</v>
      </c>
      <c r="G436" s="443">
        <v>266.89999999999998</v>
      </c>
      <c r="H436" s="443">
        <v>283.5</v>
      </c>
      <c r="I436" s="443">
        <v>288.54999999999995</v>
      </c>
      <c r="J436" s="443">
        <v>291.8</v>
      </c>
      <c r="K436" s="442">
        <v>285.3</v>
      </c>
      <c r="L436" s="442">
        <v>277</v>
      </c>
      <c r="M436" s="442">
        <v>1.04979</v>
      </c>
    </row>
    <row r="437" spans="1:13">
      <c r="A437" s="245">
        <v>427</v>
      </c>
      <c r="B437" s="445" t="s">
        <v>496</v>
      </c>
      <c r="C437" s="442">
        <v>2228.8000000000002</v>
      </c>
      <c r="D437" s="443">
        <v>2246.4</v>
      </c>
      <c r="E437" s="443">
        <v>2204.4</v>
      </c>
      <c r="F437" s="443">
        <v>2180</v>
      </c>
      <c r="G437" s="443">
        <v>2138</v>
      </c>
      <c r="H437" s="443">
        <v>2270.8000000000002</v>
      </c>
      <c r="I437" s="443">
        <v>2312.8000000000002</v>
      </c>
      <c r="J437" s="443">
        <v>2337.2000000000003</v>
      </c>
      <c r="K437" s="442">
        <v>2288.4</v>
      </c>
      <c r="L437" s="442">
        <v>2222</v>
      </c>
      <c r="M437" s="442">
        <v>0.80181000000000002</v>
      </c>
    </row>
    <row r="438" spans="1:13">
      <c r="A438" s="245">
        <v>428</v>
      </c>
      <c r="B438" s="445" t="s">
        <v>764</v>
      </c>
      <c r="C438" s="442">
        <v>769.6</v>
      </c>
      <c r="D438" s="443">
        <v>772.86666666666667</v>
      </c>
      <c r="E438" s="443">
        <v>761.73333333333335</v>
      </c>
      <c r="F438" s="443">
        <v>753.86666666666667</v>
      </c>
      <c r="G438" s="443">
        <v>742.73333333333335</v>
      </c>
      <c r="H438" s="443">
        <v>780.73333333333335</v>
      </c>
      <c r="I438" s="443">
        <v>791.86666666666679</v>
      </c>
      <c r="J438" s="443">
        <v>799.73333333333335</v>
      </c>
      <c r="K438" s="442">
        <v>784</v>
      </c>
      <c r="L438" s="442">
        <v>765</v>
      </c>
      <c r="M438" s="442">
        <v>1.3174999999999999</v>
      </c>
    </row>
    <row r="439" spans="1:13">
      <c r="A439" s="245">
        <v>429</v>
      </c>
      <c r="B439" s="445" t="s">
        <v>813</v>
      </c>
      <c r="C439" s="442">
        <v>519</v>
      </c>
      <c r="D439" s="443">
        <v>519.38333333333333</v>
      </c>
      <c r="E439" s="443">
        <v>514.76666666666665</v>
      </c>
      <c r="F439" s="443">
        <v>510.5333333333333</v>
      </c>
      <c r="G439" s="443">
        <v>505.91666666666663</v>
      </c>
      <c r="H439" s="443">
        <v>523.61666666666667</v>
      </c>
      <c r="I439" s="443">
        <v>528.23333333333323</v>
      </c>
      <c r="J439" s="443">
        <v>532.4666666666667</v>
      </c>
      <c r="K439" s="442">
        <v>524</v>
      </c>
      <c r="L439" s="442">
        <v>515.15</v>
      </c>
      <c r="M439" s="442">
        <v>1.0004500000000001</v>
      </c>
    </row>
    <row r="440" spans="1:13">
      <c r="A440" s="245">
        <v>430</v>
      </c>
      <c r="B440" s="445" t="s">
        <v>497</v>
      </c>
      <c r="C440" s="442">
        <v>7.35</v>
      </c>
      <c r="D440" s="443">
        <v>7.333333333333333</v>
      </c>
      <c r="E440" s="443">
        <v>7.0666666666666664</v>
      </c>
      <c r="F440" s="443">
        <v>6.7833333333333332</v>
      </c>
      <c r="G440" s="443">
        <v>6.5166666666666666</v>
      </c>
      <c r="H440" s="443">
        <v>7.6166666666666663</v>
      </c>
      <c r="I440" s="443">
        <v>7.8833333333333337</v>
      </c>
      <c r="J440" s="443">
        <v>8.1666666666666661</v>
      </c>
      <c r="K440" s="442">
        <v>7.6</v>
      </c>
      <c r="L440" s="442">
        <v>7.05</v>
      </c>
      <c r="M440" s="442">
        <v>2043.70435</v>
      </c>
    </row>
    <row r="441" spans="1:13">
      <c r="A441" s="245">
        <v>431</v>
      </c>
      <c r="B441" s="445" t="s">
        <v>498</v>
      </c>
      <c r="C441" s="442">
        <v>136.44999999999999</v>
      </c>
      <c r="D441" s="443">
        <v>136.20000000000002</v>
      </c>
      <c r="E441" s="443">
        <v>135.35000000000002</v>
      </c>
      <c r="F441" s="443">
        <v>134.25</v>
      </c>
      <c r="G441" s="443">
        <v>133.4</v>
      </c>
      <c r="H441" s="443">
        <v>137.30000000000004</v>
      </c>
      <c r="I441" s="443">
        <v>138.15</v>
      </c>
      <c r="J441" s="443">
        <v>139.25000000000006</v>
      </c>
      <c r="K441" s="442">
        <v>137.05000000000001</v>
      </c>
      <c r="L441" s="442">
        <v>135.1</v>
      </c>
      <c r="M441" s="442">
        <v>0.97504999999999997</v>
      </c>
    </row>
    <row r="442" spans="1:13">
      <c r="A442" s="245">
        <v>432</v>
      </c>
      <c r="B442" s="445" t="s">
        <v>765</v>
      </c>
      <c r="C442" s="442">
        <v>1542.7</v>
      </c>
      <c r="D442" s="443">
        <v>1545.2833333333335</v>
      </c>
      <c r="E442" s="443">
        <v>1532.416666666667</v>
      </c>
      <c r="F442" s="443">
        <v>1522.1333333333334</v>
      </c>
      <c r="G442" s="443">
        <v>1509.2666666666669</v>
      </c>
      <c r="H442" s="443">
        <v>1555.5666666666671</v>
      </c>
      <c r="I442" s="443">
        <v>1568.4333333333334</v>
      </c>
      <c r="J442" s="443">
        <v>1578.7166666666672</v>
      </c>
      <c r="K442" s="442">
        <v>1558.15</v>
      </c>
      <c r="L442" s="442">
        <v>1535</v>
      </c>
      <c r="M442" s="442">
        <v>0.15640000000000001</v>
      </c>
    </row>
    <row r="443" spans="1:13">
      <c r="A443" s="245">
        <v>433</v>
      </c>
      <c r="B443" s="445" t="s">
        <v>499</v>
      </c>
      <c r="C443" s="442">
        <v>1071.0999999999999</v>
      </c>
      <c r="D443" s="443">
        <v>1077.3333333333333</v>
      </c>
      <c r="E443" s="443">
        <v>1061.1666666666665</v>
      </c>
      <c r="F443" s="443">
        <v>1051.2333333333333</v>
      </c>
      <c r="G443" s="443">
        <v>1035.0666666666666</v>
      </c>
      <c r="H443" s="443">
        <v>1087.2666666666664</v>
      </c>
      <c r="I443" s="443">
        <v>1103.4333333333329</v>
      </c>
      <c r="J443" s="443">
        <v>1113.3666666666663</v>
      </c>
      <c r="K443" s="442">
        <v>1093.5</v>
      </c>
      <c r="L443" s="442">
        <v>1067.4000000000001</v>
      </c>
      <c r="M443" s="442">
        <v>1.5346</v>
      </c>
    </row>
    <row r="444" spans="1:13">
      <c r="A444" s="245">
        <v>434</v>
      </c>
      <c r="B444" s="445" t="s">
        <v>275</v>
      </c>
      <c r="C444" s="442">
        <v>589</v>
      </c>
      <c r="D444" s="443">
        <v>590.01666666666665</v>
      </c>
      <c r="E444" s="443">
        <v>585.23333333333335</v>
      </c>
      <c r="F444" s="443">
        <v>581.4666666666667</v>
      </c>
      <c r="G444" s="443">
        <v>576.68333333333339</v>
      </c>
      <c r="H444" s="443">
        <v>593.7833333333333</v>
      </c>
      <c r="I444" s="443">
        <v>598.56666666666661</v>
      </c>
      <c r="J444" s="443">
        <v>602.33333333333326</v>
      </c>
      <c r="K444" s="442">
        <v>594.79999999999995</v>
      </c>
      <c r="L444" s="442">
        <v>586.25</v>
      </c>
      <c r="M444" s="442">
        <v>1.9480500000000001</v>
      </c>
    </row>
    <row r="445" spans="1:13">
      <c r="A445" s="245">
        <v>435</v>
      </c>
      <c r="B445" s="445" t="s">
        <v>500</v>
      </c>
      <c r="C445" s="442">
        <v>1444.7</v>
      </c>
      <c r="D445" s="443">
        <v>1463.2833333333335</v>
      </c>
      <c r="E445" s="443">
        <v>1412.416666666667</v>
      </c>
      <c r="F445" s="443">
        <v>1380.1333333333334</v>
      </c>
      <c r="G445" s="443">
        <v>1329.2666666666669</v>
      </c>
      <c r="H445" s="443">
        <v>1495.5666666666671</v>
      </c>
      <c r="I445" s="443">
        <v>1546.4333333333334</v>
      </c>
      <c r="J445" s="443">
        <v>1578.7166666666672</v>
      </c>
      <c r="K445" s="442">
        <v>1514.15</v>
      </c>
      <c r="L445" s="442">
        <v>1431</v>
      </c>
      <c r="M445" s="442">
        <v>1.18686</v>
      </c>
    </row>
    <row r="446" spans="1:13">
      <c r="A446" s="245">
        <v>436</v>
      </c>
      <c r="B446" s="445" t="s">
        <v>501</v>
      </c>
      <c r="C446" s="442">
        <v>542.54999999999995</v>
      </c>
      <c r="D446" s="443">
        <v>545.33333333333337</v>
      </c>
      <c r="E446" s="443">
        <v>535.11666666666679</v>
      </c>
      <c r="F446" s="443">
        <v>527.68333333333339</v>
      </c>
      <c r="G446" s="443">
        <v>517.46666666666681</v>
      </c>
      <c r="H446" s="443">
        <v>552.76666666666677</v>
      </c>
      <c r="I446" s="443">
        <v>562.98333333333323</v>
      </c>
      <c r="J446" s="443">
        <v>570.41666666666674</v>
      </c>
      <c r="K446" s="442">
        <v>555.54999999999995</v>
      </c>
      <c r="L446" s="442">
        <v>537.9</v>
      </c>
      <c r="M446" s="442">
        <v>0.29765000000000003</v>
      </c>
    </row>
    <row r="447" spans="1:13">
      <c r="A447" s="245">
        <v>437</v>
      </c>
      <c r="B447" s="445" t="s">
        <v>502</v>
      </c>
      <c r="C447" s="442">
        <v>8903.4</v>
      </c>
      <c r="D447" s="443">
        <v>8894.8000000000011</v>
      </c>
      <c r="E447" s="443">
        <v>8798.6000000000022</v>
      </c>
      <c r="F447" s="443">
        <v>8693.8000000000011</v>
      </c>
      <c r="G447" s="443">
        <v>8597.6000000000022</v>
      </c>
      <c r="H447" s="443">
        <v>8999.6000000000022</v>
      </c>
      <c r="I447" s="443">
        <v>9095.8000000000029</v>
      </c>
      <c r="J447" s="443">
        <v>9200.6000000000022</v>
      </c>
      <c r="K447" s="442">
        <v>8991</v>
      </c>
      <c r="L447" s="442">
        <v>8790</v>
      </c>
      <c r="M447" s="442">
        <v>0.16714999999999999</v>
      </c>
    </row>
    <row r="448" spans="1:13">
      <c r="A448" s="245">
        <v>438</v>
      </c>
      <c r="B448" s="445" t="s">
        <v>503</v>
      </c>
      <c r="C448" s="442">
        <v>312.95</v>
      </c>
      <c r="D448" s="443">
        <v>314.3</v>
      </c>
      <c r="E448" s="443">
        <v>308.65000000000003</v>
      </c>
      <c r="F448" s="443">
        <v>304.35000000000002</v>
      </c>
      <c r="G448" s="443">
        <v>298.70000000000005</v>
      </c>
      <c r="H448" s="443">
        <v>318.60000000000002</v>
      </c>
      <c r="I448" s="443">
        <v>324.25</v>
      </c>
      <c r="J448" s="443">
        <v>328.55</v>
      </c>
      <c r="K448" s="442">
        <v>319.95</v>
      </c>
      <c r="L448" s="442">
        <v>310</v>
      </c>
      <c r="M448" s="442">
        <v>1.3672800000000001</v>
      </c>
    </row>
    <row r="449" spans="1:13">
      <c r="A449" s="245">
        <v>439</v>
      </c>
      <c r="B449" s="445" t="s">
        <v>504</v>
      </c>
      <c r="C449" s="442">
        <v>42.3</v>
      </c>
      <c r="D449" s="443">
        <v>42.283333333333331</v>
      </c>
      <c r="E449" s="443">
        <v>41.61666666666666</v>
      </c>
      <c r="F449" s="443">
        <v>40.93333333333333</v>
      </c>
      <c r="G449" s="443">
        <v>40.266666666666659</v>
      </c>
      <c r="H449" s="443">
        <v>42.966666666666661</v>
      </c>
      <c r="I449" s="443">
        <v>43.633333333333333</v>
      </c>
      <c r="J449" s="443">
        <v>44.316666666666663</v>
      </c>
      <c r="K449" s="442">
        <v>42.95</v>
      </c>
      <c r="L449" s="442">
        <v>41.6</v>
      </c>
      <c r="M449" s="442">
        <v>117.37018</v>
      </c>
    </row>
    <row r="450" spans="1:13">
      <c r="A450" s="245">
        <v>440</v>
      </c>
      <c r="B450" s="445" t="s">
        <v>188</v>
      </c>
      <c r="C450" s="442">
        <v>623.4</v>
      </c>
      <c r="D450" s="443">
        <v>624.81666666666672</v>
      </c>
      <c r="E450" s="443">
        <v>618.78333333333342</v>
      </c>
      <c r="F450" s="443">
        <v>614.16666666666674</v>
      </c>
      <c r="G450" s="443">
        <v>608.13333333333344</v>
      </c>
      <c r="H450" s="443">
        <v>629.43333333333339</v>
      </c>
      <c r="I450" s="443">
        <v>635.4666666666667</v>
      </c>
      <c r="J450" s="443">
        <v>640.08333333333337</v>
      </c>
      <c r="K450" s="442">
        <v>630.85</v>
      </c>
      <c r="L450" s="442">
        <v>620.20000000000005</v>
      </c>
      <c r="M450" s="442">
        <v>20.356259999999999</v>
      </c>
    </row>
    <row r="451" spans="1:13">
      <c r="A451" s="245">
        <v>441</v>
      </c>
      <c r="B451" s="445" t="s">
        <v>767</v>
      </c>
      <c r="C451" s="442">
        <v>15544.75</v>
      </c>
      <c r="D451" s="443">
        <v>15596.166666666666</v>
      </c>
      <c r="E451" s="443">
        <v>15392.333333333332</v>
      </c>
      <c r="F451" s="443">
        <v>15239.916666666666</v>
      </c>
      <c r="G451" s="443">
        <v>15036.083333333332</v>
      </c>
      <c r="H451" s="443">
        <v>15748.583333333332</v>
      </c>
      <c r="I451" s="443">
        <v>15952.416666666664</v>
      </c>
      <c r="J451" s="443">
        <v>16104.833333333332</v>
      </c>
      <c r="K451" s="442">
        <v>15800</v>
      </c>
      <c r="L451" s="442">
        <v>15443.75</v>
      </c>
      <c r="M451" s="442">
        <v>8.5500000000000003E-3</v>
      </c>
    </row>
    <row r="452" spans="1:13">
      <c r="A452" s="245">
        <v>442</v>
      </c>
      <c r="B452" s="445" t="s">
        <v>177</v>
      </c>
      <c r="C452" s="442">
        <v>746.15</v>
      </c>
      <c r="D452" s="443">
        <v>740.94999999999993</v>
      </c>
      <c r="E452" s="443">
        <v>732.99999999999989</v>
      </c>
      <c r="F452" s="443">
        <v>719.84999999999991</v>
      </c>
      <c r="G452" s="443">
        <v>711.89999999999986</v>
      </c>
      <c r="H452" s="443">
        <v>754.09999999999991</v>
      </c>
      <c r="I452" s="443">
        <v>762.05</v>
      </c>
      <c r="J452" s="443">
        <v>775.19999999999993</v>
      </c>
      <c r="K452" s="442">
        <v>748.9</v>
      </c>
      <c r="L452" s="442">
        <v>727.8</v>
      </c>
      <c r="M452" s="442">
        <v>54.649349999999998</v>
      </c>
    </row>
    <row r="453" spans="1:13">
      <c r="A453" s="245">
        <v>443</v>
      </c>
      <c r="B453" s="445" t="s">
        <v>768</v>
      </c>
      <c r="C453" s="442">
        <v>174.35</v>
      </c>
      <c r="D453" s="443">
        <v>175.33333333333334</v>
      </c>
      <c r="E453" s="443">
        <v>172.76666666666668</v>
      </c>
      <c r="F453" s="443">
        <v>171.18333333333334</v>
      </c>
      <c r="G453" s="443">
        <v>168.61666666666667</v>
      </c>
      <c r="H453" s="443">
        <v>176.91666666666669</v>
      </c>
      <c r="I453" s="443">
        <v>179.48333333333335</v>
      </c>
      <c r="J453" s="443">
        <v>181.06666666666669</v>
      </c>
      <c r="K453" s="442">
        <v>177.9</v>
      </c>
      <c r="L453" s="442">
        <v>173.75</v>
      </c>
      <c r="M453" s="442">
        <v>13.398709999999999</v>
      </c>
    </row>
    <row r="454" spans="1:13">
      <c r="A454" s="245">
        <v>444</v>
      </c>
      <c r="B454" s="445" t="s">
        <v>769</v>
      </c>
      <c r="C454" s="442">
        <v>1141</v>
      </c>
      <c r="D454" s="443">
        <v>1139.2833333333335</v>
      </c>
      <c r="E454" s="443">
        <v>1126.7666666666671</v>
      </c>
      <c r="F454" s="443">
        <v>1112.5333333333335</v>
      </c>
      <c r="G454" s="443">
        <v>1100.0166666666671</v>
      </c>
      <c r="H454" s="443">
        <v>1153.5166666666671</v>
      </c>
      <c r="I454" s="443">
        <v>1166.0333333333335</v>
      </c>
      <c r="J454" s="443">
        <v>1180.2666666666671</v>
      </c>
      <c r="K454" s="442">
        <v>1151.8</v>
      </c>
      <c r="L454" s="442">
        <v>1125.05</v>
      </c>
      <c r="M454" s="442">
        <v>3.2058800000000001</v>
      </c>
    </row>
    <row r="455" spans="1:13">
      <c r="A455" s="245">
        <v>445</v>
      </c>
      <c r="B455" s="445" t="s">
        <v>183</v>
      </c>
      <c r="C455" s="442">
        <v>3143.75</v>
      </c>
      <c r="D455" s="443">
        <v>3141.8666666666668</v>
      </c>
      <c r="E455" s="443">
        <v>3126.8833333333337</v>
      </c>
      <c r="F455" s="443">
        <v>3110.0166666666669</v>
      </c>
      <c r="G455" s="443">
        <v>3095.0333333333338</v>
      </c>
      <c r="H455" s="443">
        <v>3158.7333333333336</v>
      </c>
      <c r="I455" s="443">
        <v>3173.7166666666672</v>
      </c>
      <c r="J455" s="443">
        <v>3190.5833333333335</v>
      </c>
      <c r="K455" s="442">
        <v>3156.85</v>
      </c>
      <c r="L455" s="442">
        <v>3125</v>
      </c>
      <c r="M455" s="442">
        <v>18.360600000000002</v>
      </c>
    </row>
    <row r="456" spans="1:13">
      <c r="A456" s="245">
        <v>446</v>
      </c>
      <c r="B456" s="445" t="s">
        <v>804</v>
      </c>
      <c r="C456" s="442">
        <v>686.95</v>
      </c>
      <c r="D456" s="443">
        <v>683.9666666666667</v>
      </c>
      <c r="E456" s="443">
        <v>677.98333333333335</v>
      </c>
      <c r="F456" s="443">
        <v>669.01666666666665</v>
      </c>
      <c r="G456" s="443">
        <v>663.0333333333333</v>
      </c>
      <c r="H456" s="443">
        <v>692.93333333333339</v>
      </c>
      <c r="I456" s="443">
        <v>698.91666666666674</v>
      </c>
      <c r="J456" s="443">
        <v>707.88333333333344</v>
      </c>
      <c r="K456" s="442">
        <v>689.95</v>
      </c>
      <c r="L456" s="442">
        <v>675</v>
      </c>
      <c r="M456" s="442">
        <v>23.98771</v>
      </c>
    </row>
    <row r="457" spans="1:13">
      <c r="A457" s="245">
        <v>447</v>
      </c>
      <c r="B457" s="445" t="s">
        <v>178</v>
      </c>
      <c r="C457" s="442">
        <v>3566.15</v>
      </c>
      <c r="D457" s="443">
        <v>3568.7000000000003</v>
      </c>
      <c r="E457" s="443">
        <v>3552.4500000000007</v>
      </c>
      <c r="F457" s="443">
        <v>3538.7500000000005</v>
      </c>
      <c r="G457" s="443">
        <v>3522.5000000000009</v>
      </c>
      <c r="H457" s="443">
        <v>3582.4000000000005</v>
      </c>
      <c r="I457" s="443">
        <v>3598.6499999999996</v>
      </c>
      <c r="J457" s="443">
        <v>3612.3500000000004</v>
      </c>
      <c r="K457" s="442">
        <v>3584.95</v>
      </c>
      <c r="L457" s="442">
        <v>3555</v>
      </c>
      <c r="M457" s="442">
        <v>0.71677999999999997</v>
      </c>
    </row>
    <row r="458" spans="1:13">
      <c r="A458" s="245">
        <v>448</v>
      </c>
      <c r="B458" s="445" t="s">
        <v>505</v>
      </c>
      <c r="C458" s="442">
        <v>1099.2</v>
      </c>
      <c r="D458" s="443">
        <v>1101.45</v>
      </c>
      <c r="E458" s="443">
        <v>1091.9000000000001</v>
      </c>
      <c r="F458" s="443">
        <v>1084.6000000000001</v>
      </c>
      <c r="G458" s="443">
        <v>1075.0500000000002</v>
      </c>
      <c r="H458" s="443">
        <v>1108.75</v>
      </c>
      <c r="I458" s="443">
        <v>1118.2999999999997</v>
      </c>
      <c r="J458" s="443">
        <v>1125.5999999999999</v>
      </c>
      <c r="K458" s="442">
        <v>1111</v>
      </c>
      <c r="L458" s="442">
        <v>1094.1500000000001</v>
      </c>
      <c r="M458" s="442">
        <v>0.62212000000000001</v>
      </c>
    </row>
    <row r="459" spans="1:13">
      <c r="A459" s="245">
        <v>449</v>
      </c>
      <c r="B459" s="445" t="s">
        <v>180</v>
      </c>
      <c r="C459" s="442">
        <v>151.9</v>
      </c>
      <c r="D459" s="443">
        <v>150.85</v>
      </c>
      <c r="E459" s="443">
        <v>149.19999999999999</v>
      </c>
      <c r="F459" s="443">
        <v>146.5</v>
      </c>
      <c r="G459" s="443">
        <v>144.85</v>
      </c>
      <c r="H459" s="443">
        <v>153.54999999999998</v>
      </c>
      <c r="I459" s="443">
        <v>155.20000000000002</v>
      </c>
      <c r="J459" s="443">
        <v>157.89999999999998</v>
      </c>
      <c r="K459" s="442">
        <v>152.5</v>
      </c>
      <c r="L459" s="442">
        <v>148.15</v>
      </c>
      <c r="M459" s="442">
        <v>26.717970000000001</v>
      </c>
    </row>
    <row r="460" spans="1:13">
      <c r="A460" s="245">
        <v>450</v>
      </c>
      <c r="B460" s="445" t="s">
        <v>179</v>
      </c>
      <c r="C460" s="442">
        <v>334.95</v>
      </c>
      <c r="D460" s="443">
        <v>332.0333333333333</v>
      </c>
      <c r="E460" s="443">
        <v>327.16666666666663</v>
      </c>
      <c r="F460" s="443">
        <v>319.38333333333333</v>
      </c>
      <c r="G460" s="443">
        <v>314.51666666666665</v>
      </c>
      <c r="H460" s="443">
        <v>339.81666666666661</v>
      </c>
      <c r="I460" s="443">
        <v>344.68333333333328</v>
      </c>
      <c r="J460" s="443">
        <v>352.46666666666658</v>
      </c>
      <c r="K460" s="442">
        <v>336.9</v>
      </c>
      <c r="L460" s="442">
        <v>324.25</v>
      </c>
      <c r="M460" s="442">
        <v>412.78748999999999</v>
      </c>
    </row>
    <row r="461" spans="1:13">
      <c r="A461" s="245">
        <v>451</v>
      </c>
      <c r="B461" s="445" t="s">
        <v>181</v>
      </c>
      <c r="C461" s="442">
        <v>108.15</v>
      </c>
      <c r="D461" s="443">
        <v>108.08333333333333</v>
      </c>
      <c r="E461" s="443">
        <v>107.06666666666666</v>
      </c>
      <c r="F461" s="443">
        <v>105.98333333333333</v>
      </c>
      <c r="G461" s="443">
        <v>104.96666666666667</v>
      </c>
      <c r="H461" s="443">
        <v>109.16666666666666</v>
      </c>
      <c r="I461" s="443">
        <v>110.18333333333334</v>
      </c>
      <c r="J461" s="443">
        <v>111.26666666666665</v>
      </c>
      <c r="K461" s="442">
        <v>109.1</v>
      </c>
      <c r="L461" s="442">
        <v>107</v>
      </c>
      <c r="M461" s="442">
        <v>190.48139</v>
      </c>
    </row>
    <row r="462" spans="1:13">
      <c r="A462" s="245">
        <v>452</v>
      </c>
      <c r="B462" s="445" t="s">
        <v>770</v>
      </c>
      <c r="C462" s="442">
        <v>94.1</v>
      </c>
      <c r="D462" s="443">
        <v>94.7</v>
      </c>
      <c r="E462" s="443">
        <v>93.4</v>
      </c>
      <c r="F462" s="443">
        <v>92.7</v>
      </c>
      <c r="G462" s="443">
        <v>91.4</v>
      </c>
      <c r="H462" s="443">
        <v>95.4</v>
      </c>
      <c r="I462" s="443">
        <v>96.699999999999989</v>
      </c>
      <c r="J462" s="443">
        <v>97.4</v>
      </c>
      <c r="K462" s="442">
        <v>96</v>
      </c>
      <c r="L462" s="442">
        <v>94</v>
      </c>
      <c r="M462" s="442">
        <v>50.95026</v>
      </c>
    </row>
    <row r="463" spans="1:13">
      <c r="A463" s="245">
        <v>453</v>
      </c>
      <c r="B463" s="445" t="s">
        <v>182</v>
      </c>
      <c r="C463" s="442">
        <v>1120.7</v>
      </c>
      <c r="D463" s="443">
        <v>1118.8333333333333</v>
      </c>
      <c r="E463" s="443">
        <v>1108.8666666666666</v>
      </c>
      <c r="F463" s="443">
        <v>1097.0333333333333</v>
      </c>
      <c r="G463" s="443">
        <v>1087.0666666666666</v>
      </c>
      <c r="H463" s="443">
        <v>1130.6666666666665</v>
      </c>
      <c r="I463" s="443">
        <v>1140.6333333333332</v>
      </c>
      <c r="J463" s="443">
        <v>1152.4666666666665</v>
      </c>
      <c r="K463" s="442">
        <v>1128.8</v>
      </c>
      <c r="L463" s="442">
        <v>1107</v>
      </c>
      <c r="M463" s="442">
        <v>97.133470000000003</v>
      </c>
    </row>
    <row r="464" spans="1:13">
      <c r="A464" s="245">
        <v>454</v>
      </c>
      <c r="B464" s="445" t="s">
        <v>506</v>
      </c>
      <c r="C464" s="442">
        <v>3400.5</v>
      </c>
      <c r="D464" s="443">
        <v>3424.6666666666665</v>
      </c>
      <c r="E464" s="443">
        <v>3354.333333333333</v>
      </c>
      <c r="F464" s="443">
        <v>3308.1666666666665</v>
      </c>
      <c r="G464" s="443">
        <v>3237.833333333333</v>
      </c>
      <c r="H464" s="443">
        <v>3470.833333333333</v>
      </c>
      <c r="I464" s="443">
        <v>3541.1666666666661</v>
      </c>
      <c r="J464" s="443">
        <v>3587.333333333333</v>
      </c>
      <c r="K464" s="442">
        <v>3495</v>
      </c>
      <c r="L464" s="442">
        <v>3378.5</v>
      </c>
      <c r="M464" s="442">
        <v>0.14612</v>
      </c>
    </row>
    <row r="465" spans="1:13">
      <c r="A465" s="245">
        <v>455</v>
      </c>
      <c r="B465" s="445" t="s">
        <v>184</v>
      </c>
      <c r="C465" s="442">
        <v>1019.2</v>
      </c>
      <c r="D465" s="443">
        <v>1019.0500000000001</v>
      </c>
      <c r="E465" s="443">
        <v>1011.1500000000001</v>
      </c>
      <c r="F465" s="443">
        <v>1003.1</v>
      </c>
      <c r="G465" s="443">
        <v>995.2</v>
      </c>
      <c r="H465" s="443">
        <v>1027.1000000000001</v>
      </c>
      <c r="I465" s="443">
        <v>1035</v>
      </c>
      <c r="J465" s="443">
        <v>1043.0500000000002</v>
      </c>
      <c r="K465" s="442">
        <v>1026.95</v>
      </c>
      <c r="L465" s="442">
        <v>1011</v>
      </c>
      <c r="M465" s="442">
        <v>23.159120000000001</v>
      </c>
    </row>
    <row r="466" spans="1:13">
      <c r="A466" s="245">
        <v>456</v>
      </c>
      <c r="B466" s="445" t="s">
        <v>276</v>
      </c>
      <c r="C466" s="442">
        <v>174.2</v>
      </c>
      <c r="D466" s="443">
        <v>173.4</v>
      </c>
      <c r="E466" s="443">
        <v>170</v>
      </c>
      <c r="F466" s="443">
        <v>165.79999999999998</v>
      </c>
      <c r="G466" s="443">
        <v>162.39999999999998</v>
      </c>
      <c r="H466" s="443">
        <v>177.60000000000002</v>
      </c>
      <c r="I466" s="443">
        <v>181.00000000000006</v>
      </c>
      <c r="J466" s="443">
        <v>185.20000000000005</v>
      </c>
      <c r="K466" s="442">
        <v>176.8</v>
      </c>
      <c r="L466" s="442">
        <v>169.2</v>
      </c>
      <c r="M466" s="442">
        <v>28.172270000000001</v>
      </c>
    </row>
    <row r="467" spans="1:13">
      <c r="A467" s="245">
        <v>457</v>
      </c>
      <c r="B467" s="445" t="s">
        <v>164</v>
      </c>
      <c r="C467" s="442">
        <v>987.2</v>
      </c>
      <c r="D467" s="443">
        <v>986.91666666666663</v>
      </c>
      <c r="E467" s="443">
        <v>975.2833333333333</v>
      </c>
      <c r="F467" s="443">
        <v>963.36666666666667</v>
      </c>
      <c r="G467" s="443">
        <v>951.73333333333335</v>
      </c>
      <c r="H467" s="443">
        <v>998.83333333333326</v>
      </c>
      <c r="I467" s="443">
        <v>1010.4666666666667</v>
      </c>
      <c r="J467" s="443">
        <v>1022.3833333333332</v>
      </c>
      <c r="K467" s="442">
        <v>998.55</v>
      </c>
      <c r="L467" s="442">
        <v>975</v>
      </c>
      <c r="M467" s="442">
        <v>7.3534300000000004</v>
      </c>
    </row>
    <row r="468" spans="1:13">
      <c r="A468" s="245">
        <v>458</v>
      </c>
      <c r="B468" s="445" t="s">
        <v>507</v>
      </c>
      <c r="C468" s="442">
        <v>1504.95</v>
      </c>
      <c r="D468" s="443">
        <v>1507.1499999999999</v>
      </c>
      <c r="E468" s="443">
        <v>1485.7999999999997</v>
      </c>
      <c r="F468" s="443">
        <v>1466.6499999999999</v>
      </c>
      <c r="G468" s="443">
        <v>1445.2999999999997</v>
      </c>
      <c r="H468" s="443">
        <v>1526.2999999999997</v>
      </c>
      <c r="I468" s="443">
        <v>1547.6499999999996</v>
      </c>
      <c r="J468" s="443">
        <v>1566.7999999999997</v>
      </c>
      <c r="K468" s="442">
        <v>1528.5</v>
      </c>
      <c r="L468" s="442">
        <v>1488</v>
      </c>
      <c r="M468" s="442">
        <v>0.74048000000000003</v>
      </c>
    </row>
    <row r="469" spans="1:13">
      <c r="A469" s="245">
        <v>459</v>
      </c>
      <c r="B469" s="445" t="s">
        <v>508</v>
      </c>
      <c r="C469" s="442">
        <v>1050.8</v>
      </c>
      <c r="D469" s="443">
        <v>1052.7166666666667</v>
      </c>
      <c r="E469" s="443">
        <v>1034.4333333333334</v>
      </c>
      <c r="F469" s="443">
        <v>1018.0666666666666</v>
      </c>
      <c r="G469" s="443">
        <v>999.7833333333333</v>
      </c>
      <c r="H469" s="443">
        <v>1069.0833333333335</v>
      </c>
      <c r="I469" s="443">
        <v>1087.3666666666668</v>
      </c>
      <c r="J469" s="443">
        <v>1103.7333333333336</v>
      </c>
      <c r="K469" s="442">
        <v>1071</v>
      </c>
      <c r="L469" s="442">
        <v>1036.3499999999999</v>
      </c>
      <c r="M469" s="442">
        <v>2.8353700000000002</v>
      </c>
    </row>
    <row r="470" spans="1:13">
      <c r="A470" s="245">
        <v>460</v>
      </c>
      <c r="B470" s="445" t="s">
        <v>509</v>
      </c>
      <c r="C470" s="442">
        <v>1319.5</v>
      </c>
      <c r="D470" s="443">
        <v>1321.4833333333333</v>
      </c>
      <c r="E470" s="443">
        <v>1307.9666666666667</v>
      </c>
      <c r="F470" s="443">
        <v>1296.4333333333334</v>
      </c>
      <c r="G470" s="443">
        <v>1282.9166666666667</v>
      </c>
      <c r="H470" s="443">
        <v>1333.0166666666667</v>
      </c>
      <c r="I470" s="443">
        <v>1346.5333333333335</v>
      </c>
      <c r="J470" s="443">
        <v>1358.0666666666666</v>
      </c>
      <c r="K470" s="442">
        <v>1335</v>
      </c>
      <c r="L470" s="442">
        <v>1309.95</v>
      </c>
      <c r="M470" s="442">
        <v>0.18823999999999999</v>
      </c>
    </row>
    <row r="471" spans="1:13">
      <c r="A471" s="245">
        <v>461</v>
      </c>
      <c r="B471" s="445" t="s">
        <v>185</v>
      </c>
      <c r="C471" s="442">
        <v>1679.5</v>
      </c>
      <c r="D471" s="443">
        <v>1686.2666666666667</v>
      </c>
      <c r="E471" s="443">
        <v>1658.7333333333333</v>
      </c>
      <c r="F471" s="443">
        <v>1637.9666666666667</v>
      </c>
      <c r="G471" s="443">
        <v>1610.4333333333334</v>
      </c>
      <c r="H471" s="443">
        <v>1707.0333333333333</v>
      </c>
      <c r="I471" s="443">
        <v>1734.5666666666666</v>
      </c>
      <c r="J471" s="443">
        <v>1755.3333333333333</v>
      </c>
      <c r="K471" s="442">
        <v>1713.8</v>
      </c>
      <c r="L471" s="442">
        <v>1665.5</v>
      </c>
      <c r="M471" s="442">
        <v>29.52017</v>
      </c>
    </row>
    <row r="472" spans="1:13">
      <c r="A472" s="245">
        <v>462</v>
      </c>
      <c r="B472" s="445" t="s">
        <v>186</v>
      </c>
      <c r="C472" s="442">
        <v>2811.55</v>
      </c>
      <c r="D472" s="443">
        <v>2800.65</v>
      </c>
      <c r="E472" s="443">
        <v>2781.4</v>
      </c>
      <c r="F472" s="443">
        <v>2751.25</v>
      </c>
      <c r="G472" s="443">
        <v>2732</v>
      </c>
      <c r="H472" s="443">
        <v>2830.8</v>
      </c>
      <c r="I472" s="443">
        <v>2850.05</v>
      </c>
      <c r="J472" s="443">
        <v>2880.2000000000003</v>
      </c>
      <c r="K472" s="442">
        <v>2819.9</v>
      </c>
      <c r="L472" s="442">
        <v>2770.5</v>
      </c>
      <c r="M472" s="442">
        <v>1.5963400000000001</v>
      </c>
    </row>
    <row r="473" spans="1:13">
      <c r="A473" s="245">
        <v>463</v>
      </c>
      <c r="B473" s="445" t="s">
        <v>187</v>
      </c>
      <c r="C473" s="442">
        <v>431.4</v>
      </c>
      <c r="D473" s="443">
        <v>434.18333333333334</v>
      </c>
      <c r="E473" s="443">
        <v>427.4666666666667</v>
      </c>
      <c r="F473" s="443">
        <v>423.53333333333336</v>
      </c>
      <c r="G473" s="443">
        <v>416.81666666666672</v>
      </c>
      <c r="H473" s="443">
        <v>438.11666666666667</v>
      </c>
      <c r="I473" s="443">
        <v>444.83333333333326</v>
      </c>
      <c r="J473" s="443">
        <v>448.76666666666665</v>
      </c>
      <c r="K473" s="442">
        <v>440.9</v>
      </c>
      <c r="L473" s="442">
        <v>430.25</v>
      </c>
      <c r="M473" s="442">
        <v>6.2018300000000002</v>
      </c>
    </row>
    <row r="474" spans="1:13">
      <c r="A474" s="245">
        <v>464</v>
      </c>
      <c r="B474" s="445" t="s">
        <v>510</v>
      </c>
      <c r="C474" s="442">
        <v>852.1</v>
      </c>
      <c r="D474" s="443">
        <v>854.2833333333333</v>
      </c>
      <c r="E474" s="443">
        <v>845.31666666666661</v>
      </c>
      <c r="F474" s="443">
        <v>838.5333333333333</v>
      </c>
      <c r="G474" s="443">
        <v>829.56666666666661</v>
      </c>
      <c r="H474" s="443">
        <v>861.06666666666661</v>
      </c>
      <c r="I474" s="443">
        <v>870.0333333333333</v>
      </c>
      <c r="J474" s="443">
        <v>876.81666666666661</v>
      </c>
      <c r="K474" s="442">
        <v>863.25</v>
      </c>
      <c r="L474" s="442">
        <v>847.5</v>
      </c>
      <c r="M474" s="442">
        <v>7.8134199999999998</v>
      </c>
    </row>
    <row r="475" spans="1:13">
      <c r="A475" s="245">
        <v>465</v>
      </c>
      <c r="B475" s="445" t="s">
        <v>511</v>
      </c>
      <c r="C475" s="442">
        <v>16</v>
      </c>
      <c r="D475" s="443">
        <v>16.033333333333335</v>
      </c>
      <c r="E475" s="443">
        <v>15.866666666666671</v>
      </c>
      <c r="F475" s="443">
        <v>15.733333333333336</v>
      </c>
      <c r="G475" s="443">
        <v>15.566666666666672</v>
      </c>
      <c r="H475" s="443">
        <v>16.166666666666671</v>
      </c>
      <c r="I475" s="443">
        <v>16.333333333333336</v>
      </c>
      <c r="J475" s="443">
        <v>16.466666666666669</v>
      </c>
      <c r="K475" s="442">
        <v>16.2</v>
      </c>
      <c r="L475" s="442">
        <v>15.9</v>
      </c>
      <c r="M475" s="442">
        <v>71.661090000000002</v>
      </c>
    </row>
    <row r="476" spans="1:13">
      <c r="A476" s="245">
        <v>466</v>
      </c>
      <c r="B476" s="445" t="s">
        <v>512</v>
      </c>
      <c r="C476" s="442">
        <v>1197.8499999999999</v>
      </c>
      <c r="D476" s="443">
        <v>1194.7666666666667</v>
      </c>
      <c r="E476" s="443">
        <v>1189.5333333333333</v>
      </c>
      <c r="F476" s="443">
        <v>1181.2166666666667</v>
      </c>
      <c r="G476" s="443">
        <v>1175.9833333333333</v>
      </c>
      <c r="H476" s="443">
        <v>1203.0833333333333</v>
      </c>
      <c r="I476" s="443">
        <v>1208.3166666666664</v>
      </c>
      <c r="J476" s="443">
        <v>1216.6333333333332</v>
      </c>
      <c r="K476" s="442">
        <v>1200</v>
      </c>
      <c r="L476" s="442">
        <v>1186.45</v>
      </c>
      <c r="M476" s="442">
        <v>0.40355999999999997</v>
      </c>
    </row>
    <row r="477" spans="1:13">
      <c r="A477" s="245">
        <v>467</v>
      </c>
      <c r="B477" s="445" t="s">
        <v>513</v>
      </c>
      <c r="C477" s="442">
        <v>13.5</v>
      </c>
      <c r="D477" s="443">
        <v>13.466666666666667</v>
      </c>
      <c r="E477" s="443">
        <v>13.233333333333334</v>
      </c>
      <c r="F477" s="443">
        <v>12.966666666666667</v>
      </c>
      <c r="G477" s="443">
        <v>12.733333333333334</v>
      </c>
      <c r="H477" s="443">
        <v>13.733333333333334</v>
      </c>
      <c r="I477" s="443">
        <v>13.966666666666665</v>
      </c>
      <c r="J477" s="443">
        <v>14.233333333333334</v>
      </c>
      <c r="K477" s="442">
        <v>13.7</v>
      </c>
      <c r="L477" s="442">
        <v>13.2</v>
      </c>
      <c r="M477" s="442">
        <v>144.87296000000001</v>
      </c>
    </row>
    <row r="478" spans="1:13">
      <c r="A478" s="245">
        <v>468</v>
      </c>
      <c r="B478" s="445" t="s">
        <v>514</v>
      </c>
      <c r="C478" s="442">
        <v>442.4</v>
      </c>
      <c r="D478" s="443">
        <v>442.86666666666662</v>
      </c>
      <c r="E478" s="443">
        <v>436.73333333333323</v>
      </c>
      <c r="F478" s="443">
        <v>431.06666666666661</v>
      </c>
      <c r="G478" s="443">
        <v>424.93333333333322</v>
      </c>
      <c r="H478" s="443">
        <v>448.53333333333325</v>
      </c>
      <c r="I478" s="443">
        <v>454.66666666666657</v>
      </c>
      <c r="J478" s="443">
        <v>460.33333333333326</v>
      </c>
      <c r="K478" s="442">
        <v>449</v>
      </c>
      <c r="L478" s="442">
        <v>437.2</v>
      </c>
      <c r="M478" s="442">
        <v>0.93362999999999996</v>
      </c>
    </row>
    <row r="479" spans="1:13">
      <c r="A479" s="245">
        <v>469</v>
      </c>
      <c r="B479" s="445" t="s">
        <v>193</v>
      </c>
      <c r="C479" s="442">
        <v>836.25</v>
      </c>
      <c r="D479" s="443">
        <v>837.9</v>
      </c>
      <c r="E479" s="443">
        <v>830.44999999999993</v>
      </c>
      <c r="F479" s="443">
        <v>824.65</v>
      </c>
      <c r="G479" s="443">
        <v>817.19999999999993</v>
      </c>
      <c r="H479" s="443">
        <v>843.69999999999993</v>
      </c>
      <c r="I479" s="443">
        <v>851.15</v>
      </c>
      <c r="J479" s="443">
        <v>856.94999999999993</v>
      </c>
      <c r="K479" s="442">
        <v>845.35</v>
      </c>
      <c r="L479" s="442">
        <v>832.1</v>
      </c>
      <c r="M479" s="442">
        <v>41.160119999999999</v>
      </c>
    </row>
    <row r="480" spans="1:13">
      <c r="A480" s="245">
        <v>470</v>
      </c>
      <c r="B480" s="445" t="s">
        <v>190</v>
      </c>
      <c r="C480" s="442">
        <v>217.75</v>
      </c>
      <c r="D480" s="443">
        <v>218.25</v>
      </c>
      <c r="E480" s="443">
        <v>215.5</v>
      </c>
      <c r="F480" s="443">
        <v>213.25</v>
      </c>
      <c r="G480" s="443">
        <v>210.5</v>
      </c>
      <c r="H480" s="443">
        <v>220.5</v>
      </c>
      <c r="I480" s="443">
        <v>223.25</v>
      </c>
      <c r="J480" s="443">
        <v>225.5</v>
      </c>
      <c r="K480" s="442">
        <v>221</v>
      </c>
      <c r="L480" s="442">
        <v>216</v>
      </c>
      <c r="M480" s="442">
        <v>6.0060399999999996</v>
      </c>
    </row>
    <row r="481" spans="1:13">
      <c r="A481" s="245">
        <v>471</v>
      </c>
      <c r="B481" s="445" t="s">
        <v>784</v>
      </c>
      <c r="C481" s="442">
        <v>30.35</v>
      </c>
      <c r="D481" s="443">
        <v>30.333333333333332</v>
      </c>
      <c r="E481" s="443">
        <v>30.116666666666664</v>
      </c>
      <c r="F481" s="443">
        <v>29.883333333333333</v>
      </c>
      <c r="G481" s="443">
        <v>29.666666666666664</v>
      </c>
      <c r="H481" s="443">
        <v>30.566666666666663</v>
      </c>
      <c r="I481" s="443">
        <v>30.783333333333331</v>
      </c>
      <c r="J481" s="443">
        <v>31.016666666666662</v>
      </c>
      <c r="K481" s="442">
        <v>30.55</v>
      </c>
      <c r="L481" s="442">
        <v>30.1</v>
      </c>
      <c r="M481" s="442">
        <v>29.440840000000001</v>
      </c>
    </row>
    <row r="482" spans="1:13">
      <c r="A482" s="245">
        <v>472</v>
      </c>
      <c r="B482" s="445" t="s">
        <v>191</v>
      </c>
      <c r="C482" s="442">
        <v>6664.3</v>
      </c>
      <c r="D482" s="443">
        <v>6654.9833333333327</v>
      </c>
      <c r="E482" s="443">
        <v>6624.9666666666653</v>
      </c>
      <c r="F482" s="443">
        <v>6585.6333333333323</v>
      </c>
      <c r="G482" s="443">
        <v>6555.616666666665</v>
      </c>
      <c r="H482" s="443">
        <v>6694.3166666666657</v>
      </c>
      <c r="I482" s="443">
        <v>6724.3333333333339</v>
      </c>
      <c r="J482" s="443">
        <v>6763.6666666666661</v>
      </c>
      <c r="K482" s="442">
        <v>6685</v>
      </c>
      <c r="L482" s="442">
        <v>6615.65</v>
      </c>
      <c r="M482" s="442">
        <v>2.05504</v>
      </c>
    </row>
    <row r="483" spans="1:13">
      <c r="A483" s="245">
        <v>473</v>
      </c>
      <c r="B483" s="445" t="s">
        <v>192</v>
      </c>
      <c r="C483" s="442">
        <v>35.450000000000003</v>
      </c>
      <c r="D483" s="443">
        <v>35.4</v>
      </c>
      <c r="E483" s="443">
        <v>35.15</v>
      </c>
      <c r="F483" s="443">
        <v>34.85</v>
      </c>
      <c r="G483" s="443">
        <v>34.6</v>
      </c>
      <c r="H483" s="443">
        <v>35.699999999999996</v>
      </c>
      <c r="I483" s="443">
        <v>35.949999999999996</v>
      </c>
      <c r="J483" s="443">
        <v>36.249999999999993</v>
      </c>
      <c r="K483" s="442">
        <v>35.65</v>
      </c>
      <c r="L483" s="442">
        <v>35.1</v>
      </c>
      <c r="M483" s="442">
        <v>191.02744999999999</v>
      </c>
    </row>
    <row r="484" spans="1:13">
      <c r="A484" s="245">
        <v>474</v>
      </c>
      <c r="B484" s="445" t="s">
        <v>189</v>
      </c>
      <c r="C484" s="442">
        <v>1337.1</v>
      </c>
      <c r="D484" s="443">
        <v>1326.5333333333333</v>
      </c>
      <c r="E484" s="443">
        <v>1275.0666666666666</v>
      </c>
      <c r="F484" s="443">
        <v>1213.0333333333333</v>
      </c>
      <c r="G484" s="443">
        <v>1161.5666666666666</v>
      </c>
      <c r="H484" s="443">
        <v>1388.5666666666666</v>
      </c>
      <c r="I484" s="443">
        <v>1440.0333333333333</v>
      </c>
      <c r="J484" s="443">
        <v>1502.0666666666666</v>
      </c>
      <c r="K484" s="442">
        <v>1378</v>
      </c>
      <c r="L484" s="442">
        <v>1264.5</v>
      </c>
      <c r="M484" s="442">
        <v>55.231610000000003</v>
      </c>
    </row>
    <row r="485" spans="1:13">
      <c r="A485" s="245">
        <v>475</v>
      </c>
      <c r="B485" s="445" t="s">
        <v>141</v>
      </c>
      <c r="C485" s="442">
        <v>629.35</v>
      </c>
      <c r="D485" s="443">
        <v>628.48333333333335</v>
      </c>
      <c r="E485" s="443">
        <v>612.16666666666674</v>
      </c>
      <c r="F485" s="443">
        <v>594.98333333333335</v>
      </c>
      <c r="G485" s="443">
        <v>578.66666666666674</v>
      </c>
      <c r="H485" s="443">
        <v>645.66666666666674</v>
      </c>
      <c r="I485" s="443">
        <v>661.98333333333335</v>
      </c>
      <c r="J485" s="443">
        <v>679.16666666666674</v>
      </c>
      <c r="K485" s="442">
        <v>644.79999999999995</v>
      </c>
      <c r="L485" s="442">
        <v>611.29999999999995</v>
      </c>
      <c r="M485" s="442">
        <v>64.775109999999998</v>
      </c>
    </row>
    <row r="486" spans="1:13">
      <c r="A486" s="245">
        <v>476</v>
      </c>
      <c r="B486" s="445" t="s">
        <v>277</v>
      </c>
      <c r="C486" s="442">
        <v>260.45</v>
      </c>
      <c r="D486" s="443">
        <v>261.08333333333331</v>
      </c>
      <c r="E486" s="443">
        <v>257.66666666666663</v>
      </c>
      <c r="F486" s="443">
        <v>254.88333333333333</v>
      </c>
      <c r="G486" s="443">
        <v>251.46666666666664</v>
      </c>
      <c r="H486" s="443">
        <v>263.86666666666662</v>
      </c>
      <c r="I486" s="443">
        <v>267.28333333333325</v>
      </c>
      <c r="J486" s="443">
        <v>270.06666666666661</v>
      </c>
      <c r="K486" s="442">
        <v>264.5</v>
      </c>
      <c r="L486" s="442">
        <v>258.3</v>
      </c>
      <c r="M486" s="442">
        <v>22.18788</v>
      </c>
    </row>
    <row r="487" spans="1:13">
      <c r="A487" s="245">
        <v>477</v>
      </c>
      <c r="B487" s="445" t="s">
        <v>515</v>
      </c>
      <c r="C487" s="442">
        <v>2752.55</v>
      </c>
      <c r="D487" s="443">
        <v>2765.8666666666668</v>
      </c>
      <c r="E487" s="443">
        <v>2732.6833333333334</v>
      </c>
      <c r="F487" s="443">
        <v>2712.8166666666666</v>
      </c>
      <c r="G487" s="443">
        <v>2679.6333333333332</v>
      </c>
      <c r="H487" s="443">
        <v>2785.7333333333336</v>
      </c>
      <c r="I487" s="443">
        <v>2818.916666666667</v>
      </c>
      <c r="J487" s="443">
        <v>2838.7833333333338</v>
      </c>
      <c r="K487" s="442">
        <v>2799.05</v>
      </c>
      <c r="L487" s="442">
        <v>2746</v>
      </c>
      <c r="M487" s="442">
        <v>0.10607999999999999</v>
      </c>
    </row>
    <row r="488" spans="1:13">
      <c r="A488" s="245">
        <v>478</v>
      </c>
      <c r="B488" s="445" t="s">
        <v>516</v>
      </c>
      <c r="C488" s="442">
        <v>390.4</v>
      </c>
      <c r="D488" s="443">
        <v>390.18333333333339</v>
      </c>
      <c r="E488" s="443">
        <v>385.31666666666678</v>
      </c>
      <c r="F488" s="443">
        <v>380.23333333333341</v>
      </c>
      <c r="G488" s="443">
        <v>375.36666666666679</v>
      </c>
      <c r="H488" s="443">
        <v>395.26666666666677</v>
      </c>
      <c r="I488" s="443">
        <v>400.13333333333333</v>
      </c>
      <c r="J488" s="443">
        <v>405.21666666666675</v>
      </c>
      <c r="K488" s="442">
        <v>395.05</v>
      </c>
      <c r="L488" s="442">
        <v>385.1</v>
      </c>
      <c r="M488" s="442">
        <v>4.0355999999999996</v>
      </c>
    </row>
    <row r="489" spans="1:13">
      <c r="A489" s="245">
        <v>479</v>
      </c>
      <c r="B489" s="445" t="s">
        <v>517</v>
      </c>
      <c r="C489" s="442">
        <v>256.75</v>
      </c>
      <c r="D489" s="443">
        <v>256.58333333333331</v>
      </c>
      <c r="E489" s="443">
        <v>252.16666666666663</v>
      </c>
      <c r="F489" s="443">
        <v>247.58333333333331</v>
      </c>
      <c r="G489" s="443">
        <v>243.16666666666663</v>
      </c>
      <c r="H489" s="443">
        <v>261.16666666666663</v>
      </c>
      <c r="I489" s="443">
        <v>265.58333333333326</v>
      </c>
      <c r="J489" s="443">
        <v>270.16666666666663</v>
      </c>
      <c r="K489" s="442">
        <v>261</v>
      </c>
      <c r="L489" s="442">
        <v>252</v>
      </c>
      <c r="M489" s="442">
        <v>1.7535700000000001</v>
      </c>
    </row>
    <row r="490" spans="1:13">
      <c r="A490" s="245">
        <v>480</v>
      </c>
      <c r="B490" s="445" t="s">
        <v>518</v>
      </c>
      <c r="C490" s="442">
        <v>3456.25</v>
      </c>
      <c r="D490" s="443">
        <v>3418.0833333333335</v>
      </c>
      <c r="E490" s="443">
        <v>3337.166666666667</v>
      </c>
      <c r="F490" s="443">
        <v>3218.0833333333335</v>
      </c>
      <c r="G490" s="443">
        <v>3137.166666666667</v>
      </c>
      <c r="H490" s="443">
        <v>3537.166666666667</v>
      </c>
      <c r="I490" s="443">
        <v>3618.0833333333339</v>
      </c>
      <c r="J490" s="443">
        <v>3737.166666666667</v>
      </c>
      <c r="K490" s="442">
        <v>3499</v>
      </c>
      <c r="L490" s="442">
        <v>3299</v>
      </c>
      <c r="M490" s="442">
        <v>0.32129000000000002</v>
      </c>
    </row>
    <row r="491" spans="1:13">
      <c r="A491" s="245">
        <v>481</v>
      </c>
      <c r="B491" s="445" t="s">
        <v>519</v>
      </c>
      <c r="C491" s="442">
        <v>825.45</v>
      </c>
      <c r="D491" s="443">
        <v>827.23333333333323</v>
      </c>
      <c r="E491" s="443">
        <v>818.91666666666652</v>
      </c>
      <c r="F491" s="443">
        <v>812.38333333333333</v>
      </c>
      <c r="G491" s="443">
        <v>804.06666666666661</v>
      </c>
      <c r="H491" s="443">
        <v>833.76666666666642</v>
      </c>
      <c r="I491" s="443">
        <v>842.08333333333326</v>
      </c>
      <c r="J491" s="443">
        <v>848.61666666666633</v>
      </c>
      <c r="K491" s="442">
        <v>835.55</v>
      </c>
      <c r="L491" s="442">
        <v>820.7</v>
      </c>
      <c r="M491" s="442">
        <v>1.09717</v>
      </c>
    </row>
    <row r="492" spans="1:13">
      <c r="A492" s="245">
        <v>482</v>
      </c>
      <c r="B492" s="445" t="s">
        <v>520</v>
      </c>
      <c r="C492" s="442">
        <v>44.35</v>
      </c>
      <c r="D492" s="443">
        <v>44.683333333333337</v>
      </c>
      <c r="E492" s="443">
        <v>43.416666666666671</v>
      </c>
      <c r="F492" s="443">
        <v>42.483333333333334</v>
      </c>
      <c r="G492" s="443">
        <v>41.216666666666669</v>
      </c>
      <c r="H492" s="443">
        <v>45.616666666666674</v>
      </c>
      <c r="I492" s="443">
        <v>46.88333333333334</v>
      </c>
      <c r="J492" s="443">
        <v>47.816666666666677</v>
      </c>
      <c r="K492" s="442">
        <v>45.95</v>
      </c>
      <c r="L492" s="442">
        <v>43.75</v>
      </c>
      <c r="M492" s="442">
        <v>120.76801</v>
      </c>
    </row>
    <row r="493" spans="1:13">
      <c r="A493" s="245">
        <v>483</v>
      </c>
      <c r="B493" s="445" t="s">
        <v>521</v>
      </c>
      <c r="C493" s="442">
        <v>1305.5</v>
      </c>
      <c r="D493" s="443">
        <v>1307.1166666666666</v>
      </c>
      <c r="E493" s="443">
        <v>1295.2333333333331</v>
      </c>
      <c r="F493" s="443">
        <v>1284.9666666666665</v>
      </c>
      <c r="G493" s="443">
        <v>1273.083333333333</v>
      </c>
      <c r="H493" s="443">
        <v>1317.3833333333332</v>
      </c>
      <c r="I493" s="443">
        <v>1329.2666666666669</v>
      </c>
      <c r="J493" s="443">
        <v>1339.5333333333333</v>
      </c>
      <c r="K493" s="442">
        <v>1319</v>
      </c>
      <c r="L493" s="442">
        <v>1296.8499999999999</v>
      </c>
      <c r="M493" s="442">
        <v>0.88997000000000004</v>
      </c>
    </row>
    <row r="494" spans="1:13">
      <c r="A494" s="245">
        <v>484</v>
      </c>
      <c r="B494" s="445" t="s">
        <v>278</v>
      </c>
      <c r="C494" s="442">
        <v>434.15</v>
      </c>
      <c r="D494" s="443">
        <v>434</v>
      </c>
      <c r="E494" s="443">
        <v>425.8</v>
      </c>
      <c r="F494" s="443">
        <v>417.45</v>
      </c>
      <c r="G494" s="443">
        <v>409.25</v>
      </c>
      <c r="H494" s="443">
        <v>442.35</v>
      </c>
      <c r="I494" s="443">
        <v>450.55000000000007</v>
      </c>
      <c r="J494" s="443">
        <v>458.90000000000003</v>
      </c>
      <c r="K494" s="442">
        <v>442.2</v>
      </c>
      <c r="L494" s="442">
        <v>425.65</v>
      </c>
      <c r="M494" s="442">
        <v>2.6002800000000001</v>
      </c>
    </row>
    <row r="495" spans="1:13">
      <c r="A495" s="245">
        <v>485</v>
      </c>
      <c r="B495" s="445" t="s">
        <v>522</v>
      </c>
      <c r="C495" s="442">
        <v>1058.2</v>
      </c>
      <c r="D495" s="443">
        <v>1053.0666666666666</v>
      </c>
      <c r="E495" s="443">
        <v>1037.1333333333332</v>
      </c>
      <c r="F495" s="443">
        <v>1016.0666666666666</v>
      </c>
      <c r="G495" s="443">
        <v>1000.1333333333332</v>
      </c>
      <c r="H495" s="443">
        <v>1074.1333333333332</v>
      </c>
      <c r="I495" s="443">
        <v>1090.0666666666666</v>
      </c>
      <c r="J495" s="443">
        <v>1111.1333333333332</v>
      </c>
      <c r="K495" s="442">
        <v>1069</v>
      </c>
      <c r="L495" s="442">
        <v>1032</v>
      </c>
      <c r="M495" s="442">
        <v>6.0164099999999996</v>
      </c>
    </row>
    <row r="496" spans="1:13">
      <c r="A496" s="245">
        <v>486</v>
      </c>
      <c r="B496" s="445" t="s">
        <v>523</v>
      </c>
      <c r="C496" s="442">
        <v>2677</v>
      </c>
      <c r="D496" s="443">
        <v>2690.3333333333335</v>
      </c>
      <c r="E496" s="443">
        <v>2650.666666666667</v>
      </c>
      <c r="F496" s="443">
        <v>2624.3333333333335</v>
      </c>
      <c r="G496" s="443">
        <v>2584.666666666667</v>
      </c>
      <c r="H496" s="443">
        <v>2716.666666666667</v>
      </c>
      <c r="I496" s="443">
        <v>2756.3333333333339</v>
      </c>
      <c r="J496" s="443">
        <v>2782.666666666667</v>
      </c>
      <c r="K496" s="442">
        <v>2730</v>
      </c>
      <c r="L496" s="442">
        <v>2664</v>
      </c>
      <c r="M496" s="442">
        <v>1.24885</v>
      </c>
    </row>
    <row r="497" spans="1:13">
      <c r="A497" s="245">
        <v>487</v>
      </c>
      <c r="B497" s="445" t="s">
        <v>524</v>
      </c>
      <c r="C497" s="442">
        <v>1773.8</v>
      </c>
      <c r="D497" s="443">
        <v>1775.9333333333334</v>
      </c>
      <c r="E497" s="443">
        <v>1757.8666666666668</v>
      </c>
      <c r="F497" s="443">
        <v>1741.9333333333334</v>
      </c>
      <c r="G497" s="443">
        <v>1723.8666666666668</v>
      </c>
      <c r="H497" s="443">
        <v>1791.8666666666668</v>
      </c>
      <c r="I497" s="443">
        <v>1809.9333333333334</v>
      </c>
      <c r="J497" s="443">
        <v>1825.8666666666668</v>
      </c>
      <c r="K497" s="442">
        <v>1794</v>
      </c>
      <c r="L497" s="442">
        <v>1760</v>
      </c>
      <c r="M497" s="442">
        <v>0.36353000000000002</v>
      </c>
    </row>
    <row r="498" spans="1:13">
      <c r="A498" s="245">
        <v>488</v>
      </c>
      <c r="B498" s="445" t="s">
        <v>118</v>
      </c>
      <c r="C498" s="442">
        <v>9.75</v>
      </c>
      <c r="D498" s="443">
        <v>9.65</v>
      </c>
      <c r="E498" s="443">
        <v>9.4500000000000011</v>
      </c>
      <c r="F498" s="443">
        <v>9.15</v>
      </c>
      <c r="G498" s="443">
        <v>8.9500000000000011</v>
      </c>
      <c r="H498" s="443">
        <v>9.9500000000000011</v>
      </c>
      <c r="I498" s="443">
        <v>10.15</v>
      </c>
      <c r="J498" s="443">
        <v>10.450000000000001</v>
      </c>
      <c r="K498" s="442">
        <v>9.85</v>
      </c>
      <c r="L498" s="442">
        <v>9.35</v>
      </c>
      <c r="M498" s="442">
        <v>3641.3715999999999</v>
      </c>
    </row>
    <row r="499" spans="1:13">
      <c r="A499" s="245">
        <v>489</v>
      </c>
      <c r="B499" s="445" t="s">
        <v>195</v>
      </c>
      <c r="C499" s="442">
        <v>1104.45</v>
      </c>
      <c r="D499" s="443">
        <v>1109.1499999999999</v>
      </c>
      <c r="E499" s="443">
        <v>1093.2999999999997</v>
      </c>
      <c r="F499" s="443">
        <v>1082.1499999999999</v>
      </c>
      <c r="G499" s="443">
        <v>1066.2999999999997</v>
      </c>
      <c r="H499" s="443">
        <v>1120.2999999999997</v>
      </c>
      <c r="I499" s="443">
        <v>1136.1499999999996</v>
      </c>
      <c r="J499" s="443">
        <v>1147.2999999999997</v>
      </c>
      <c r="K499" s="442">
        <v>1125</v>
      </c>
      <c r="L499" s="442">
        <v>1098</v>
      </c>
      <c r="M499" s="442">
        <v>25.81739</v>
      </c>
    </row>
    <row r="500" spans="1:13">
      <c r="A500" s="245">
        <v>490</v>
      </c>
      <c r="B500" s="445" t="s">
        <v>525</v>
      </c>
      <c r="C500" s="442">
        <v>6820</v>
      </c>
      <c r="D500" s="443">
        <v>6836.666666666667</v>
      </c>
      <c r="E500" s="443">
        <v>6758.3333333333339</v>
      </c>
      <c r="F500" s="443">
        <v>6696.666666666667</v>
      </c>
      <c r="G500" s="443">
        <v>6618.3333333333339</v>
      </c>
      <c r="H500" s="443">
        <v>6898.3333333333339</v>
      </c>
      <c r="I500" s="443">
        <v>6976.6666666666679</v>
      </c>
      <c r="J500" s="443">
        <v>7038.3333333333339</v>
      </c>
      <c r="K500" s="442">
        <v>6915</v>
      </c>
      <c r="L500" s="442">
        <v>6775</v>
      </c>
      <c r="M500" s="442">
        <v>3.1719999999999998E-2</v>
      </c>
    </row>
    <row r="501" spans="1:13">
      <c r="A501" s="245">
        <v>491</v>
      </c>
      <c r="B501" s="445" t="s">
        <v>526</v>
      </c>
      <c r="C501" s="442">
        <v>147.75</v>
      </c>
      <c r="D501" s="443">
        <v>148.5</v>
      </c>
      <c r="E501" s="443">
        <v>146.69999999999999</v>
      </c>
      <c r="F501" s="443">
        <v>145.64999999999998</v>
      </c>
      <c r="G501" s="443">
        <v>143.84999999999997</v>
      </c>
      <c r="H501" s="443">
        <v>149.55000000000001</v>
      </c>
      <c r="I501" s="443">
        <v>151.35000000000002</v>
      </c>
      <c r="J501" s="443">
        <v>152.40000000000003</v>
      </c>
      <c r="K501" s="442">
        <v>150.30000000000001</v>
      </c>
      <c r="L501" s="442">
        <v>147.44999999999999</v>
      </c>
      <c r="M501" s="442">
        <v>9.3673400000000004</v>
      </c>
    </row>
    <row r="502" spans="1:13">
      <c r="A502" s="245">
        <v>492</v>
      </c>
      <c r="B502" s="445" t="s">
        <v>527</v>
      </c>
      <c r="C502" s="442">
        <v>92.35</v>
      </c>
      <c r="D502" s="443">
        <v>92.916666666666671</v>
      </c>
      <c r="E502" s="443">
        <v>91.233333333333348</v>
      </c>
      <c r="F502" s="443">
        <v>90.116666666666674</v>
      </c>
      <c r="G502" s="443">
        <v>88.433333333333351</v>
      </c>
      <c r="H502" s="443">
        <v>94.033333333333346</v>
      </c>
      <c r="I502" s="443">
        <v>95.716666666666654</v>
      </c>
      <c r="J502" s="443">
        <v>96.833333333333343</v>
      </c>
      <c r="K502" s="442">
        <v>94.6</v>
      </c>
      <c r="L502" s="442">
        <v>91.8</v>
      </c>
      <c r="M502" s="442">
        <v>17.994540000000001</v>
      </c>
    </row>
    <row r="503" spans="1:13">
      <c r="A503" s="245">
        <v>493</v>
      </c>
      <c r="B503" s="445" t="s">
        <v>771</v>
      </c>
      <c r="C503" s="442">
        <v>484.6</v>
      </c>
      <c r="D503" s="443">
        <v>483.88333333333338</v>
      </c>
      <c r="E503" s="443">
        <v>479.76666666666677</v>
      </c>
      <c r="F503" s="443">
        <v>474.93333333333339</v>
      </c>
      <c r="G503" s="443">
        <v>470.81666666666678</v>
      </c>
      <c r="H503" s="443">
        <v>488.71666666666675</v>
      </c>
      <c r="I503" s="443">
        <v>492.83333333333343</v>
      </c>
      <c r="J503" s="443">
        <v>497.66666666666674</v>
      </c>
      <c r="K503" s="442">
        <v>488</v>
      </c>
      <c r="L503" s="442">
        <v>479.05</v>
      </c>
      <c r="M503" s="442">
        <v>0.45047999999999999</v>
      </c>
    </row>
    <row r="504" spans="1:13">
      <c r="A504" s="245">
        <v>494</v>
      </c>
      <c r="B504" s="445" t="s">
        <v>528</v>
      </c>
      <c r="C504" s="442">
        <v>2189.65</v>
      </c>
      <c r="D504" s="443">
        <v>2200.8833333333332</v>
      </c>
      <c r="E504" s="443">
        <v>2173.7666666666664</v>
      </c>
      <c r="F504" s="443">
        <v>2157.8833333333332</v>
      </c>
      <c r="G504" s="443">
        <v>2130.7666666666664</v>
      </c>
      <c r="H504" s="443">
        <v>2216.7666666666664</v>
      </c>
      <c r="I504" s="443">
        <v>2243.8833333333332</v>
      </c>
      <c r="J504" s="443">
        <v>2259.7666666666664</v>
      </c>
      <c r="K504" s="442">
        <v>2228</v>
      </c>
      <c r="L504" s="442">
        <v>2185</v>
      </c>
      <c r="M504" s="442">
        <v>0.72855000000000003</v>
      </c>
    </row>
    <row r="505" spans="1:13">
      <c r="A505" s="245">
        <v>495</v>
      </c>
      <c r="B505" s="445" t="s">
        <v>196</v>
      </c>
      <c r="C505" s="442">
        <v>541.20000000000005</v>
      </c>
      <c r="D505" s="443">
        <v>542.38333333333333</v>
      </c>
      <c r="E505" s="443">
        <v>539.26666666666665</v>
      </c>
      <c r="F505" s="443">
        <v>537.33333333333337</v>
      </c>
      <c r="G505" s="443">
        <v>534.2166666666667</v>
      </c>
      <c r="H505" s="443">
        <v>544.31666666666661</v>
      </c>
      <c r="I505" s="443">
        <v>547.43333333333317</v>
      </c>
      <c r="J505" s="443">
        <v>549.36666666666656</v>
      </c>
      <c r="K505" s="442">
        <v>545.5</v>
      </c>
      <c r="L505" s="442">
        <v>540.45000000000005</v>
      </c>
      <c r="M505" s="442">
        <v>47.71716</v>
      </c>
    </row>
    <row r="506" spans="1:13">
      <c r="A506" s="245">
        <v>496</v>
      </c>
      <c r="B506" s="445" t="s">
        <v>529</v>
      </c>
      <c r="C506" s="442">
        <v>655.1</v>
      </c>
      <c r="D506" s="443">
        <v>657.05</v>
      </c>
      <c r="E506" s="443">
        <v>648.09999999999991</v>
      </c>
      <c r="F506" s="443">
        <v>641.09999999999991</v>
      </c>
      <c r="G506" s="443">
        <v>632.14999999999986</v>
      </c>
      <c r="H506" s="443">
        <v>664.05</v>
      </c>
      <c r="I506" s="443">
        <v>673</v>
      </c>
      <c r="J506" s="443">
        <v>680</v>
      </c>
      <c r="K506" s="442">
        <v>666</v>
      </c>
      <c r="L506" s="442">
        <v>650.04999999999995</v>
      </c>
      <c r="M506" s="442">
        <v>8.6446299999999994</v>
      </c>
    </row>
    <row r="507" spans="1:13">
      <c r="A507" s="245">
        <v>497</v>
      </c>
      <c r="B507" s="445" t="s">
        <v>197</v>
      </c>
      <c r="C507" s="442">
        <v>13.75</v>
      </c>
      <c r="D507" s="443">
        <v>13.716666666666667</v>
      </c>
      <c r="E507" s="443">
        <v>13.533333333333333</v>
      </c>
      <c r="F507" s="443">
        <v>13.316666666666666</v>
      </c>
      <c r="G507" s="443">
        <v>13.133333333333333</v>
      </c>
      <c r="H507" s="443">
        <v>13.933333333333334</v>
      </c>
      <c r="I507" s="443">
        <v>14.116666666666667</v>
      </c>
      <c r="J507" s="443">
        <v>14.333333333333334</v>
      </c>
      <c r="K507" s="442">
        <v>13.9</v>
      </c>
      <c r="L507" s="442">
        <v>13.5</v>
      </c>
      <c r="M507" s="442">
        <v>1833.2632100000001</v>
      </c>
    </row>
    <row r="508" spans="1:13">
      <c r="A508" s="245">
        <v>498</v>
      </c>
      <c r="B508" s="445" t="s">
        <v>198</v>
      </c>
      <c r="C508" s="442">
        <v>218.3</v>
      </c>
      <c r="D508" s="443">
        <v>218.61666666666667</v>
      </c>
      <c r="E508" s="443">
        <v>215.78333333333336</v>
      </c>
      <c r="F508" s="443">
        <v>213.26666666666668</v>
      </c>
      <c r="G508" s="443">
        <v>210.43333333333337</v>
      </c>
      <c r="H508" s="443">
        <v>221.13333333333335</v>
      </c>
      <c r="I508" s="443">
        <v>223.96666666666667</v>
      </c>
      <c r="J508" s="443">
        <v>226.48333333333335</v>
      </c>
      <c r="K508" s="442">
        <v>221.45</v>
      </c>
      <c r="L508" s="442">
        <v>216.1</v>
      </c>
      <c r="M508" s="442">
        <v>219.70876999999999</v>
      </c>
    </row>
    <row r="509" spans="1:13">
      <c r="A509" s="245">
        <v>499</v>
      </c>
      <c r="B509" s="445" t="s">
        <v>530</v>
      </c>
      <c r="C509" s="442">
        <v>286.75</v>
      </c>
      <c r="D509" s="443">
        <v>286.71666666666664</v>
      </c>
      <c r="E509" s="443">
        <v>284.43333333333328</v>
      </c>
      <c r="F509" s="443">
        <v>282.11666666666662</v>
      </c>
      <c r="G509" s="443">
        <v>279.83333333333326</v>
      </c>
      <c r="H509" s="443">
        <v>289.0333333333333</v>
      </c>
      <c r="I509" s="443">
        <v>291.31666666666672</v>
      </c>
      <c r="J509" s="443">
        <v>293.63333333333333</v>
      </c>
      <c r="K509" s="442">
        <v>289</v>
      </c>
      <c r="L509" s="442">
        <v>284.39999999999998</v>
      </c>
      <c r="M509" s="442">
        <v>1.76406</v>
      </c>
    </row>
    <row r="510" spans="1:13">
      <c r="A510" s="245">
        <v>500</v>
      </c>
      <c r="B510" s="445" t="s">
        <v>531</v>
      </c>
      <c r="C510" s="442">
        <v>2096.9</v>
      </c>
      <c r="D510" s="443">
        <v>2094.7833333333333</v>
      </c>
      <c r="E510" s="443">
        <v>2082.1166666666668</v>
      </c>
      <c r="F510" s="443">
        <v>2067.3333333333335</v>
      </c>
      <c r="G510" s="443">
        <v>2054.666666666667</v>
      </c>
      <c r="H510" s="443">
        <v>2109.5666666666666</v>
      </c>
      <c r="I510" s="443">
        <v>2122.2333333333336</v>
      </c>
      <c r="J510" s="443">
        <v>2137.0166666666664</v>
      </c>
      <c r="K510" s="442">
        <v>2107.4499999999998</v>
      </c>
      <c r="L510" s="442">
        <v>2080</v>
      </c>
      <c r="M510" s="442">
        <v>1.69249</v>
      </c>
    </row>
    <row r="511" spans="1:13">
      <c r="A511" s="245">
        <v>501</v>
      </c>
      <c r="B511" s="445" t="s">
        <v>741</v>
      </c>
      <c r="C511" s="442">
        <v>1267.6500000000001</v>
      </c>
      <c r="D511" s="443">
        <v>1260.2166666666667</v>
      </c>
      <c r="E511" s="443">
        <v>1240.4333333333334</v>
      </c>
      <c r="F511" s="443">
        <v>1213.2166666666667</v>
      </c>
      <c r="G511" s="443">
        <v>1193.4333333333334</v>
      </c>
      <c r="H511" s="443">
        <v>1287.4333333333334</v>
      </c>
      <c r="I511" s="443">
        <v>1307.2166666666667</v>
      </c>
      <c r="J511" s="443">
        <v>1334.4333333333334</v>
      </c>
      <c r="K511" s="442">
        <v>1280</v>
      </c>
      <c r="L511" s="442">
        <v>1233</v>
      </c>
      <c r="M511" s="442">
        <v>0.57770999999999995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08"/>
      <c r="B5" s="508"/>
      <c r="C5" s="509"/>
      <c r="D5" s="50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10" t="s">
        <v>533</v>
      </c>
      <c r="C7" s="510"/>
      <c r="D7" s="239">
        <f>Main!B10</f>
        <v>44354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44351</v>
      </c>
      <c r="B10" s="244">
        <v>539570</v>
      </c>
      <c r="C10" s="245" t="s">
        <v>902</v>
      </c>
      <c r="D10" s="245" t="s">
        <v>903</v>
      </c>
      <c r="E10" s="472" t="s">
        <v>543</v>
      </c>
      <c r="F10" s="338">
        <v>57600</v>
      </c>
      <c r="G10" s="244">
        <v>8.48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44351</v>
      </c>
      <c r="B11" s="244">
        <v>512437</v>
      </c>
      <c r="C11" s="245" t="s">
        <v>923</v>
      </c>
      <c r="D11" s="245" t="s">
        <v>924</v>
      </c>
      <c r="E11" s="245" t="s">
        <v>543</v>
      </c>
      <c r="F11" s="338">
        <v>32443</v>
      </c>
      <c r="G11" s="244">
        <v>625.15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44351</v>
      </c>
      <c r="B12" s="244">
        <v>524663</v>
      </c>
      <c r="C12" s="245" t="s">
        <v>925</v>
      </c>
      <c r="D12" s="245" t="s">
        <v>845</v>
      </c>
      <c r="E12" s="472" t="s">
        <v>542</v>
      </c>
      <c r="F12" s="338">
        <v>796185</v>
      </c>
      <c r="G12" s="244">
        <v>55.95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44351</v>
      </c>
      <c r="B13" s="244">
        <v>524663</v>
      </c>
      <c r="C13" s="245" t="s">
        <v>925</v>
      </c>
      <c r="D13" s="245" t="s">
        <v>845</v>
      </c>
      <c r="E13" s="472" t="s">
        <v>543</v>
      </c>
      <c r="F13" s="338">
        <v>425</v>
      </c>
      <c r="G13" s="244">
        <v>58.14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44351</v>
      </c>
      <c r="B14" s="244">
        <v>539274</v>
      </c>
      <c r="C14" s="245" t="s">
        <v>926</v>
      </c>
      <c r="D14" s="245" t="s">
        <v>927</v>
      </c>
      <c r="E14" s="245" t="s">
        <v>542</v>
      </c>
      <c r="F14" s="338">
        <v>50000</v>
      </c>
      <c r="G14" s="244">
        <v>3.57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44351</v>
      </c>
      <c r="B15" s="244">
        <v>532113</v>
      </c>
      <c r="C15" s="245" t="s">
        <v>928</v>
      </c>
      <c r="D15" s="245" t="s">
        <v>929</v>
      </c>
      <c r="E15" s="245" t="s">
        <v>543</v>
      </c>
      <c r="F15" s="338">
        <v>43325</v>
      </c>
      <c r="G15" s="244">
        <v>2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44351</v>
      </c>
      <c r="B16" s="244">
        <v>532113</v>
      </c>
      <c r="C16" s="245" t="s">
        <v>928</v>
      </c>
      <c r="D16" s="245" t="s">
        <v>930</v>
      </c>
      <c r="E16" s="245" t="s">
        <v>542</v>
      </c>
      <c r="F16" s="338">
        <v>45917</v>
      </c>
      <c r="G16" s="244">
        <v>2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44351</v>
      </c>
      <c r="B17" s="244">
        <v>524818</v>
      </c>
      <c r="C17" s="245" t="s">
        <v>931</v>
      </c>
      <c r="D17" s="245" t="s">
        <v>932</v>
      </c>
      <c r="E17" s="245" t="s">
        <v>543</v>
      </c>
      <c r="F17" s="338">
        <v>24629</v>
      </c>
      <c r="G17" s="244">
        <v>67.98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44351</v>
      </c>
      <c r="B18" s="244">
        <v>542918</v>
      </c>
      <c r="C18" s="245" t="s">
        <v>933</v>
      </c>
      <c r="D18" s="245" t="s">
        <v>915</v>
      </c>
      <c r="E18" s="472" t="s">
        <v>543</v>
      </c>
      <c r="F18" s="338">
        <v>24000</v>
      </c>
      <c r="G18" s="244">
        <v>25.31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44351</v>
      </c>
      <c r="B19" s="244">
        <v>541627</v>
      </c>
      <c r="C19" s="245" t="s">
        <v>934</v>
      </c>
      <c r="D19" s="245" t="s">
        <v>935</v>
      </c>
      <c r="E19" s="245" t="s">
        <v>542</v>
      </c>
      <c r="F19" s="338">
        <v>32989</v>
      </c>
      <c r="G19" s="244">
        <v>5.72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44351</v>
      </c>
      <c r="B20" s="244">
        <v>541627</v>
      </c>
      <c r="C20" s="245" t="s">
        <v>934</v>
      </c>
      <c r="D20" s="245" t="s">
        <v>936</v>
      </c>
      <c r="E20" s="245" t="s">
        <v>543</v>
      </c>
      <c r="F20" s="338">
        <v>59270</v>
      </c>
      <c r="G20" s="244">
        <v>5.75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44351</v>
      </c>
      <c r="B21" s="244">
        <v>541627</v>
      </c>
      <c r="C21" s="245" t="s">
        <v>934</v>
      </c>
      <c r="D21" s="245" t="s">
        <v>937</v>
      </c>
      <c r="E21" s="245" t="s">
        <v>542</v>
      </c>
      <c r="F21" s="338">
        <v>25919</v>
      </c>
      <c r="G21" s="244">
        <v>5.85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44351</v>
      </c>
      <c r="B22" s="244">
        <v>541983</v>
      </c>
      <c r="C22" s="245" t="s">
        <v>938</v>
      </c>
      <c r="D22" s="245" t="s">
        <v>939</v>
      </c>
      <c r="E22" s="472" t="s">
        <v>543</v>
      </c>
      <c r="F22" s="338">
        <v>62000</v>
      </c>
      <c r="G22" s="244">
        <v>7.37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44351</v>
      </c>
      <c r="B23" s="244">
        <v>540735</v>
      </c>
      <c r="C23" s="245" t="s">
        <v>940</v>
      </c>
      <c r="D23" s="245" t="s">
        <v>941</v>
      </c>
      <c r="E23" s="245" t="s">
        <v>542</v>
      </c>
      <c r="F23" s="338">
        <v>124000</v>
      </c>
      <c r="G23" s="244">
        <v>102.4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44351</v>
      </c>
      <c r="B24" s="244">
        <v>543286</v>
      </c>
      <c r="C24" s="245" t="s">
        <v>942</v>
      </c>
      <c r="D24" s="245" t="s">
        <v>943</v>
      </c>
      <c r="E24" s="245" t="s">
        <v>543</v>
      </c>
      <c r="F24" s="338">
        <v>36000</v>
      </c>
      <c r="G24" s="244">
        <v>19.5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44351</v>
      </c>
      <c r="B25" s="244">
        <v>543286</v>
      </c>
      <c r="C25" s="245" t="s">
        <v>942</v>
      </c>
      <c r="D25" s="245" t="s">
        <v>944</v>
      </c>
      <c r="E25" s="472" t="s">
        <v>542</v>
      </c>
      <c r="F25" s="338">
        <v>48000</v>
      </c>
      <c r="G25" s="244">
        <v>19.489999999999998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44351</v>
      </c>
      <c r="B26" s="244">
        <v>543286</v>
      </c>
      <c r="C26" s="245" t="s">
        <v>942</v>
      </c>
      <c r="D26" s="245" t="s">
        <v>944</v>
      </c>
      <c r="E26" s="245" t="s">
        <v>543</v>
      </c>
      <c r="F26" s="338">
        <v>18000</v>
      </c>
      <c r="G26" s="244">
        <v>18.13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44351</v>
      </c>
      <c r="B27" s="244">
        <v>512399</v>
      </c>
      <c r="C27" s="245" t="s">
        <v>945</v>
      </c>
      <c r="D27" s="245" t="s">
        <v>946</v>
      </c>
      <c r="E27" s="472" t="s">
        <v>542</v>
      </c>
      <c r="F27" s="338">
        <v>50000</v>
      </c>
      <c r="G27" s="244">
        <v>38.450000000000003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44351</v>
      </c>
      <c r="B28" s="244">
        <v>512399</v>
      </c>
      <c r="C28" s="245" t="s">
        <v>945</v>
      </c>
      <c r="D28" s="245" t="s">
        <v>947</v>
      </c>
      <c r="E28" s="472" t="s">
        <v>542</v>
      </c>
      <c r="F28" s="338">
        <v>50000</v>
      </c>
      <c r="G28" s="244">
        <v>38.450000000000003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44351</v>
      </c>
      <c r="B29" s="244">
        <v>512399</v>
      </c>
      <c r="C29" s="245" t="s">
        <v>945</v>
      </c>
      <c r="D29" s="245" t="s">
        <v>948</v>
      </c>
      <c r="E29" s="245" t="s">
        <v>543</v>
      </c>
      <c r="F29" s="338">
        <v>64000</v>
      </c>
      <c r="G29" s="244">
        <v>38.450000000000003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44351</v>
      </c>
      <c r="B30" s="244">
        <v>512399</v>
      </c>
      <c r="C30" s="245" t="s">
        <v>945</v>
      </c>
      <c r="D30" s="245" t="s">
        <v>949</v>
      </c>
      <c r="E30" s="472" t="s">
        <v>543</v>
      </c>
      <c r="F30" s="338">
        <v>36250</v>
      </c>
      <c r="G30" s="244">
        <v>38.450000000000003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44351</v>
      </c>
      <c r="B31" s="244">
        <v>539679</v>
      </c>
      <c r="C31" s="245" t="s">
        <v>950</v>
      </c>
      <c r="D31" s="245" t="s">
        <v>951</v>
      </c>
      <c r="E31" s="472" t="s">
        <v>543</v>
      </c>
      <c r="F31" s="338">
        <v>68925</v>
      </c>
      <c r="G31" s="244">
        <v>10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44351</v>
      </c>
      <c r="B32" s="244">
        <v>539679</v>
      </c>
      <c r="C32" s="245" t="s">
        <v>950</v>
      </c>
      <c r="D32" s="245" t="s">
        <v>952</v>
      </c>
      <c r="E32" s="245" t="s">
        <v>542</v>
      </c>
      <c r="F32" s="338">
        <v>100000</v>
      </c>
      <c r="G32" s="244">
        <v>10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44351</v>
      </c>
      <c r="B33" s="244">
        <v>530235</v>
      </c>
      <c r="C33" s="245" t="s">
        <v>953</v>
      </c>
      <c r="D33" s="245" t="s">
        <v>954</v>
      </c>
      <c r="E33" s="472" t="s">
        <v>542</v>
      </c>
      <c r="F33" s="338">
        <v>35450</v>
      </c>
      <c r="G33" s="244">
        <v>15.17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44351</v>
      </c>
      <c r="B34" s="244">
        <v>530235</v>
      </c>
      <c r="C34" s="245" t="s">
        <v>953</v>
      </c>
      <c r="D34" s="245" t="s">
        <v>955</v>
      </c>
      <c r="E34" s="245" t="s">
        <v>543</v>
      </c>
      <c r="F34" s="338">
        <v>30000</v>
      </c>
      <c r="G34" s="244">
        <v>15.17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44351</v>
      </c>
      <c r="B35" s="244">
        <v>539938</v>
      </c>
      <c r="C35" s="245" t="s">
        <v>956</v>
      </c>
      <c r="D35" s="245" t="s">
        <v>957</v>
      </c>
      <c r="E35" s="472" t="s">
        <v>543</v>
      </c>
      <c r="F35" s="338">
        <v>20000</v>
      </c>
      <c r="G35" s="244">
        <v>42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44351</v>
      </c>
      <c r="B36" s="244">
        <v>539938</v>
      </c>
      <c r="C36" s="245" t="s">
        <v>956</v>
      </c>
      <c r="D36" s="245" t="s">
        <v>947</v>
      </c>
      <c r="E36" s="245" t="s">
        <v>542</v>
      </c>
      <c r="F36" s="338">
        <v>31025</v>
      </c>
      <c r="G36" s="244">
        <v>42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44351</v>
      </c>
      <c r="B37" s="244">
        <v>539938</v>
      </c>
      <c r="C37" s="245" t="s">
        <v>956</v>
      </c>
      <c r="D37" s="245" t="s">
        <v>946</v>
      </c>
      <c r="E37" s="472" t="s">
        <v>542</v>
      </c>
      <c r="F37" s="338">
        <v>35390</v>
      </c>
      <c r="G37" s="244">
        <v>42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44351</v>
      </c>
      <c r="B38" s="244">
        <v>539938</v>
      </c>
      <c r="C38" s="245" t="s">
        <v>956</v>
      </c>
      <c r="D38" s="245" t="s">
        <v>958</v>
      </c>
      <c r="E38" s="245" t="s">
        <v>543</v>
      </c>
      <c r="F38" s="338">
        <v>25000</v>
      </c>
      <c r="G38" s="244">
        <v>42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44351</v>
      </c>
      <c r="B39" s="244">
        <v>515008</v>
      </c>
      <c r="C39" s="245" t="s">
        <v>959</v>
      </c>
      <c r="D39" s="245" t="s">
        <v>960</v>
      </c>
      <c r="E39" s="472" t="s">
        <v>542</v>
      </c>
      <c r="F39" s="338">
        <v>306874</v>
      </c>
      <c r="G39" s="244">
        <v>44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44351</v>
      </c>
      <c r="B40" s="244">
        <v>515008</v>
      </c>
      <c r="C40" s="245" t="s">
        <v>959</v>
      </c>
      <c r="D40" s="245" t="s">
        <v>961</v>
      </c>
      <c r="E40" s="472" t="s">
        <v>543</v>
      </c>
      <c r="F40" s="338">
        <v>314394</v>
      </c>
      <c r="G40" s="244">
        <v>44.01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44351</v>
      </c>
      <c r="B41" s="244">
        <v>539229</v>
      </c>
      <c r="C41" s="245" t="s">
        <v>962</v>
      </c>
      <c r="D41" s="245" t="s">
        <v>963</v>
      </c>
      <c r="E41" s="245" t="s">
        <v>543</v>
      </c>
      <c r="F41" s="338">
        <v>51000</v>
      </c>
      <c r="G41" s="244">
        <v>6.65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44351</v>
      </c>
      <c r="B42" s="244">
        <v>535657</v>
      </c>
      <c r="C42" s="245" t="s">
        <v>964</v>
      </c>
      <c r="D42" s="245" t="s">
        <v>965</v>
      </c>
      <c r="E42" s="245" t="s">
        <v>542</v>
      </c>
      <c r="F42" s="338">
        <v>62635</v>
      </c>
      <c r="G42" s="244">
        <v>3.9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44351</v>
      </c>
      <c r="B43" s="244">
        <v>535657</v>
      </c>
      <c r="C43" s="245" t="s">
        <v>964</v>
      </c>
      <c r="D43" s="245" t="s">
        <v>965</v>
      </c>
      <c r="E43" s="472" t="s">
        <v>543</v>
      </c>
      <c r="F43" s="338">
        <v>7635</v>
      </c>
      <c r="G43" s="244">
        <v>4.28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44351</v>
      </c>
      <c r="B44" s="244">
        <v>531512</v>
      </c>
      <c r="C44" s="245" t="s">
        <v>966</v>
      </c>
      <c r="D44" s="245" t="s">
        <v>967</v>
      </c>
      <c r="E44" s="472" t="s">
        <v>542</v>
      </c>
      <c r="F44" s="338">
        <v>102100</v>
      </c>
      <c r="G44" s="244">
        <v>4.33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44351</v>
      </c>
      <c r="B45" s="244">
        <v>531512</v>
      </c>
      <c r="C45" s="245" t="s">
        <v>966</v>
      </c>
      <c r="D45" s="245" t="s">
        <v>968</v>
      </c>
      <c r="E45" s="245" t="s">
        <v>543</v>
      </c>
      <c r="F45" s="338">
        <v>111301</v>
      </c>
      <c r="G45" s="244">
        <v>4.33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44351</v>
      </c>
      <c r="B46" s="244">
        <v>539291</v>
      </c>
      <c r="C46" s="245" t="s">
        <v>904</v>
      </c>
      <c r="D46" s="245" t="s">
        <v>905</v>
      </c>
      <c r="E46" s="472" t="s">
        <v>542</v>
      </c>
      <c r="F46" s="338">
        <v>7224</v>
      </c>
      <c r="G46" s="244">
        <v>16.86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44351</v>
      </c>
      <c r="B47" s="244">
        <v>539291</v>
      </c>
      <c r="C47" s="245" t="s">
        <v>904</v>
      </c>
      <c r="D47" s="245" t="s">
        <v>905</v>
      </c>
      <c r="E47" s="245" t="s">
        <v>543</v>
      </c>
      <c r="F47" s="338">
        <v>47544</v>
      </c>
      <c r="G47" s="244">
        <v>16.91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44351</v>
      </c>
      <c r="B48" s="244">
        <v>539291</v>
      </c>
      <c r="C48" s="245" t="s">
        <v>904</v>
      </c>
      <c r="D48" s="245" t="s">
        <v>906</v>
      </c>
      <c r="E48" s="472" t="s">
        <v>543</v>
      </c>
      <c r="F48" s="338">
        <v>25307</v>
      </c>
      <c r="G48" s="244">
        <v>16.75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44351</v>
      </c>
      <c r="B49" s="244">
        <v>540175</v>
      </c>
      <c r="C49" s="245" t="s">
        <v>969</v>
      </c>
      <c r="D49" s="245" t="s">
        <v>970</v>
      </c>
      <c r="E49" s="472" t="s">
        <v>543</v>
      </c>
      <c r="F49" s="338">
        <v>38400</v>
      </c>
      <c r="G49" s="244">
        <v>12.11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44351</v>
      </c>
      <c r="B50" s="244">
        <v>540175</v>
      </c>
      <c r="C50" s="245" t="s">
        <v>969</v>
      </c>
      <c r="D50" s="245" t="s">
        <v>971</v>
      </c>
      <c r="E50" s="245" t="s">
        <v>542</v>
      </c>
      <c r="F50" s="338">
        <v>32700</v>
      </c>
      <c r="G50" s="244">
        <v>12.25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44351</v>
      </c>
      <c r="B51" s="244">
        <v>539526</v>
      </c>
      <c r="C51" s="245" t="s">
        <v>972</v>
      </c>
      <c r="D51" s="245" t="s">
        <v>973</v>
      </c>
      <c r="E51" s="245" t="s">
        <v>542</v>
      </c>
      <c r="F51" s="338">
        <v>870512</v>
      </c>
      <c r="G51" s="244">
        <v>0.63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44351</v>
      </c>
      <c r="B52" s="244">
        <v>539526</v>
      </c>
      <c r="C52" s="245" t="s">
        <v>972</v>
      </c>
      <c r="D52" s="245" t="s">
        <v>973</v>
      </c>
      <c r="E52" s="245" t="s">
        <v>543</v>
      </c>
      <c r="F52" s="338">
        <v>15000</v>
      </c>
      <c r="G52" s="244">
        <v>0.64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44351</v>
      </c>
      <c r="B53" s="244">
        <v>540259</v>
      </c>
      <c r="C53" s="245" t="s">
        <v>907</v>
      </c>
      <c r="D53" s="245" t="s">
        <v>877</v>
      </c>
      <c r="E53" s="472" t="s">
        <v>542</v>
      </c>
      <c r="F53" s="338">
        <v>258</v>
      </c>
      <c r="G53" s="244">
        <v>9.9499999999999993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44351</v>
      </c>
      <c r="B54" s="244">
        <v>540259</v>
      </c>
      <c r="C54" s="245" t="s">
        <v>907</v>
      </c>
      <c r="D54" s="245" t="s">
        <v>877</v>
      </c>
      <c r="E54" s="472" t="s">
        <v>543</v>
      </c>
      <c r="F54" s="338">
        <v>155870</v>
      </c>
      <c r="G54" s="244">
        <v>9.8800000000000008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44351</v>
      </c>
      <c r="B55" s="244">
        <v>540961</v>
      </c>
      <c r="C55" s="245" t="s">
        <v>974</v>
      </c>
      <c r="D55" s="245" t="s">
        <v>975</v>
      </c>
      <c r="E55" s="245" t="s">
        <v>542</v>
      </c>
      <c r="F55" s="338">
        <v>45000</v>
      </c>
      <c r="G55" s="244">
        <v>79.5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44351</v>
      </c>
      <c r="B56" s="244">
        <v>522152</v>
      </c>
      <c r="C56" s="245" t="s">
        <v>976</v>
      </c>
      <c r="D56" s="245" t="s">
        <v>977</v>
      </c>
      <c r="E56" s="245" t="s">
        <v>542</v>
      </c>
      <c r="F56" s="338">
        <v>27657</v>
      </c>
      <c r="G56" s="244">
        <v>37.49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44351</v>
      </c>
      <c r="B57" s="244">
        <v>522152</v>
      </c>
      <c r="C57" s="245" t="s">
        <v>976</v>
      </c>
      <c r="D57" s="245" t="s">
        <v>977</v>
      </c>
      <c r="E57" s="472" t="s">
        <v>543</v>
      </c>
      <c r="F57" s="338">
        <v>879</v>
      </c>
      <c r="G57" s="244">
        <v>37.270000000000003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44351</v>
      </c>
      <c r="B58" s="244">
        <v>513305</v>
      </c>
      <c r="C58" s="245" t="s">
        <v>908</v>
      </c>
      <c r="D58" s="245" t="s">
        <v>978</v>
      </c>
      <c r="E58" s="245" t="s">
        <v>543</v>
      </c>
      <c r="F58" s="338">
        <v>166000</v>
      </c>
      <c r="G58" s="244">
        <v>1.5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44351</v>
      </c>
      <c r="B59" s="244">
        <v>513305</v>
      </c>
      <c r="C59" s="245" t="s">
        <v>908</v>
      </c>
      <c r="D59" s="245" t="s">
        <v>979</v>
      </c>
      <c r="E59" s="245" t="s">
        <v>542</v>
      </c>
      <c r="F59" s="338">
        <v>109000</v>
      </c>
      <c r="G59" s="244">
        <v>1.5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44351</v>
      </c>
      <c r="B60" s="244">
        <v>531025</v>
      </c>
      <c r="C60" s="245" t="s">
        <v>980</v>
      </c>
      <c r="D60" s="245" t="s">
        <v>981</v>
      </c>
      <c r="E60" s="245" t="s">
        <v>542</v>
      </c>
      <c r="F60" s="338">
        <v>395158</v>
      </c>
      <c r="G60" s="244">
        <v>1.51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44351</v>
      </c>
      <c r="B61" s="244">
        <v>531025</v>
      </c>
      <c r="C61" s="245" t="s">
        <v>980</v>
      </c>
      <c r="D61" s="245" t="s">
        <v>982</v>
      </c>
      <c r="E61" s="245" t="s">
        <v>543</v>
      </c>
      <c r="F61" s="338">
        <v>650000</v>
      </c>
      <c r="G61" s="244">
        <v>1.51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44351</v>
      </c>
      <c r="B62" s="244" t="s">
        <v>983</v>
      </c>
      <c r="C62" s="222" t="s">
        <v>984</v>
      </c>
      <c r="D62" s="222" t="s">
        <v>845</v>
      </c>
      <c r="E62" s="245" t="s">
        <v>542</v>
      </c>
      <c r="F62" s="338">
        <v>250000</v>
      </c>
      <c r="G62" s="244">
        <v>56.9</v>
      </c>
      <c r="H62" s="315" t="s">
        <v>838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44351</v>
      </c>
      <c r="B63" s="244" t="s">
        <v>985</v>
      </c>
      <c r="C63" s="245" t="s">
        <v>986</v>
      </c>
      <c r="D63" s="245" t="s">
        <v>850</v>
      </c>
      <c r="E63" s="245" t="s">
        <v>542</v>
      </c>
      <c r="F63" s="338">
        <v>297270</v>
      </c>
      <c r="G63" s="244">
        <v>228.24</v>
      </c>
      <c r="H63" s="315" t="s">
        <v>838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44351</v>
      </c>
      <c r="B64" s="244" t="s">
        <v>985</v>
      </c>
      <c r="C64" s="245" t="s">
        <v>986</v>
      </c>
      <c r="D64" s="245" t="s">
        <v>987</v>
      </c>
      <c r="E64" s="245" t="s">
        <v>542</v>
      </c>
      <c r="F64" s="338">
        <v>208111</v>
      </c>
      <c r="G64" s="244">
        <v>221.18</v>
      </c>
      <c r="H64" s="315" t="s">
        <v>838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44351</v>
      </c>
      <c r="B65" s="244" t="s">
        <v>985</v>
      </c>
      <c r="C65" s="245" t="s">
        <v>986</v>
      </c>
      <c r="D65" s="245" t="s">
        <v>916</v>
      </c>
      <c r="E65" s="245" t="s">
        <v>542</v>
      </c>
      <c r="F65" s="338">
        <v>208837</v>
      </c>
      <c r="G65" s="244">
        <v>226.93</v>
      </c>
      <c r="H65" s="315" t="s">
        <v>838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44351</v>
      </c>
      <c r="B66" s="244" t="s">
        <v>909</v>
      </c>
      <c r="C66" s="245" t="s">
        <v>910</v>
      </c>
      <c r="D66" s="245" t="s">
        <v>912</v>
      </c>
      <c r="E66" s="245" t="s">
        <v>542</v>
      </c>
      <c r="F66" s="338">
        <v>75965</v>
      </c>
      <c r="G66" s="244">
        <v>125.57</v>
      </c>
      <c r="H66" s="315" t="s">
        <v>838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44351</v>
      </c>
      <c r="B67" s="244" t="s">
        <v>909</v>
      </c>
      <c r="C67" s="245" t="s">
        <v>910</v>
      </c>
      <c r="D67" s="245" t="s">
        <v>850</v>
      </c>
      <c r="E67" s="245" t="s">
        <v>542</v>
      </c>
      <c r="F67" s="338">
        <v>175334</v>
      </c>
      <c r="G67" s="244">
        <v>125.41</v>
      </c>
      <c r="H67" s="315" t="s">
        <v>838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44351</v>
      </c>
      <c r="B68" s="244" t="s">
        <v>909</v>
      </c>
      <c r="C68" s="245" t="s">
        <v>910</v>
      </c>
      <c r="D68" s="245" t="s">
        <v>988</v>
      </c>
      <c r="E68" s="245" t="s">
        <v>542</v>
      </c>
      <c r="F68" s="338">
        <v>80666</v>
      </c>
      <c r="G68" s="244">
        <v>127.51</v>
      </c>
      <c r="H68" s="315" t="s">
        <v>838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44351</v>
      </c>
      <c r="B69" s="244" t="s">
        <v>675</v>
      </c>
      <c r="C69" s="245" t="s">
        <v>911</v>
      </c>
      <c r="D69" s="245" t="s">
        <v>850</v>
      </c>
      <c r="E69" s="245" t="s">
        <v>542</v>
      </c>
      <c r="F69" s="338">
        <v>188612</v>
      </c>
      <c r="G69" s="244">
        <v>184.46</v>
      </c>
      <c r="H69" s="315" t="s">
        <v>838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44351</v>
      </c>
      <c r="B70" s="244" t="s">
        <v>675</v>
      </c>
      <c r="C70" s="245" t="s">
        <v>911</v>
      </c>
      <c r="D70" s="245" t="s">
        <v>989</v>
      </c>
      <c r="E70" s="245" t="s">
        <v>542</v>
      </c>
      <c r="F70" s="338">
        <v>252737</v>
      </c>
      <c r="G70" s="244">
        <v>182.67</v>
      </c>
      <c r="H70" s="315" t="s">
        <v>838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44351</v>
      </c>
      <c r="B71" s="244" t="s">
        <v>990</v>
      </c>
      <c r="C71" s="245" t="s">
        <v>991</v>
      </c>
      <c r="D71" s="245" t="s">
        <v>992</v>
      </c>
      <c r="E71" s="245" t="s">
        <v>542</v>
      </c>
      <c r="F71" s="338">
        <v>659844</v>
      </c>
      <c r="G71" s="244">
        <v>3.52</v>
      </c>
      <c r="H71" s="315" t="s">
        <v>838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44351</v>
      </c>
      <c r="B72" s="244" t="s">
        <v>990</v>
      </c>
      <c r="C72" s="245" t="s">
        <v>991</v>
      </c>
      <c r="D72" s="245" t="s">
        <v>993</v>
      </c>
      <c r="E72" s="245" t="s">
        <v>542</v>
      </c>
      <c r="F72" s="338">
        <v>402671</v>
      </c>
      <c r="G72" s="244">
        <v>3.47</v>
      </c>
      <c r="H72" s="315" t="s">
        <v>838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44351</v>
      </c>
      <c r="B73" s="244" t="s">
        <v>994</v>
      </c>
      <c r="C73" s="245" t="s">
        <v>995</v>
      </c>
      <c r="D73" s="245" t="s">
        <v>850</v>
      </c>
      <c r="E73" s="245" t="s">
        <v>542</v>
      </c>
      <c r="F73" s="338">
        <v>339873</v>
      </c>
      <c r="G73" s="244">
        <v>148.80000000000001</v>
      </c>
      <c r="H73" s="315" t="s">
        <v>838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44351</v>
      </c>
      <c r="B74" s="244" t="s">
        <v>996</v>
      </c>
      <c r="C74" s="245" t="s">
        <v>997</v>
      </c>
      <c r="D74" s="245" t="s">
        <v>998</v>
      </c>
      <c r="E74" s="245" t="s">
        <v>542</v>
      </c>
      <c r="F74" s="338">
        <v>79435</v>
      </c>
      <c r="G74" s="244">
        <v>55.8</v>
      </c>
      <c r="H74" s="315" t="s">
        <v>838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44351</v>
      </c>
      <c r="B75" s="244" t="s">
        <v>996</v>
      </c>
      <c r="C75" s="245" t="s">
        <v>997</v>
      </c>
      <c r="D75" s="245" t="s">
        <v>999</v>
      </c>
      <c r="E75" s="245" t="s">
        <v>542</v>
      </c>
      <c r="F75" s="338">
        <v>99866</v>
      </c>
      <c r="G75" s="244">
        <v>52</v>
      </c>
      <c r="H75" s="315" t="s">
        <v>838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44351</v>
      </c>
      <c r="B76" s="244" t="s">
        <v>115</v>
      </c>
      <c r="C76" s="245" t="s">
        <v>1000</v>
      </c>
      <c r="D76" s="245" t="s">
        <v>1001</v>
      </c>
      <c r="E76" s="245" t="s">
        <v>542</v>
      </c>
      <c r="F76" s="338">
        <v>2999358</v>
      </c>
      <c r="G76" s="244">
        <v>246.48</v>
      </c>
      <c r="H76" s="315" t="s">
        <v>838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44351</v>
      </c>
      <c r="B77" s="244" t="s">
        <v>115</v>
      </c>
      <c r="C77" s="245" t="s">
        <v>1000</v>
      </c>
      <c r="D77" s="245" t="s">
        <v>1002</v>
      </c>
      <c r="E77" s="245" t="s">
        <v>542</v>
      </c>
      <c r="F77" s="338">
        <v>3692873</v>
      </c>
      <c r="G77" s="244">
        <v>241.06</v>
      </c>
      <c r="H77" s="315" t="s">
        <v>838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44351</v>
      </c>
      <c r="B78" s="244" t="s">
        <v>115</v>
      </c>
      <c r="C78" s="245" t="s">
        <v>1000</v>
      </c>
      <c r="D78" s="245" t="s">
        <v>1003</v>
      </c>
      <c r="E78" s="245" t="s">
        <v>542</v>
      </c>
      <c r="F78" s="338">
        <v>3938262</v>
      </c>
      <c r="G78" s="244">
        <v>244.61</v>
      </c>
      <c r="H78" s="315" t="s">
        <v>838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44351</v>
      </c>
      <c r="B79" s="244" t="s">
        <v>115</v>
      </c>
      <c r="C79" s="245" t="s">
        <v>1000</v>
      </c>
      <c r="D79" s="245" t="s">
        <v>1004</v>
      </c>
      <c r="E79" s="245" t="s">
        <v>542</v>
      </c>
      <c r="F79" s="338">
        <v>4132748</v>
      </c>
      <c r="G79" s="244">
        <v>246.49</v>
      </c>
      <c r="H79" s="315" t="s">
        <v>838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44351</v>
      </c>
      <c r="B80" s="244" t="s">
        <v>1005</v>
      </c>
      <c r="C80" s="245" t="s">
        <v>1006</v>
      </c>
      <c r="D80" s="245" t="s">
        <v>1007</v>
      </c>
      <c r="E80" s="245" t="s">
        <v>542</v>
      </c>
      <c r="F80" s="338">
        <v>463776</v>
      </c>
      <c r="G80" s="244">
        <v>35.43</v>
      </c>
      <c r="H80" s="315" t="s">
        <v>838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44351</v>
      </c>
      <c r="B81" s="244" t="s">
        <v>913</v>
      </c>
      <c r="C81" s="245" t="s">
        <v>914</v>
      </c>
      <c r="D81" s="245" t="s">
        <v>850</v>
      </c>
      <c r="E81" s="245" t="s">
        <v>542</v>
      </c>
      <c r="F81" s="338">
        <v>237290</v>
      </c>
      <c r="G81" s="244">
        <v>571.30999999999995</v>
      </c>
      <c r="H81" s="315" t="s">
        <v>838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44351</v>
      </c>
      <c r="B82" s="244" t="s">
        <v>1008</v>
      </c>
      <c r="C82" s="245" t="s">
        <v>1009</v>
      </c>
      <c r="D82" s="245" t="s">
        <v>1010</v>
      </c>
      <c r="E82" s="245" t="s">
        <v>542</v>
      </c>
      <c r="F82" s="338">
        <v>250</v>
      </c>
      <c r="G82" s="244">
        <v>52.54</v>
      </c>
      <c r="H82" s="315" t="s">
        <v>838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44351</v>
      </c>
      <c r="B83" s="244" t="s">
        <v>1008</v>
      </c>
      <c r="C83" s="245" t="s">
        <v>1009</v>
      </c>
      <c r="D83" s="245" t="s">
        <v>1011</v>
      </c>
      <c r="E83" s="245" t="s">
        <v>542</v>
      </c>
      <c r="F83" s="338">
        <v>41199</v>
      </c>
      <c r="G83" s="244">
        <v>52.2</v>
      </c>
      <c r="H83" s="315" t="s">
        <v>838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44351</v>
      </c>
      <c r="B84" s="244" t="s">
        <v>1008</v>
      </c>
      <c r="C84" s="245" t="s">
        <v>1009</v>
      </c>
      <c r="D84" s="245" t="s">
        <v>1012</v>
      </c>
      <c r="E84" s="245" t="s">
        <v>542</v>
      </c>
      <c r="F84" s="338">
        <v>101500</v>
      </c>
      <c r="G84" s="244">
        <v>52.99</v>
      </c>
      <c r="H84" s="315" t="s">
        <v>838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44351</v>
      </c>
      <c r="B85" s="244" t="s">
        <v>1008</v>
      </c>
      <c r="C85" s="245" t="s">
        <v>1009</v>
      </c>
      <c r="D85" s="245" t="s">
        <v>1013</v>
      </c>
      <c r="E85" s="245" t="s">
        <v>542</v>
      </c>
      <c r="F85" s="338">
        <v>100000</v>
      </c>
      <c r="G85" s="244">
        <v>53.71</v>
      </c>
      <c r="H85" s="315" t="s">
        <v>838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44351</v>
      </c>
      <c r="B86" s="244" t="s">
        <v>1008</v>
      </c>
      <c r="C86" s="245" t="s">
        <v>1009</v>
      </c>
      <c r="D86" s="245" t="s">
        <v>1014</v>
      </c>
      <c r="E86" s="245" t="s">
        <v>542</v>
      </c>
      <c r="F86" s="338">
        <v>148081</v>
      </c>
      <c r="G86" s="244">
        <v>54.13</v>
      </c>
      <c r="H86" s="315" t="s">
        <v>838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44351</v>
      </c>
      <c r="B87" s="244" t="s">
        <v>1015</v>
      </c>
      <c r="C87" s="245" t="s">
        <v>1016</v>
      </c>
      <c r="D87" s="245" t="s">
        <v>1017</v>
      </c>
      <c r="E87" s="245" t="s">
        <v>542</v>
      </c>
      <c r="F87" s="338">
        <v>40000</v>
      </c>
      <c r="G87" s="244">
        <v>5.15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44351</v>
      </c>
      <c r="B88" s="244" t="s">
        <v>1018</v>
      </c>
      <c r="C88" s="245" t="s">
        <v>1019</v>
      </c>
      <c r="D88" s="245" t="s">
        <v>1020</v>
      </c>
      <c r="E88" s="245" t="s">
        <v>542</v>
      </c>
      <c r="F88" s="338">
        <v>871352</v>
      </c>
      <c r="G88" s="244">
        <v>220.44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44351</v>
      </c>
      <c r="B89" s="244" t="s">
        <v>1018</v>
      </c>
      <c r="C89" s="245" t="s">
        <v>1019</v>
      </c>
      <c r="D89" s="245" t="s">
        <v>850</v>
      </c>
      <c r="E89" s="245" t="s">
        <v>542</v>
      </c>
      <c r="F89" s="338">
        <v>970712</v>
      </c>
      <c r="G89" s="244">
        <v>215.37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44351</v>
      </c>
      <c r="B90" s="244" t="s">
        <v>1021</v>
      </c>
      <c r="C90" s="245" t="s">
        <v>1022</v>
      </c>
      <c r="D90" s="245" t="s">
        <v>1023</v>
      </c>
      <c r="E90" s="245" t="s">
        <v>542</v>
      </c>
      <c r="F90" s="338">
        <v>1131444</v>
      </c>
      <c r="G90" s="244">
        <v>13.29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44351</v>
      </c>
      <c r="B91" s="244" t="s">
        <v>1024</v>
      </c>
      <c r="C91" s="245" t="s">
        <v>1025</v>
      </c>
      <c r="D91" s="245" t="s">
        <v>879</v>
      </c>
      <c r="E91" s="245" t="s">
        <v>542</v>
      </c>
      <c r="F91" s="338">
        <v>1223860</v>
      </c>
      <c r="G91" s="244">
        <v>68.89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44351</v>
      </c>
      <c r="B92" s="244" t="s">
        <v>1026</v>
      </c>
      <c r="C92" s="245" t="s">
        <v>1027</v>
      </c>
      <c r="D92" s="245" t="s">
        <v>878</v>
      </c>
      <c r="E92" s="245" t="s">
        <v>542</v>
      </c>
      <c r="F92" s="338">
        <v>477590</v>
      </c>
      <c r="G92" s="244">
        <v>762.87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44351</v>
      </c>
      <c r="B93" s="244" t="s">
        <v>1028</v>
      </c>
      <c r="C93" s="245" t="s">
        <v>1029</v>
      </c>
      <c r="D93" s="245" t="s">
        <v>1030</v>
      </c>
      <c r="E93" s="245" t="s">
        <v>542</v>
      </c>
      <c r="F93" s="338">
        <v>795092</v>
      </c>
      <c r="G93" s="244">
        <v>8.0500000000000007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44351</v>
      </c>
      <c r="B94" s="244" t="s">
        <v>983</v>
      </c>
      <c r="C94" s="245" t="s">
        <v>984</v>
      </c>
      <c r="D94" s="245" t="s">
        <v>1031</v>
      </c>
      <c r="E94" s="245" t="s">
        <v>543</v>
      </c>
      <c r="F94" s="338">
        <v>101139</v>
      </c>
      <c r="G94" s="244">
        <v>56.97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44351</v>
      </c>
      <c r="B95" s="244" t="s">
        <v>985</v>
      </c>
      <c r="C95" s="245" t="s">
        <v>986</v>
      </c>
      <c r="D95" s="245" t="s">
        <v>987</v>
      </c>
      <c r="E95" s="245" t="s">
        <v>543</v>
      </c>
      <c r="F95" s="338">
        <v>208111</v>
      </c>
      <c r="G95" s="244">
        <v>221.81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44351</v>
      </c>
      <c r="B96" s="244" t="s">
        <v>985</v>
      </c>
      <c r="C96" s="245" t="s">
        <v>986</v>
      </c>
      <c r="D96" s="245" t="s">
        <v>850</v>
      </c>
      <c r="E96" s="245" t="s">
        <v>543</v>
      </c>
      <c r="F96" s="338">
        <v>297270</v>
      </c>
      <c r="G96" s="244">
        <v>228.38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44351</v>
      </c>
      <c r="B97" s="244" t="s">
        <v>985</v>
      </c>
      <c r="C97" s="245" t="s">
        <v>986</v>
      </c>
      <c r="D97" s="245" t="s">
        <v>916</v>
      </c>
      <c r="E97" s="245" t="s">
        <v>543</v>
      </c>
      <c r="F97" s="338">
        <v>208912</v>
      </c>
      <c r="G97" s="244">
        <v>227.3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44351</v>
      </c>
      <c r="B98" s="244" t="s">
        <v>909</v>
      </c>
      <c r="C98" s="245" t="s">
        <v>910</v>
      </c>
      <c r="D98" s="245" t="s">
        <v>850</v>
      </c>
      <c r="E98" s="245" t="s">
        <v>543</v>
      </c>
      <c r="F98" s="338">
        <v>175334</v>
      </c>
      <c r="G98" s="244">
        <v>125.48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44351</v>
      </c>
      <c r="B99" s="244" t="s">
        <v>909</v>
      </c>
      <c r="C99" s="245" t="s">
        <v>910</v>
      </c>
      <c r="D99" s="245" t="s">
        <v>988</v>
      </c>
      <c r="E99" s="245" t="s">
        <v>543</v>
      </c>
      <c r="F99" s="338">
        <v>80666</v>
      </c>
      <c r="G99" s="244">
        <v>127.39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44351</v>
      </c>
      <c r="B100" s="244" t="s">
        <v>909</v>
      </c>
      <c r="C100" s="245" t="s">
        <v>910</v>
      </c>
      <c r="D100" s="245" t="s">
        <v>912</v>
      </c>
      <c r="E100" s="245" t="s">
        <v>543</v>
      </c>
      <c r="F100" s="338">
        <v>75330</v>
      </c>
      <c r="G100" s="244">
        <v>124.36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44351</v>
      </c>
      <c r="B101" s="244" t="s">
        <v>675</v>
      </c>
      <c r="C101" s="245" t="s">
        <v>911</v>
      </c>
      <c r="D101" s="245" t="s">
        <v>850</v>
      </c>
      <c r="E101" s="245" t="s">
        <v>543</v>
      </c>
      <c r="F101" s="338">
        <v>188612</v>
      </c>
      <c r="G101" s="244">
        <v>184.14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44351</v>
      </c>
      <c r="B102" s="244" t="s">
        <v>675</v>
      </c>
      <c r="C102" s="245" t="s">
        <v>911</v>
      </c>
      <c r="D102" s="245" t="s">
        <v>989</v>
      </c>
      <c r="E102" s="245" t="s">
        <v>543</v>
      </c>
      <c r="F102" s="338">
        <v>260427</v>
      </c>
      <c r="G102" s="244">
        <v>183.95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44351</v>
      </c>
      <c r="B103" s="244" t="s">
        <v>990</v>
      </c>
      <c r="C103" s="245" t="s">
        <v>991</v>
      </c>
      <c r="D103" s="245" t="s">
        <v>992</v>
      </c>
      <c r="E103" s="245" t="s">
        <v>543</v>
      </c>
      <c r="F103" s="338">
        <v>659844</v>
      </c>
      <c r="G103" s="244">
        <v>3.4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44351</v>
      </c>
      <c r="B104" s="244" t="s">
        <v>990</v>
      </c>
      <c r="C104" s="245" t="s">
        <v>991</v>
      </c>
      <c r="D104" s="245" t="s">
        <v>1032</v>
      </c>
      <c r="E104" s="245" t="s">
        <v>543</v>
      </c>
      <c r="F104" s="338">
        <v>900000</v>
      </c>
      <c r="G104" s="244">
        <v>3.5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44351</v>
      </c>
      <c r="B105" s="244" t="s">
        <v>990</v>
      </c>
      <c r="C105" s="245" t="s">
        <v>991</v>
      </c>
      <c r="D105" s="245" t="s">
        <v>1033</v>
      </c>
      <c r="E105" s="245" t="s">
        <v>543</v>
      </c>
      <c r="F105" s="338">
        <v>600000</v>
      </c>
      <c r="G105" s="244">
        <v>3.5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44351</v>
      </c>
      <c r="B106" s="244" t="s">
        <v>994</v>
      </c>
      <c r="C106" s="245" t="s">
        <v>995</v>
      </c>
      <c r="D106" s="245" t="s">
        <v>850</v>
      </c>
      <c r="E106" s="245" t="s">
        <v>543</v>
      </c>
      <c r="F106" s="338">
        <v>339873</v>
      </c>
      <c r="G106" s="244">
        <v>148.88999999999999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44351</v>
      </c>
      <c r="B107" s="244" t="s">
        <v>996</v>
      </c>
      <c r="C107" s="245" t="s">
        <v>997</v>
      </c>
      <c r="D107" s="245" t="s">
        <v>1034</v>
      </c>
      <c r="E107" s="245" t="s">
        <v>543</v>
      </c>
      <c r="F107" s="338">
        <v>80501</v>
      </c>
      <c r="G107" s="244">
        <v>55.8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44351</v>
      </c>
      <c r="B108" s="244" t="s">
        <v>996</v>
      </c>
      <c r="C108" s="245" t="s">
        <v>997</v>
      </c>
      <c r="D108" s="245" t="s">
        <v>1035</v>
      </c>
      <c r="E108" s="245" t="s">
        <v>543</v>
      </c>
      <c r="F108" s="338">
        <v>100000</v>
      </c>
      <c r="G108" s="244">
        <v>52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44351</v>
      </c>
      <c r="B109" s="244" t="s">
        <v>996</v>
      </c>
      <c r="C109" s="245" t="s">
        <v>997</v>
      </c>
      <c r="D109" s="245" t="s">
        <v>1036</v>
      </c>
      <c r="E109" s="245" t="s">
        <v>543</v>
      </c>
      <c r="F109" s="338">
        <v>100000</v>
      </c>
      <c r="G109" s="244">
        <v>52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44351</v>
      </c>
      <c r="B110" s="244" t="s">
        <v>1037</v>
      </c>
      <c r="C110" s="245" t="s">
        <v>1038</v>
      </c>
      <c r="D110" s="245" t="s">
        <v>1039</v>
      </c>
      <c r="E110" s="245" t="s">
        <v>543</v>
      </c>
      <c r="F110" s="338">
        <v>200000</v>
      </c>
      <c r="G110" s="244">
        <v>354.39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44351</v>
      </c>
      <c r="B111" s="244" t="s">
        <v>115</v>
      </c>
      <c r="C111" s="245" t="s">
        <v>1000</v>
      </c>
      <c r="D111" s="245" t="s">
        <v>1001</v>
      </c>
      <c r="E111" s="245" t="s">
        <v>543</v>
      </c>
      <c r="F111" s="338">
        <v>477752</v>
      </c>
      <c r="G111" s="244">
        <v>248.51</v>
      </c>
      <c r="H111" s="315" t="s">
        <v>838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44351</v>
      </c>
      <c r="B112" s="244" t="s">
        <v>115</v>
      </c>
      <c r="C112" s="245" t="s">
        <v>1000</v>
      </c>
      <c r="D112" s="245" t="s">
        <v>1004</v>
      </c>
      <c r="E112" s="245" t="s">
        <v>543</v>
      </c>
      <c r="F112" s="338">
        <v>4161866</v>
      </c>
      <c r="G112" s="244">
        <v>246.68</v>
      </c>
      <c r="H112" s="315" t="s">
        <v>838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44351</v>
      </c>
      <c r="B113" s="244" t="s">
        <v>115</v>
      </c>
      <c r="C113" s="245" t="s">
        <v>1000</v>
      </c>
      <c r="D113" s="245" t="s">
        <v>1002</v>
      </c>
      <c r="E113" s="245" t="s">
        <v>543</v>
      </c>
      <c r="F113" s="338">
        <v>4350115</v>
      </c>
      <c r="G113" s="244">
        <v>241.25</v>
      </c>
      <c r="H113" s="315" t="s">
        <v>838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44351</v>
      </c>
      <c r="B114" s="244" t="s">
        <v>115</v>
      </c>
      <c r="C114" s="245" t="s">
        <v>1000</v>
      </c>
      <c r="D114" s="245" t="s">
        <v>1003</v>
      </c>
      <c r="E114" s="245" t="s">
        <v>543</v>
      </c>
      <c r="F114" s="338">
        <v>3938262</v>
      </c>
      <c r="G114" s="244">
        <v>244.64</v>
      </c>
      <c r="H114" s="315" t="s">
        <v>838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44351</v>
      </c>
      <c r="B115" s="244" t="s">
        <v>1005</v>
      </c>
      <c r="C115" s="245" t="s">
        <v>1006</v>
      </c>
      <c r="D115" s="245" t="s">
        <v>1007</v>
      </c>
      <c r="E115" s="245" t="s">
        <v>543</v>
      </c>
      <c r="F115" s="338">
        <v>400699</v>
      </c>
      <c r="G115" s="244">
        <v>35.770000000000003</v>
      </c>
      <c r="H115" s="315" t="s">
        <v>838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44351</v>
      </c>
      <c r="B116" s="244" t="s">
        <v>913</v>
      </c>
      <c r="C116" s="245" t="s">
        <v>914</v>
      </c>
      <c r="D116" s="245" t="s">
        <v>850</v>
      </c>
      <c r="E116" s="245" t="s">
        <v>543</v>
      </c>
      <c r="F116" s="338">
        <v>237290</v>
      </c>
      <c r="G116" s="244">
        <v>571.85</v>
      </c>
      <c r="H116" s="315" t="s">
        <v>838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44351</v>
      </c>
      <c r="B117" s="244" t="s">
        <v>1008</v>
      </c>
      <c r="C117" s="245" t="s">
        <v>1009</v>
      </c>
      <c r="D117" s="245" t="s">
        <v>1011</v>
      </c>
      <c r="E117" s="245" t="s">
        <v>543</v>
      </c>
      <c r="F117" s="338">
        <v>109367</v>
      </c>
      <c r="G117" s="244">
        <v>53.11</v>
      </c>
      <c r="H117" s="315" t="s">
        <v>838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44351</v>
      </c>
      <c r="B118" s="244" t="s">
        <v>1008</v>
      </c>
      <c r="C118" s="245" t="s">
        <v>1009</v>
      </c>
      <c r="D118" s="245" t="s">
        <v>1010</v>
      </c>
      <c r="E118" s="245" t="s">
        <v>543</v>
      </c>
      <c r="F118" s="338">
        <v>390092</v>
      </c>
      <c r="G118" s="244">
        <v>52.86</v>
      </c>
      <c r="H118" s="315" t="s">
        <v>838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44351</v>
      </c>
      <c r="B119" s="244" t="s">
        <v>1008</v>
      </c>
      <c r="C119" s="245" t="s">
        <v>1009</v>
      </c>
      <c r="D119" s="245" t="s">
        <v>1040</v>
      </c>
      <c r="E119" s="245" t="s">
        <v>543</v>
      </c>
      <c r="F119" s="338">
        <v>199044</v>
      </c>
      <c r="G119" s="244">
        <v>53</v>
      </c>
      <c r="H119" s="315" t="s">
        <v>838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44351</v>
      </c>
      <c r="B120" s="244" t="s">
        <v>1015</v>
      </c>
      <c r="C120" s="245" t="s">
        <v>1016</v>
      </c>
      <c r="D120" s="245" t="s">
        <v>1041</v>
      </c>
      <c r="E120" s="245" t="s">
        <v>543</v>
      </c>
      <c r="F120" s="338">
        <v>40000</v>
      </c>
      <c r="G120" s="244">
        <v>5.15</v>
      </c>
      <c r="H120" s="315" t="s">
        <v>838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44351</v>
      </c>
      <c r="B121" s="244" t="s">
        <v>1018</v>
      </c>
      <c r="C121" s="245" t="s">
        <v>1019</v>
      </c>
      <c r="D121" s="245" t="s">
        <v>850</v>
      </c>
      <c r="E121" s="245" t="s">
        <v>543</v>
      </c>
      <c r="F121" s="338">
        <v>970712</v>
      </c>
      <c r="G121" s="244">
        <v>215.4</v>
      </c>
      <c r="H121" s="315" t="s">
        <v>838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44351</v>
      </c>
      <c r="B122" s="244" t="s">
        <v>1018</v>
      </c>
      <c r="C122" s="245" t="s">
        <v>1019</v>
      </c>
      <c r="D122" s="245" t="s">
        <v>1020</v>
      </c>
      <c r="E122" s="245" t="s">
        <v>543</v>
      </c>
      <c r="F122" s="338">
        <v>871352</v>
      </c>
      <c r="G122" s="244">
        <v>220.53</v>
      </c>
      <c r="H122" s="315" t="s">
        <v>838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44351</v>
      </c>
      <c r="B123" s="244" t="s">
        <v>1021</v>
      </c>
      <c r="C123" s="245" t="s">
        <v>1022</v>
      </c>
      <c r="D123" s="245" t="s">
        <v>1042</v>
      </c>
      <c r="E123" s="245" t="s">
        <v>543</v>
      </c>
      <c r="F123" s="338">
        <v>1252644</v>
      </c>
      <c r="G123" s="244">
        <v>13.12</v>
      </c>
      <c r="H123" s="315" t="s">
        <v>838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44351</v>
      </c>
      <c r="B124" s="244" t="s">
        <v>1021</v>
      </c>
      <c r="C124" s="245" t="s">
        <v>1022</v>
      </c>
      <c r="D124" s="245" t="s">
        <v>1023</v>
      </c>
      <c r="E124" s="245" t="s">
        <v>543</v>
      </c>
      <c r="F124" s="338">
        <v>1131444</v>
      </c>
      <c r="G124" s="244">
        <v>13.89</v>
      </c>
      <c r="H124" s="315" t="s">
        <v>838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44351</v>
      </c>
      <c r="B125" s="244" t="s">
        <v>890</v>
      </c>
      <c r="C125" s="245" t="s">
        <v>891</v>
      </c>
      <c r="D125" s="245" t="s">
        <v>1043</v>
      </c>
      <c r="E125" s="245" t="s">
        <v>543</v>
      </c>
      <c r="F125" s="338">
        <v>145000</v>
      </c>
      <c r="G125" s="244">
        <v>51.9</v>
      </c>
      <c r="H125" s="315" t="s">
        <v>838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44351</v>
      </c>
      <c r="B126" s="244" t="s">
        <v>1024</v>
      </c>
      <c r="C126" s="245" t="s">
        <v>1025</v>
      </c>
      <c r="D126" s="245" t="s">
        <v>879</v>
      </c>
      <c r="E126" s="245" t="s">
        <v>543</v>
      </c>
      <c r="F126" s="338">
        <v>1551486</v>
      </c>
      <c r="G126" s="244">
        <v>69.849999999999994</v>
      </c>
      <c r="H126" s="315" t="s">
        <v>838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44351</v>
      </c>
      <c r="B127" s="244" t="s">
        <v>1026</v>
      </c>
      <c r="C127" s="245" t="s">
        <v>1027</v>
      </c>
      <c r="D127" s="245" t="s">
        <v>878</v>
      </c>
      <c r="E127" s="245" t="s">
        <v>543</v>
      </c>
      <c r="F127" s="338">
        <v>477590</v>
      </c>
      <c r="G127" s="244">
        <v>763.47</v>
      </c>
      <c r="H127" s="315" t="s">
        <v>838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44351</v>
      </c>
      <c r="B128" s="244" t="s">
        <v>1028</v>
      </c>
      <c r="C128" s="245" t="s">
        <v>1029</v>
      </c>
      <c r="D128" s="245" t="s">
        <v>1044</v>
      </c>
      <c r="E128" s="245" t="s">
        <v>543</v>
      </c>
      <c r="F128" s="338">
        <v>1000000</v>
      </c>
      <c r="G128" s="244">
        <v>7.6</v>
      </c>
      <c r="H128" s="315" t="s">
        <v>838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44351</v>
      </c>
      <c r="B129" s="244" t="s">
        <v>1028</v>
      </c>
      <c r="C129" s="245" t="s">
        <v>1029</v>
      </c>
      <c r="D129" s="245" t="s">
        <v>1030</v>
      </c>
      <c r="E129" s="245" t="s">
        <v>543</v>
      </c>
      <c r="F129" s="338">
        <v>704996</v>
      </c>
      <c r="G129" s="244">
        <v>7.92</v>
      </c>
      <c r="H129" s="315" t="s">
        <v>838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44351</v>
      </c>
      <c r="B130" s="244" t="s">
        <v>892</v>
      </c>
      <c r="C130" s="245" t="s">
        <v>892</v>
      </c>
      <c r="D130" s="245" t="s">
        <v>1045</v>
      </c>
      <c r="E130" s="245" t="s">
        <v>543</v>
      </c>
      <c r="F130" s="338">
        <v>1811300</v>
      </c>
      <c r="G130" s="244">
        <v>1.08</v>
      </c>
      <c r="H130" s="315" t="s">
        <v>838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44351</v>
      </c>
      <c r="B131" s="244" t="s">
        <v>198</v>
      </c>
      <c r="C131" s="245" t="s">
        <v>1046</v>
      </c>
      <c r="D131" s="245" t="s">
        <v>1047</v>
      </c>
      <c r="E131" s="245" t="s">
        <v>543</v>
      </c>
      <c r="F131" s="338">
        <v>6111423</v>
      </c>
      <c r="G131" s="244">
        <v>218.38</v>
      </c>
      <c r="H131" s="315" t="s">
        <v>838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zoomScale="83" zoomScaleNormal="85" workbookViewId="0">
      <selection activeCell="D66" sqref="D66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848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7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6" customFormat="1" ht="13.8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9"/>
      <c r="M10" s="333"/>
      <c r="N10" s="342"/>
      <c r="O10" s="339"/>
      <c r="P10" s="431"/>
      <c r="Q10" s="4"/>
      <c r="R10" s="43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6" customFormat="1" ht="13.8">
      <c r="A11" s="518">
        <v>2</v>
      </c>
      <c r="B11" s="519">
        <v>44319</v>
      </c>
      <c r="C11" s="520"/>
      <c r="D11" s="521" t="s">
        <v>249</v>
      </c>
      <c r="E11" s="522" t="s">
        <v>557</v>
      </c>
      <c r="F11" s="523">
        <v>663</v>
      </c>
      <c r="G11" s="524">
        <v>619</v>
      </c>
      <c r="H11" s="522">
        <v>688.5</v>
      </c>
      <c r="I11" s="525" t="s">
        <v>847</v>
      </c>
      <c r="J11" s="526" t="s">
        <v>918</v>
      </c>
      <c r="K11" s="526">
        <f t="shared" ref="K11" si="0">H11-F11</f>
        <v>25.5</v>
      </c>
      <c r="L11" s="527">
        <f>(F11*-0.8)/100</f>
        <v>-5.3039999999999994</v>
      </c>
      <c r="M11" s="528">
        <f t="shared" ref="M11" si="1">(K11+L11)/F11</f>
        <v>3.0461538461538464E-2</v>
      </c>
      <c r="N11" s="526" t="s">
        <v>556</v>
      </c>
      <c r="O11" s="529">
        <v>44351</v>
      </c>
      <c r="P11" s="431"/>
      <c r="Q11" s="4"/>
      <c r="R11" s="43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6" customFormat="1" ht="13.8">
      <c r="A12" s="340">
        <v>3</v>
      </c>
      <c r="B12" s="354">
        <v>44342</v>
      </c>
      <c r="C12" s="355"/>
      <c r="D12" s="391" t="s">
        <v>402</v>
      </c>
      <c r="E12" s="359" t="s">
        <v>557</v>
      </c>
      <c r="F12" s="368" t="s">
        <v>860</v>
      </c>
      <c r="G12" s="364">
        <v>2650</v>
      </c>
      <c r="H12" s="359"/>
      <c r="I12" s="356" t="s">
        <v>861</v>
      </c>
      <c r="J12" s="361" t="s">
        <v>558</v>
      </c>
      <c r="K12" s="361"/>
      <c r="L12" s="369"/>
      <c r="M12" s="333"/>
      <c r="N12" s="342"/>
      <c r="O12" s="339"/>
      <c r="P12" s="431"/>
      <c r="Q12" s="4"/>
      <c r="R12" s="432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6" customFormat="1" ht="13.8">
      <c r="A13" s="340">
        <v>4</v>
      </c>
      <c r="B13" s="354">
        <v>44343</v>
      </c>
      <c r="C13" s="355"/>
      <c r="D13" s="391" t="s">
        <v>68</v>
      </c>
      <c r="E13" s="359" t="s">
        <v>557</v>
      </c>
      <c r="F13" s="368" t="s">
        <v>864</v>
      </c>
      <c r="G13" s="364">
        <v>488</v>
      </c>
      <c r="H13" s="359"/>
      <c r="I13" s="356" t="s">
        <v>865</v>
      </c>
      <c r="J13" s="361" t="s">
        <v>558</v>
      </c>
      <c r="K13" s="361"/>
      <c r="L13" s="369"/>
      <c r="M13" s="333"/>
      <c r="N13" s="342"/>
      <c r="O13" s="339"/>
      <c r="P13" s="431"/>
      <c r="Q13" s="4"/>
      <c r="R13" s="432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6" customFormat="1" ht="13.8">
      <c r="A14" s="485">
        <v>5</v>
      </c>
      <c r="B14" s="486">
        <v>44347</v>
      </c>
      <c r="C14" s="487"/>
      <c r="D14" s="423" t="s">
        <v>167</v>
      </c>
      <c r="E14" s="488" t="s">
        <v>557</v>
      </c>
      <c r="F14" s="421">
        <v>2085</v>
      </c>
      <c r="G14" s="489">
        <v>1970</v>
      </c>
      <c r="H14" s="488">
        <v>2245</v>
      </c>
      <c r="I14" s="490" t="s">
        <v>869</v>
      </c>
      <c r="J14" s="422" t="s">
        <v>917</v>
      </c>
      <c r="K14" s="422">
        <f t="shared" ref="K14" si="2">H14-F14</f>
        <v>160</v>
      </c>
      <c r="L14" s="491">
        <f>(F14*-0.8)/100</f>
        <v>-16.68</v>
      </c>
      <c r="M14" s="492">
        <f t="shared" ref="M14" si="3">(K14+L14)/F14</f>
        <v>6.8738609112709834E-2</v>
      </c>
      <c r="N14" s="422" t="s">
        <v>556</v>
      </c>
      <c r="O14" s="461">
        <v>44350</v>
      </c>
      <c r="P14" s="431"/>
      <c r="Q14" s="4"/>
      <c r="R14" s="432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1" t="s">
        <v>110</v>
      </c>
      <c r="E15" s="359" t="s">
        <v>557</v>
      </c>
      <c r="F15" s="368" t="s">
        <v>875</v>
      </c>
      <c r="G15" s="364">
        <v>2790</v>
      </c>
      <c r="H15" s="359"/>
      <c r="I15" s="356" t="s">
        <v>876</v>
      </c>
      <c r="J15" s="334" t="s">
        <v>558</v>
      </c>
      <c r="K15" s="334"/>
      <c r="L15" s="383"/>
      <c r="M15" s="381"/>
      <c r="N15" s="334"/>
      <c r="O15" s="374"/>
      <c r="P15" s="431"/>
      <c r="Q15" s="4"/>
      <c r="R15" s="43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485">
        <v>7</v>
      </c>
      <c r="B16" s="486">
        <v>44349</v>
      </c>
      <c r="C16" s="487"/>
      <c r="D16" s="423" t="s">
        <v>481</v>
      </c>
      <c r="E16" s="488" t="s">
        <v>557</v>
      </c>
      <c r="F16" s="421">
        <v>2035</v>
      </c>
      <c r="G16" s="489">
        <v>1895</v>
      </c>
      <c r="H16" s="488">
        <v>2195</v>
      </c>
      <c r="I16" s="490" t="s">
        <v>869</v>
      </c>
      <c r="J16" s="422" t="s">
        <v>917</v>
      </c>
      <c r="K16" s="422">
        <f t="shared" ref="K16" si="4">H16-F16</f>
        <v>160</v>
      </c>
      <c r="L16" s="491">
        <f>(F16*-0.8)/100</f>
        <v>-16.28</v>
      </c>
      <c r="M16" s="492">
        <f t="shared" ref="M16" si="5">(K16+L16)/F16</f>
        <v>7.0624078624078629E-2</v>
      </c>
      <c r="N16" s="422" t="s">
        <v>556</v>
      </c>
      <c r="O16" s="461">
        <v>44351</v>
      </c>
      <c r="P16" s="431"/>
      <c r="Q16" s="4"/>
      <c r="R16" s="432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518">
        <v>8</v>
      </c>
      <c r="B17" s="519">
        <v>44350</v>
      </c>
      <c r="C17" s="520"/>
      <c r="D17" s="521" t="s">
        <v>832</v>
      </c>
      <c r="E17" s="522" t="s">
        <v>557</v>
      </c>
      <c r="F17" s="523">
        <v>295</v>
      </c>
      <c r="G17" s="524">
        <v>278</v>
      </c>
      <c r="H17" s="522">
        <v>309.5</v>
      </c>
      <c r="I17" s="525" t="s">
        <v>898</v>
      </c>
      <c r="J17" s="526" t="s">
        <v>922</v>
      </c>
      <c r="K17" s="526">
        <f t="shared" ref="K17" si="6">H17-F17</f>
        <v>14.5</v>
      </c>
      <c r="L17" s="527">
        <f>(F17*-0.8)/100</f>
        <v>-2.36</v>
      </c>
      <c r="M17" s="528">
        <f t="shared" ref="M17" si="7">(K17+L17)/F17</f>
        <v>4.1152542372881358E-2</v>
      </c>
      <c r="N17" s="526" t="s">
        <v>556</v>
      </c>
      <c r="O17" s="529">
        <v>44351</v>
      </c>
      <c r="P17" s="431"/>
      <c r="Q17" s="4"/>
      <c r="R17" s="432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340"/>
      <c r="B18" s="354"/>
      <c r="C18" s="355"/>
      <c r="D18" s="391"/>
      <c r="E18" s="359"/>
      <c r="F18" s="368"/>
      <c r="G18" s="364"/>
      <c r="H18" s="359"/>
      <c r="I18" s="356"/>
      <c r="J18" s="334"/>
      <c r="K18" s="334"/>
      <c r="L18" s="383"/>
      <c r="M18" s="381"/>
      <c r="N18" s="334"/>
      <c r="O18" s="374"/>
      <c r="P18" s="431"/>
      <c r="Q18" s="4"/>
      <c r="R18" s="432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3.8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9"/>
      <c r="M19" s="333"/>
      <c r="N19" s="342"/>
      <c r="O19" s="339"/>
      <c r="P19" s="431"/>
      <c r="Q19" s="4"/>
      <c r="R19" s="432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3.8">
      <c r="A20" s="412"/>
      <c r="B20" s="413"/>
      <c r="C20" s="414"/>
      <c r="D20" s="415"/>
      <c r="E20" s="416"/>
      <c r="F20" s="416"/>
      <c r="G20" s="379"/>
      <c r="H20" s="416"/>
      <c r="I20" s="417"/>
      <c r="J20" s="380"/>
      <c r="K20" s="380"/>
      <c r="L20" s="418"/>
      <c r="M20" s="76"/>
      <c r="N20" s="419"/>
      <c r="O20" s="420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12"/>
      <c r="B21" s="413"/>
      <c r="C21" s="414"/>
      <c r="D21" s="415"/>
      <c r="E21" s="416"/>
      <c r="F21" s="416"/>
      <c r="G21" s="379"/>
      <c r="H21" s="416"/>
      <c r="I21" s="417"/>
      <c r="J21" s="380"/>
      <c r="K21" s="380"/>
      <c r="L21" s="418"/>
      <c r="M21" s="76"/>
      <c r="N21" s="419"/>
      <c r="O21" s="420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70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1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1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1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3.8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2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9.6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3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493">
        <v>1</v>
      </c>
      <c r="B28" s="441">
        <v>44337</v>
      </c>
      <c r="C28" s="494"/>
      <c r="D28" s="495" t="s">
        <v>304</v>
      </c>
      <c r="E28" s="421" t="s">
        <v>557</v>
      </c>
      <c r="F28" s="421">
        <v>1314</v>
      </c>
      <c r="G28" s="496">
        <v>1275</v>
      </c>
      <c r="H28" s="496">
        <v>1352</v>
      </c>
      <c r="I28" s="421" t="s">
        <v>856</v>
      </c>
      <c r="J28" s="422" t="s">
        <v>919</v>
      </c>
      <c r="K28" s="422">
        <f t="shared" ref="K28" si="8">H28-F28</f>
        <v>38</v>
      </c>
      <c r="L28" s="491">
        <f>(F28*-0.7)/100</f>
        <v>-9.1980000000000004</v>
      </c>
      <c r="M28" s="492">
        <f t="shared" ref="M28" si="9">(K28+L28)/F28</f>
        <v>2.1919330289193302E-2</v>
      </c>
      <c r="N28" s="422" t="s">
        <v>556</v>
      </c>
      <c r="O28" s="484">
        <v>44350</v>
      </c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375">
        <v>2</v>
      </c>
      <c r="B29" s="397">
        <v>44341</v>
      </c>
      <c r="C29" s="400"/>
      <c r="D29" s="367" t="s">
        <v>97</v>
      </c>
      <c r="E29" s="368" t="s">
        <v>557</v>
      </c>
      <c r="F29" s="368" t="s">
        <v>858</v>
      </c>
      <c r="G29" s="401">
        <v>185</v>
      </c>
      <c r="H29" s="401"/>
      <c r="I29" s="368" t="s">
        <v>859</v>
      </c>
      <c r="J29" s="334" t="s">
        <v>558</v>
      </c>
      <c r="K29" s="334"/>
      <c r="L29" s="383"/>
      <c r="M29" s="381"/>
      <c r="N29" s="361"/>
      <c r="O29" s="374"/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62">
        <v>3</v>
      </c>
      <c r="B30" s="463">
        <v>44344</v>
      </c>
      <c r="C30" s="464"/>
      <c r="D30" s="465" t="s">
        <v>866</v>
      </c>
      <c r="E30" s="466" t="s">
        <v>557</v>
      </c>
      <c r="F30" s="466">
        <v>636.5</v>
      </c>
      <c r="G30" s="467">
        <v>615</v>
      </c>
      <c r="H30" s="467">
        <v>614</v>
      </c>
      <c r="I30" s="466" t="s">
        <v>867</v>
      </c>
      <c r="J30" s="468" t="s">
        <v>872</v>
      </c>
      <c r="K30" s="468">
        <f t="shared" ref="K30" si="10">H30-F30</f>
        <v>-22.5</v>
      </c>
      <c r="L30" s="469">
        <f>(F30*-0.7)/100</f>
        <v>-4.4554999999999998</v>
      </c>
      <c r="M30" s="470">
        <f t="shared" ref="M30" si="11">(K30+L30)/F30</f>
        <v>-4.234956794972506E-2</v>
      </c>
      <c r="N30" s="468" t="s">
        <v>620</v>
      </c>
      <c r="O30" s="471">
        <v>44348</v>
      </c>
      <c r="P30" s="61"/>
      <c r="Q30" s="61"/>
      <c r="R30" s="477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5">
        <v>4</v>
      </c>
      <c r="B31" s="397">
        <v>44348</v>
      </c>
      <c r="C31" s="400"/>
      <c r="D31" s="478" t="s">
        <v>169</v>
      </c>
      <c r="E31" s="368" t="s">
        <v>557</v>
      </c>
      <c r="F31" s="368" t="s">
        <v>873</v>
      </c>
      <c r="G31" s="401">
        <v>418</v>
      </c>
      <c r="H31" s="401"/>
      <c r="I31" s="368" t="s">
        <v>874</v>
      </c>
      <c r="J31" s="334" t="s">
        <v>558</v>
      </c>
      <c r="K31" s="334"/>
      <c r="L31" s="383"/>
      <c r="M31" s="381"/>
      <c r="N31" s="334"/>
      <c r="O31" s="388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375">
        <v>5</v>
      </c>
      <c r="B32" s="354">
        <v>44350</v>
      </c>
      <c r="C32" s="400"/>
      <c r="D32" s="478" t="s">
        <v>893</v>
      </c>
      <c r="E32" s="368" t="s">
        <v>557</v>
      </c>
      <c r="F32" s="368" t="s">
        <v>894</v>
      </c>
      <c r="G32" s="401">
        <v>725</v>
      </c>
      <c r="H32" s="401"/>
      <c r="I32" s="368" t="s">
        <v>895</v>
      </c>
      <c r="J32" s="334" t="s">
        <v>558</v>
      </c>
      <c r="K32" s="334"/>
      <c r="L32" s="383"/>
      <c r="M32" s="381"/>
      <c r="N32" s="334"/>
      <c r="O32" s="388"/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93">
        <v>6</v>
      </c>
      <c r="B33" s="486">
        <v>44350</v>
      </c>
      <c r="C33" s="494"/>
      <c r="D33" s="495" t="s">
        <v>96</v>
      </c>
      <c r="E33" s="421" t="s">
        <v>557</v>
      </c>
      <c r="F33" s="421">
        <v>1195</v>
      </c>
      <c r="G33" s="496">
        <v>1160</v>
      </c>
      <c r="H33" s="496">
        <v>1217.5</v>
      </c>
      <c r="I33" s="421" t="s">
        <v>896</v>
      </c>
      <c r="J33" s="422" t="s">
        <v>897</v>
      </c>
      <c r="K33" s="422">
        <f t="shared" ref="K33" si="12">H33-F33</f>
        <v>22.5</v>
      </c>
      <c r="L33" s="491">
        <f>(F33*-0.07)/100</f>
        <v>-0.83650000000000002</v>
      </c>
      <c r="M33" s="492">
        <f t="shared" ref="M33" si="13">(K33+L33)/F33</f>
        <v>1.8128451882845186E-2</v>
      </c>
      <c r="N33" s="422" t="s">
        <v>556</v>
      </c>
      <c r="O33" s="484">
        <v>44350</v>
      </c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375"/>
      <c r="B34" s="397"/>
      <c r="C34" s="400"/>
      <c r="D34" s="478"/>
      <c r="E34" s="368"/>
      <c r="F34" s="368"/>
      <c r="G34" s="401"/>
      <c r="H34" s="401"/>
      <c r="I34" s="368"/>
      <c r="J34" s="334"/>
      <c r="K34" s="334"/>
      <c r="L34" s="383"/>
      <c r="M34" s="381"/>
      <c r="N34" s="334"/>
      <c r="O34" s="388"/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375"/>
      <c r="B35" s="397"/>
      <c r="C35" s="400"/>
      <c r="D35" s="478"/>
      <c r="E35" s="368"/>
      <c r="F35" s="368"/>
      <c r="G35" s="401"/>
      <c r="H35" s="401"/>
      <c r="I35" s="368"/>
      <c r="J35" s="334"/>
      <c r="K35" s="334"/>
      <c r="L35" s="383"/>
      <c r="M35" s="381"/>
      <c r="N35" s="334"/>
      <c r="O35" s="388"/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5"/>
      <c r="B36" s="397"/>
      <c r="C36" s="400"/>
      <c r="D36" s="478"/>
      <c r="E36" s="368"/>
      <c r="F36" s="368"/>
      <c r="G36" s="401"/>
      <c r="H36" s="401"/>
      <c r="I36" s="368"/>
      <c r="J36" s="334"/>
      <c r="K36" s="334"/>
      <c r="L36" s="383"/>
      <c r="M36" s="381"/>
      <c r="N36" s="334"/>
      <c r="O36" s="388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5"/>
      <c r="B37" s="397"/>
      <c r="C37" s="400"/>
      <c r="D37" s="478"/>
      <c r="E37" s="368"/>
      <c r="F37" s="368"/>
      <c r="G37" s="401"/>
      <c r="H37" s="401"/>
      <c r="I37" s="368"/>
      <c r="J37" s="334"/>
      <c r="K37" s="334"/>
      <c r="L37" s="383"/>
      <c r="M37" s="381"/>
      <c r="N37" s="334"/>
      <c r="O37" s="374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5"/>
      <c r="B38" s="397"/>
      <c r="C38" s="400"/>
      <c r="D38" s="478"/>
      <c r="E38" s="368"/>
      <c r="F38" s="368"/>
      <c r="G38" s="401"/>
      <c r="H38" s="401"/>
      <c r="I38" s="368"/>
      <c r="J38" s="334"/>
      <c r="K38" s="334"/>
      <c r="L38" s="383"/>
      <c r="M38" s="381"/>
      <c r="N38" s="334"/>
      <c r="O38" s="388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5"/>
      <c r="B39" s="397"/>
      <c r="C39" s="400"/>
      <c r="D39" s="478"/>
      <c r="E39" s="368"/>
      <c r="F39" s="368"/>
      <c r="G39" s="401"/>
      <c r="H39" s="401"/>
      <c r="I39" s="368"/>
      <c r="J39" s="334"/>
      <c r="K39" s="334"/>
      <c r="L39" s="383"/>
      <c r="M39" s="381"/>
      <c r="N39" s="334"/>
      <c r="O39" s="388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5"/>
      <c r="B40" s="397"/>
      <c r="C40" s="400"/>
      <c r="D40" s="478"/>
      <c r="E40" s="368"/>
      <c r="F40" s="368"/>
      <c r="G40" s="401"/>
      <c r="H40" s="401"/>
      <c r="I40" s="368"/>
      <c r="J40" s="334"/>
      <c r="K40" s="334"/>
      <c r="L40" s="383"/>
      <c r="M40" s="381"/>
      <c r="N40" s="334"/>
      <c r="O40" s="388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5"/>
      <c r="B41" s="397"/>
      <c r="C41" s="400"/>
      <c r="D41" s="478"/>
      <c r="E41" s="368"/>
      <c r="F41" s="368"/>
      <c r="G41" s="401"/>
      <c r="H41" s="401"/>
      <c r="I41" s="368"/>
      <c r="J41" s="334"/>
      <c r="K41" s="334"/>
      <c r="L41" s="383"/>
      <c r="M41" s="381"/>
      <c r="N41" s="334"/>
      <c r="O41" s="374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5"/>
      <c r="B42" s="397"/>
      <c r="C42" s="400"/>
      <c r="D42" s="478"/>
      <c r="E42" s="368"/>
      <c r="F42" s="368"/>
      <c r="G42" s="401"/>
      <c r="H42" s="401"/>
      <c r="I42" s="368"/>
      <c r="J42" s="334"/>
      <c r="K42" s="334"/>
      <c r="L42" s="383"/>
      <c r="M42" s="381"/>
      <c r="N42" s="334"/>
      <c r="O42" s="388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5"/>
      <c r="B43" s="397"/>
      <c r="C43" s="400"/>
      <c r="D43" s="478"/>
      <c r="E43" s="368"/>
      <c r="F43" s="368"/>
      <c r="G43" s="401"/>
      <c r="H43" s="401"/>
      <c r="I43" s="368"/>
      <c r="J43" s="334"/>
      <c r="K43" s="334"/>
      <c r="L43" s="383"/>
      <c r="M43" s="381"/>
      <c r="N43" s="334"/>
      <c r="O43" s="388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5"/>
      <c r="B44" s="397"/>
      <c r="C44" s="400"/>
      <c r="D44" s="478"/>
      <c r="E44" s="368"/>
      <c r="F44" s="368"/>
      <c r="G44" s="401"/>
      <c r="H44" s="401"/>
      <c r="I44" s="368"/>
      <c r="J44" s="334"/>
      <c r="K44" s="334"/>
      <c r="L44" s="383"/>
      <c r="M44" s="381"/>
      <c r="N44" s="334"/>
      <c r="O44" s="388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/>
      <c r="B45" s="397"/>
      <c r="C45" s="400"/>
      <c r="D45" s="478"/>
      <c r="E45" s="368"/>
      <c r="F45" s="368"/>
      <c r="G45" s="401"/>
      <c r="H45" s="401"/>
      <c r="I45" s="368"/>
      <c r="J45" s="334"/>
      <c r="K45" s="334"/>
      <c r="L45" s="383"/>
      <c r="M45" s="381"/>
      <c r="N45" s="334"/>
      <c r="O45" s="388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5"/>
      <c r="B46" s="397"/>
      <c r="C46" s="400"/>
      <c r="D46" s="478"/>
      <c r="E46" s="368"/>
      <c r="F46" s="368"/>
      <c r="G46" s="401"/>
      <c r="H46" s="401"/>
      <c r="I46" s="368"/>
      <c r="J46" s="334"/>
      <c r="K46" s="334"/>
      <c r="L46" s="383"/>
      <c r="M46" s="381"/>
      <c r="N46" s="334"/>
      <c r="O46" s="388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/>
      <c r="B47" s="397"/>
      <c r="C47" s="400"/>
      <c r="D47" s="478"/>
      <c r="E47" s="368"/>
      <c r="F47" s="368"/>
      <c r="G47" s="401"/>
      <c r="H47" s="401"/>
      <c r="I47" s="368"/>
      <c r="J47" s="334"/>
      <c r="K47" s="334"/>
      <c r="L47" s="383"/>
      <c r="M47" s="381"/>
      <c r="N47" s="334"/>
      <c r="O47" s="388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/>
      <c r="B48" s="397"/>
      <c r="C48" s="400"/>
      <c r="D48" s="478"/>
      <c r="E48" s="368"/>
      <c r="F48" s="368"/>
      <c r="G48" s="401"/>
      <c r="H48" s="401"/>
      <c r="I48" s="368"/>
      <c r="J48" s="334"/>
      <c r="K48" s="334"/>
      <c r="L48" s="383"/>
      <c r="M48" s="381"/>
      <c r="N48" s="334"/>
      <c r="O48" s="388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/>
      <c r="B49" s="397"/>
      <c r="C49" s="400"/>
      <c r="D49" s="478"/>
      <c r="E49" s="368"/>
      <c r="F49" s="368"/>
      <c r="G49" s="401"/>
      <c r="H49" s="401"/>
      <c r="I49" s="368"/>
      <c r="J49" s="334"/>
      <c r="K49" s="334"/>
      <c r="L49" s="383"/>
      <c r="M49" s="381"/>
      <c r="N49" s="361"/>
      <c r="O49" s="374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5"/>
      <c r="B50" s="397"/>
      <c r="C50" s="400"/>
      <c r="D50" s="478"/>
      <c r="E50" s="368"/>
      <c r="F50" s="368"/>
      <c r="G50" s="401"/>
      <c r="H50" s="401"/>
      <c r="I50" s="368"/>
      <c r="J50" s="334"/>
      <c r="K50" s="334"/>
      <c r="L50" s="383"/>
      <c r="M50" s="381"/>
      <c r="N50" s="361"/>
      <c r="O50" s="374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5"/>
      <c r="B51" s="403"/>
      <c r="C51" s="456"/>
      <c r="D51" s="457"/>
      <c r="E51" s="378"/>
      <c r="F51" s="378"/>
      <c r="G51" s="458"/>
      <c r="H51" s="458"/>
      <c r="I51" s="378"/>
      <c r="J51" s="376"/>
      <c r="K51" s="376"/>
      <c r="L51" s="459"/>
      <c r="M51" s="390"/>
      <c r="N51" s="380"/>
      <c r="O51" s="460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820</v>
      </c>
      <c r="I52" s="33"/>
      <c r="J52" s="14"/>
      <c r="K52" s="76"/>
      <c r="L52" s="77"/>
      <c r="M52" s="76"/>
      <c r="N52" s="78"/>
      <c r="O52" s="76"/>
      <c r="P52" s="4"/>
      <c r="Q52" s="389"/>
      <c r="R52" s="402"/>
      <c r="S52" s="389"/>
      <c r="T52" s="389"/>
      <c r="U52" s="389"/>
      <c r="V52" s="389"/>
      <c r="W52" s="389"/>
      <c r="X52" s="389"/>
      <c r="Y52" s="389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5" customHeight="1">
      <c r="A58" s="454">
        <v>1</v>
      </c>
      <c r="B58" s="441">
        <v>44343</v>
      </c>
      <c r="C58" s="450"/>
      <c r="D58" s="423" t="s">
        <v>862</v>
      </c>
      <c r="E58" s="451" t="s">
        <v>557</v>
      </c>
      <c r="F58" s="421">
        <v>2330</v>
      </c>
      <c r="G58" s="421">
        <v>2285</v>
      </c>
      <c r="H58" s="421">
        <v>2361</v>
      </c>
      <c r="I58" s="483" t="s">
        <v>863</v>
      </c>
      <c r="J58" s="422" t="s">
        <v>882</v>
      </c>
      <c r="K58" s="481">
        <f t="shared" ref="K58:K59" si="14">H58-F58</f>
        <v>31</v>
      </c>
      <c r="L58" s="482">
        <f t="shared" ref="L58:L59" si="15">(H58*N58)*0.07%</f>
        <v>495.81000000000006</v>
      </c>
      <c r="M58" s="452">
        <f t="shared" ref="M58:M59" si="16">(K58*N58)-L58</f>
        <v>8804.19</v>
      </c>
      <c r="N58" s="422">
        <v>300</v>
      </c>
      <c r="O58" s="453" t="s">
        <v>556</v>
      </c>
      <c r="P58" s="461">
        <v>44349</v>
      </c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454">
        <v>2</v>
      </c>
      <c r="B59" s="441">
        <v>44349</v>
      </c>
      <c r="C59" s="450"/>
      <c r="D59" s="423" t="s">
        <v>880</v>
      </c>
      <c r="E59" s="451" t="s">
        <v>557</v>
      </c>
      <c r="F59" s="421">
        <v>678.5</v>
      </c>
      <c r="G59" s="421">
        <v>668</v>
      </c>
      <c r="H59" s="421">
        <v>685.5</v>
      </c>
      <c r="I59" s="483" t="s">
        <v>881</v>
      </c>
      <c r="J59" s="422" t="s">
        <v>900</v>
      </c>
      <c r="K59" s="481">
        <f t="shared" si="14"/>
        <v>7</v>
      </c>
      <c r="L59" s="482">
        <f t="shared" si="15"/>
        <v>527.83500000000004</v>
      </c>
      <c r="M59" s="452">
        <f t="shared" si="16"/>
        <v>7172.165</v>
      </c>
      <c r="N59" s="422">
        <v>1100</v>
      </c>
      <c r="O59" s="453" t="s">
        <v>556</v>
      </c>
      <c r="P59" s="461">
        <v>44350</v>
      </c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454">
        <v>3</v>
      </c>
      <c r="B60" s="441">
        <v>44349</v>
      </c>
      <c r="C60" s="450"/>
      <c r="D60" s="423" t="s">
        <v>883</v>
      </c>
      <c r="E60" s="451" t="s">
        <v>557</v>
      </c>
      <c r="F60" s="421">
        <v>1840</v>
      </c>
      <c r="G60" s="421">
        <v>1794</v>
      </c>
      <c r="H60" s="421">
        <v>1868.5</v>
      </c>
      <c r="I60" s="483" t="s">
        <v>888</v>
      </c>
      <c r="J60" s="422" t="s">
        <v>899</v>
      </c>
      <c r="K60" s="481">
        <f t="shared" ref="K60" si="17">H60-F60</f>
        <v>28.5</v>
      </c>
      <c r="L60" s="482">
        <f t="shared" ref="L60" si="18">(H60*N60)*0.07%</f>
        <v>359.68625000000003</v>
      </c>
      <c r="M60" s="452">
        <f t="shared" ref="M60" si="19">(K60*N60)-L60</f>
        <v>7477.8137500000003</v>
      </c>
      <c r="N60" s="422">
        <v>275</v>
      </c>
      <c r="O60" s="453" t="s">
        <v>556</v>
      </c>
      <c r="P60" s="461">
        <v>44350</v>
      </c>
      <c r="Q60" s="344"/>
      <c r="R60" s="314" t="s">
        <v>559</v>
      </c>
      <c r="S60" s="37"/>
      <c r="Y60" s="37"/>
      <c r="Z60" s="37"/>
    </row>
    <row r="61" spans="1:34" s="350" customFormat="1" ht="13.95" customHeight="1">
      <c r="A61" s="454">
        <v>4</v>
      </c>
      <c r="B61" s="441">
        <v>44349</v>
      </c>
      <c r="C61" s="450"/>
      <c r="D61" s="423" t="s">
        <v>884</v>
      </c>
      <c r="E61" s="451" t="s">
        <v>557</v>
      </c>
      <c r="F61" s="421">
        <v>4530</v>
      </c>
      <c r="G61" s="421">
        <v>4440</v>
      </c>
      <c r="H61" s="421">
        <v>4630</v>
      </c>
      <c r="I61" s="483" t="s">
        <v>889</v>
      </c>
      <c r="J61" s="422" t="s">
        <v>901</v>
      </c>
      <c r="K61" s="481">
        <f t="shared" ref="K61" si="20">H61-F61</f>
        <v>100</v>
      </c>
      <c r="L61" s="482">
        <f t="shared" ref="L61" si="21">(H61*N61)*0.07%</f>
        <v>405.12500000000006</v>
      </c>
      <c r="M61" s="452">
        <f t="shared" ref="M61" si="22">(K61*N61)-L61</f>
        <v>12094.875</v>
      </c>
      <c r="N61" s="422">
        <v>125</v>
      </c>
      <c r="O61" s="453" t="s">
        <v>556</v>
      </c>
      <c r="P61" s="461">
        <v>44350</v>
      </c>
      <c r="Q61" s="344"/>
      <c r="R61" s="314" t="s">
        <v>559</v>
      </c>
      <c r="S61" s="37"/>
      <c r="Y61" s="37"/>
      <c r="Z61" s="37"/>
    </row>
    <row r="62" spans="1:34" s="350" customFormat="1" ht="13.95" customHeight="1">
      <c r="A62" s="479">
        <v>5</v>
      </c>
      <c r="B62" s="397">
        <v>44351</v>
      </c>
      <c r="C62" s="398"/>
      <c r="D62" s="530" t="s">
        <v>862</v>
      </c>
      <c r="E62" s="392" t="s">
        <v>557</v>
      </c>
      <c r="F62" s="368" t="s">
        <v>920</v>
      </c>
      <c r="G62" s="368">
        <v>2289</v>
      </c>
      <c r="H62" s="368"/>
      <c r="I62" s="334" t="s">
        <v>921</v>
      </c>
      <c r="J62" s="334" t="s">
        <v>558</v>
      </c>
      <c r="K62" s="473"/>
      <c r="L62" s="385"/>
      <c r="M62" s="444"/>
      <c r="N62" s="334"/>
      <c r="O62" s="361"/>
      <c r="P62" s="388"/>
      <c r="Q62" s="344"/>
      <c r="R62" s="314"/>
      <c r="S62" s="37"/>
      <c r="Y62" s="37"/>
      <c r="Z62" s="37"/>
    </row>
    <row r="63" spans="1:34" s="350" customFormat="1" ht="13.95" customHeight="1">
      <c r="A63" s="514"/>
      <c r="B63" s="516"/>
      <c r="C63" s="398"/>
      <c r="D63" s="391"/>
      <c r="E63" s="392"/>
      <c r="F63" s="368"/>
      <c r="G63" s="513"/>
      <c r="H63" s="368"/>
      <c r="I63" s="513"/>
      <c r="J63" s="513"/>
      <c r="K63" s="334"/>
      <c r="L63" s="385"/>
      <c r="M63" s="513"/>
      <c r="N63" s="513"/>
      <c r="O63" s="513"/>
      <c r="P63" s="511"/>
      <c r="Q63" s="344"/>
      <c r="R63" s="314"/>
      <c r="S63" s="37"/>
      <c r="Y63" s="37"/>
      <c r="Z63" s="37"/>
    </row>
    <row r="64" spans="1:34" s="350" customFormat="1" ht="13.95" customHeight="1">
      <c r="A64" s="515"/>
      <c r="B64" s="517"/>
      <c r="C64" s="398"/>
      <c r="D64" s="391"/>
      <c r="E64" s="392"/>
      <c r="F64" s="368"/>
      <c r="G64" s="512"/>
      <c r="H64" s="368"/>
      <c r="I64" s="512"/>
      <c r="J64" s="512"/>
      <c r="K64" s="334"/>
      <c r="L64" s="383"/>
      <c r="M64" s="512"/>
      <c r="N64" s="512"/>
      <c r="O64" s="512"/>
      <c r="P64" s="512"/>
      <c r="Q64" s="344"/>
      <c r="R64" s="314"/>
      <c r="S64" s="37"/>
      <c r="Y64" s="37"/>
      <c r="Z64" s="37"/>
    </row>
    <row r="65" spans="1:34" s="350" customFormat="1" ht="13.95" customHeight="1">
      <c r="A65" s="474"/>
      <c r="B65" s="480"/>
      <c r="C65" s="398"/>
      <c r="D65" s="391"/>
      <c r="E65" s="392"/>
      <c r="F65" s="368"/>
      <c r="G65" s="475"/>
      <c r="H65" s="368"/>
      <c r="I65" s="475"/>
      <c r="J65" s="334"/>
      <c r="K65" s="473"/>
      <c r="L65" s="385"/>
      <c r="M65" s="444"/>
      <c r="N65" s="334"/>
      <c r="O65" s="361"/>
      <c r="P65" s="374"/>
      <c r="Q65" s="344"/>
      <c r="R65" s="314"/>
      <c r="S65" s="37"/>
      <c r="Y65" s="37"/>
      <c r="Z65" s="37"/>
    </row>
    <row r="66" spans="1:34" s="350" customFormat="1" ht="13.95" customHeight="1">
      <c r="A66" s="399"/>
      <c r="B66" s="397"/>
      <c r="C66" s="398"/>
      <c r="D66" s="391"/>
      <c r="E66" s="392"/>
      <c r="F66" s="368"/>
      <c r="G66" s="368"/>
      <c r="H66" s="368"/>
      <c r="I66" s="475"/>
      <c r="J66" s="475"/>
      <c r="K66" s="334"/>
      <c r="L66" s="383"/>
      <c r="M66" s="475"/>
      <c r="N66" s="475"/>
      <c r="O66" s="475"/>
      <c r="P66" s="475"/>
      <c r="Q66" s="344"/>
      <c r="R66" s="314"/>
      <c r="S66" s="37"/>
      <c r="Y66" s="37"/>
      <c r="Z66" s="37"/>
    </row>
    <row r="67" spans="1:34" s="350" customFormat="1" ht="13.95" customHeight="1">
      <c r="A67" s="474"/>
      <c r="B67" s="397"/>
      <c r="C67" s="398"/>
      <c r="D67" s="391"/>
      <c r="E67" s="392"/>
      <c r="F67" s="368"/>
      <c r="G67" s="475"/>
      <c r="H67" s="368"/>
      <c r="I67" s="475"/>
      <c r="J67" s="334"/>
      <c r="K67" s="473"/>
      <c r="L67" s="385"/>
      <c r="M67" s="444"/>
      <c r="N67" s="334"/>
      <c r="O67" s="361"/>
      <c r="P67" s="388"/>
      <c r="Q67" s="344"/>
      <c r="R67" s="314"/>
      <c r="S67" s="37"/>
      <c r="Y67" s="37"/>
      <c r="Z67" s="37"/>
    </row>
    <row r="68" spans="1:34" s="350" customFormat="1" ht="13.95" customHeight="1">
      <c r="A68" s="474"/>
      <c r="B68" s="397"/>
      <c r="C68" s="398"/>
      <c r="D68" s="391"/>
      <c r="E68" s="392"/>
      <c r="F68" s="368"/>
      <c r="G68" s="475"/>
      <c r="H68" s="368"/>
      <c r="I68" s="475"/>
      <c r="J68" s="334"/>
      <c r="K68" s="473"/>
      <c r="L68" s="385"/>
      <c r="M68" s="444"/>
      <c r="N68" s="334"/>
      <c r="O68" s="361"/>
      <c r="P68" s="388"/>
      <c r="Q68" s="344"/>
      <c r="R68" s="314"/>
      <c r="S68" s="37"/>
      <c r="Y68" s="37"/>
      <c r="Z68" s="37"/>
    </row>
    <row r="69" spans="1:34" s="350" customFormat="1" ht="13.95" customHeight="1">
      <c r="A69" s="409"/>
      <c r="B69" s="403"/>
      <c r="C69" s="410"/>
      <c r="D69" s="411"/>
      <c r="E69" s="335"/>
      <c r="F69" s="378"/>
      <c r="G69" s="378"/>
      <c r="H69" s="378"/>
      <c r="I69" s="376"/>
      <c r="J69" s="376"/>
      <c r="K69" s="376"/>
      <c r="L69" s="376"/>
      <c r="M69" s="376"/>
      <c r="N69" s="376"/>
      <c r="O69" s="376"/>
      <c r="P69" s="376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3.8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9.6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3.8">
      <c r="A73" s="399">
        <v>1</v>
      </c>
      <c r="B73" s="476">
        <v>44344</v>
      </c>
      <c r="C73" s="398"/>
      <c r="D73" s="391" t="s">
        <v>868</v>
      </c>
      <c r="E73" s="392" t="s">
        <v>853</v>
      </c>
      <c r="F73" s="368" t="s">
        <v>870</v>
      </c>
      <c r="G73" s="368">
        <v>3.8</v>
      </c>
      <c r="H73" s="368"/>
      <c r="I73" s="334">
        <v>0.1</v>
      </c>
      <c r="J73" s="334" t="s">
        <v>558</v>
      </c>
      <c r="K73" s="473"/>
      <c r="L73" s="334"/>
      <c r="M73" s="444"/>
      <c r="N73" s="334"/>
      <c r="O73" s="361"/>
      <c r="P73" s="374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454">
        <v>2</v>
      </c>
      <c r="B74" s="441">
        <v>44347</v>
      </c>
      <c r="C74" s="450"/>
      <c r="D74" s="423" t="s">
        <v>871</v>
      </c>
      <c r="E74" s="451" t="s">
        <v>557</v>
      </c>
      <c r="F74" s="421">
        <v>64</v>
      </c>
      <c r="G74" s="421">
        <v>17</v>
      </c>
      <c r="H74" s="421">
        <v>76</v>
      </c>
      <c r="I74" s="422" t="s">
        <v>857</v>
      </c>
      <c r="J74" s="422" t="s">
        <v>846</v>
      </c>
      <c r="K74" s="422">
        <f>H74-F74</f>
        <v>12</v>
      </c>
      <c r="L74" s="422">
        <v>100</v>
      </c>
      <c r="M74" s="452">
        <f>(K74*N74)-L74</f>
        <v>800</v>
      </c>
      <c r="N74" s="422">
        <v>75</v>
      </c>
      <c r="O74" s="453" t="s">
        <v>556</v>
      </c>
      <c r="P74" s="461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454">
        <v>3</v>
      </c>
      <c r="B75" s="441">
        <v>44349</v>
      </c>
      <c r="C75" s="450"/>
      <c r="D75" s="423" t="s">
        <v>885</v>
      </c>
      <c r="E75" s="451" t="s">
        <v>557</v>
      </c>
      <c r="F75" s="421">
        <v>57.5</v>
      </c>
      <c r="G75" s="421">
        <v>17</v>
      </c>
      <c r="H75" s="421">
        <v>71.5</v>
      </c>
      <c r="I75" s="422" t="s">
        <v>886</v>
      </c>
      <c r="J75" s="422" t="s">
        <v>887</v>
      </c>
      <c r="K75" s="422">
        <f>H75-F75</f>
        <v>14</v>
      </c>
      <c r="L75" s="422">
        <v>100</v>
      </c>
      <c r="M75" s="452">
        <f>(K75*N75)-L75</f>
        <v>950</v>
      </c>
      <c r="N75" s="422">
        <v>75</v>
      </c>
      <c r="O75" s="453" t="s">
        <v>556</v>
      </c>
      <c r="P75" s="484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399"/>
      <c r="B76" s="397"/>
      <c r="C76" s="398"/>
      <c r="D76" s="391"/>
      <c r="E76" s="392"/>
      <c r="F76" s="368"/>
      <c r="G76" s="368"/>
      <c r="H76" s="368"/>
      <c r="I76" s="334"/>
      <c r="J76" s="334"/>
      <c r="K76" s="473"/>
      <c r="L76" s="334"/>
      <c r="M76" s="444"/>
      <c r="N76" s="334"/>
      <c r="O76" s="361"/>
      <c r="P76" s="374"/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399"/>
      <c r="B77" s="397"/>
      <c r="C77" s="398"/>
      <c r="D77" s="391"/>
      <c r="E77" s="392"/>
      <c r="F77" s="368"/>
      <c r="G77" s="368"/>
      <c r="H77" s="368"/>
      <c r="I77" s="334"/>
      <c r="J77" s="334"/>
      <c r="K77" s="473"/>
      <c r="L77" s="334"/>
      <c r="M77" s="444"/>
      <c r="N77" s="334"/>
      <c r="O77" s="361"/>
      <c r="P77" s="374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9"/>
      <c r="B78" s="397"/>
      <c r="C78" s="398"/>
      <c r="D78" s="391"/>
      <c r="E78" s="392"/>
      <c r="F78" s="368"/>
      <c r="G78" s="368"/>
      <c r="H78" s="368"/>
      <c r="I78" s="334"/>
      <c r="J78" s="334"/>
      <c r="K78" s="473"/>
      <c r="L78" s="334"/>
      <c r="M78" s="444"/>
      <c r="N78" s="334"/>
      <c r="O78" s="361"/>
      <c r="P78" s="388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9"/>
      <c r="B79" s="397"/>
      <c r="C79" s="398"/>
      <c r="D79" s="391"/>
      <c r="E79" s="392"/>
      <c r="F79" s="368"/>
      <c r="G79" s="368"/>
      <c r="H79" s="368"/>
      <c r="I79" s="334"/>
      <c r="J79" s="334"/>
      <c r="K79" s="473"/>
      <c r="L79" s="334"/>
      <c r="M79" s="444"/>
      <c r="N79" s="334"/>
      <c r="O79" s="361"/>
      <c r="P79" s="388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9"/>
      <c r="B80" s="397"/>
      <c r="C80" s="398"/>
      <c r="D80" s="391"/>
      <c r="E80" s="392"/>
      <c r="F80" s="368"/>
      <c r="G80" s="368"/>
      <c r="H80" s="368"/>
      <c r="I80" s="334"/>
      <c r="J80" s="334"/>
      <c r="K80" s="473"/>
      <c r="L80" s="334"/>
      <c r="M80" s="444"/>
      <c r="N80" s="334"/>
      <c r="O80" s="361"/>
      <c r="P80" s="374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3.8">
      <c r="A81" s="399"/>
      <c r="B81" s="397"/>
      <c r="C81" s="398"/>
      <c r="D81" s="391"/>
      <c r="E81" s="392"/>
      <c r="F81" s="368"/>
      <c r="G81" s="368"/>
      <c r="H81" s="368"/>
      <c r="I81" s="334"/>
      <c r="J81" s="334"/>
      <c r="K81" s="473"/>
      <c r="L81" s="334"/>
      <c r="M81" s="444"/>
      <c r="N81" s="334"/>
      <c r="O81" s="361"/>
      <c r="P81" s="388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3.8">
      <c r="A82" s="399"/>
      <c r="B82" s="397"/>
      <c r="C82" s="398"/>
      <c r="D82" s="391"/>
      <c r="E82" s="392"/>
      <c r="F82" s="368"/>
      <c r="G82" s="368"/>
      <c r="H82" s="368"/>
      <c r="I82" s="334"/>
      <c r="J82" s="334"/>
      <c r="K82" s="473"/>
      <c r="L82" s="334"/>
      <c r="M82" s="444"/>
      <c r="N82" s="334"/>
      <c r="O82" s="361"/>
      <c r="P82" s="388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3.8">
      <c r="A83" s="399"/>
      <c r="B83" s="397"/>
      <c r="C83" s="398"/>
      <c r="D83" s="391"/>
      <c r="E83" s="392"/>
      <c r="F83" s="368"/>
      <c r="G83" s="368"/>
      <c r="H83" s="368"/>
      <c r="I83" s="334"/>
      <c r="J83" s="334"/>
      <c r="K83" s="473"/>
      <c r="L83" s="334"/>
      <c r="M83" s="444"/>
      <c r="N83" s="334"/>
      <c r="O83" s="361"/>
      <c r="P83" s="374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3.8">
      <c r="A84" s="399"/>
      <c r="B84" s="397"/>
      <c r="C84" s="398"/>
      <c r="D84" s="391"/>
      <c r="E84" s="392"/>
      <c r="F84" s="368"/>
      <c r="G84" s="368"/>
      <c r="H84" s="368"/>
      <c r="I84" s="334"/>
      <c r="J84" s="334"/>
      <c r="K84" s="473"/>
      <c r="L84" s="334"/>
      <c r="M84" s="444"/>
      <c r="N84" s="334"/>
      <c r="O84" s="361"/>
      <c r="P84" s="374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3.8">
      <c r="A85" s="399"/>
      <c r="B85" s="397"/>
      <c r="C85" s="398"/>
      <c r="D85" s="391"/>
      <c r="E85" s="392"/>
      <c r="F85" s="368"/>
      <c r="G85" s="368"/>
      <c r="H85" s="368"/>
      <c r="I85" s="334"/>
      <c r="J85" s="334"/>
      <c r="K85" s="473"/>
      <c r="L85" s="334"/>
      <c r="M85" s="444"/>
      <c r="N85" s="334"/>
      <c r="O85" s="361"/>
      <c r="P85" s="374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3.8">
      <c r="A86" s="399"/>
      <c r="B86" s="397"/>
      <c r="C86" s="398"/>
      <c r="D86" s="391"/>
      <c r="E86" s="392"/>
      <c r="F86" s="368"/>
      <c r="G86" s="368"/>
      <c r="H86" s="368"/>
      <c r="I86" s="334"/>
      <c r="J86" s="334"/>
      <c r="K86" s="473"/>
      <c r="L86" s="334"/>
      <c r="M86" s="444"/>
      <c r="N86" s="334"/>
      <c r="O86" s="361"/>
      <c r="P86" s="374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3.8">
      <c r="A87" s="399"/>
      <c r="B87" s="397"/>
      <c r="C87" s="398"/>
      <c r="D87" s="391"/>
      <c r="E87" s="392"/>
      <c r="F87" s="368"/>
      <c r="G87" s="368"/>
      <c r="H87" s="368"/>
      <c r="I87" s="334"/>
      <c r="J87" s="334"/>
      <c r="K87" s="473"/>
      <c r="L87" s="334"/>
      <c r="M87" s="444"/>
      <c r="N87" s="334"/>
      <c r="O87" s="361"/>
      <c r="P87" s="374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3.8">
      <c r="A88" s="399"/>
      <c r="B88" s="397"/>
      <c r="C88" s="398"/>
      <c r="D88" s="391"/>
      <c r="E88" s="392"/>
      <c r="F88" s="368"/>
      <c r="G88" s="368"/>
      <c r="H88" s="368"/>
      <c r="I88" s="334"/>
      <c r="J88" s="334"/>
      <c r="K88" s="473"/>
      <c r="L88" s="334"/>
      <c r="M88" s="444"/>
      <c r="N88" s="334"/>
      <c r="O88" s="361"/>
      <c r="P88" s="388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3.8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ht="13.8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4" ht="39.6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3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4" s="350" customFormat="1" ht="13.8">
      <c r="A94" s="345">
        <v>1</v>
      </c>
      <c r="B94" s="354">
        <v>44327</v>
      </c>
      <c r="C94" s="414"/>
      <c r="D94" s="366" t="s">
        <v>465</v>
      </c>
      <c r="E94" s="359" t="s">
        <v>557</v>
      </c>
      <c r="F94" s="368" t="s">
        <v>851</v>
      </c>
      <c r="G94" s="364">
        <v>218</v>
      </c>
      <c r="H94" s="368"/>
      <c r="I94" s="356" t="s">
        <v>852</v>
      </c>
      <c r="J94" s="393" t="s">
        <v>558</v>
      </c>
      <c r="K94" s="393"/>
      <c r="L94" s="394"/>
      <c r="M94" s="381"/>
      <c r="N94" s="360"/>
      <c r="O94" s="388"/>
      <c r="P94" s="95"/>
      <c r="Q94" s="395"/>
      <c r="R94" s="430" t="s">
        <v>559</v>
      </c>
      <c r="S94" s="389"/>
      <c r="T94" s="389"/>
      <c r="U94" s="389"/>
      <c r="V94" s="389"/>
      <c r="W94" s="389"/>
      <c r="X94" s="389"/>
      <c r="Y94" s="389"/>
      <c r="Z94" s="389"/>
    </row>
    <row r="95" spans="1:34" s="5" customFormat="1">
      <c r="A95" s="345"/>
      <c r="B95" s="346"/>
      <c r="C95" s="347"/>
      <c r="D95" s="348"/>
      <c r="E95" s="377"/>
      <c r="F95" s="377"/>
      <c r="G95" s="428"/>
      <c r="H95" s="428"/>
      <c r="I95" s="377"/>
      <c r="J95" s="429"/>
      <c r="K95" s="424"/>
      <c r="L95" s="425"/>
      <c r="M95" s="426"/>
      <c r="N95" s="427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4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8"/>
      <c r="B99" s="30" t="s">
        <v>822</v>
      </c>
      <c r="C99" s="30"/>
      <c r="D99" s="30"/>
      <c r="E99" s="30"/>
      <c r="F99" s="31"/>
      <c r="G99" s="29"/>
      <c r="H99" s="29"/>
      <c r="I99" s="70"/>
      <c r="J99" s="71"/>
      <c r="K99" s="72"/>
      <c r="L99" s="372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9.6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3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3.8">
      <c r="A101" s="340"/>
      <c r="B101" s="354"/>
      <c r="C101" s="358"/>
      <c r="D101" s="366"/>
      <c r="E101" s="359"/>
      <c r="F101" s="382"/>
      <c r="G101" s="364"/>
      <c r="H101" s="359"/>
      <c r="I101" s="356"/>
      <c r="J101" s="393"/>
      <c r="K101" s="393"/>
      <c r="L101" s="394"/>
      <c r="M101" s="392"/>
      <c r="N101" s="394"/>
      <c r="O101" s="381"/>
      <c r="P101" s="360"/>
      <c r="Q101" s="374"/>
      <c r="R101" s="390"/>
      <c r="S101" s="380"/>
      <c r="T101" s="13"/>
      <c r="U101" s="389"/>
      <c r="V101" s="389"/>
      <c r="W101" s="389"/>
      <c r="X101" s="389"/>
      <c r="Y101" s="389"/>
      <c r="Z101" s="389"/>
      <c r="AA101" s="350"/>
      <c r="AB101" s="350"/>
      <c r="AC101" s="350"/>
    </row>
    <row r="102" spans="1:29" ht="13.8">
      <c r="A102" s="340"/>
      <c r="B102" s="354"/>
      <c r="C102" s="358"/>
      <c r="D102" s="366"/>
      <c r="E102" s="359"/>
      <c r="F102" s="382"/>
      <c r="G102" s="364"/>
      <c r="H102" s="359"/>
      <c r="I102" s="356"/>
      <c r="J102" s="393"/>
      <c r="K102" s="393"/>
      <c r="L102" s="394"/>
      <c r="M102" s="392"/>
      <c r="N102" s="394"/>
      <c r="O102" s="381"/>
      <c r="P102" s="360"/>
      <c r="Q102" s="374"/>
      <c r="R102" s="390"/>
      <c r="S102" s="380"/>
      <c r="T102" s="13"/>
      <c r="U102" s="389"/>
      <c r="V102" s="389"/>
      <c r="W102" s="389"/>
      <c r="X102" s="389"/>
      <c r="Y102" s="389"/>
      <c r="Z102" s="389"/>
      <c r="AA102" s="350"/>
      <c r="AB102" s="350"/>
      <c r="AC102" s="350"/>
    </row>
    <row r="103" spans="1:29" s="350" customFormat="1" ht="13.8">
      <c r="A103" s="340"/>
      <c r="B103" s="354"/>
      <c r="C103" s="358"/>
      <c r="D103" s="366"/>
      <c r="E103" s="359"/>
      <c r="F103" s="382"/>
      <c r="G103" s="364"/>
      <c r="H103" s="359"/>
      <c r="I103" s="356"/>
      <c r="J103" s="393"/>
      <c r="K103" s="393"/>
      <c r="L103" s="394"/>
      <c r="M103" s="392"/>
      <c r="N103" s="394"/>
      <c r="O103" s="381"/>
      <c r="P103" s="360"/>
      <c r="Q103" s="374"/>
      <c r="R103" s="387"/>
      <c r="S103" s="389"/>
      <c r="T103" s="389"/>
      <c r="U103" s="389"/>
      <c r="V103" s="389"/>
      <c r="W103" s="389"/>
      <c r="X103" s="389"/>
      <c r="Y103" s="389"/>
      <c r="Z103" s="389"/>
    </row>
    <row r="104" spans="1:29" s="350" customFormat="1" ht="13.8">
      <c r="A104" s="340"/>
      <c r="B104" s="354"/>
      <c r="C104" s="358"/>
      <c r="D104" s="366"/>
      <c r="E104" s="359"/>
      <c r="F104" s="393"/>
      <c r="G104" s="368"/>
      <c r="H104" s="359"/>
      <c r="I104" s="356"/>
      <c r="J104" s="393"/>
      <c r="K104" s="393"/>
      <c r="L104" s="394"/>
      <c r="M104" s="392"/>
      <c r="N104" s="394"/>
      <c r="O104" s="381"/>
      <c r="P104" s="360"/>
      <c r="Q104" s="374"/>
      <c r="R104" s="387"/>
      <c r="S104" s="389"/>
      <c r="T104" s="389"/>
      <c r="U104" s="389"/>
      <c r="V104" s="389"/>
      <c r="W104" s="389"/>
      <c r="X104" s="389"/>
      <c r="Y104" s="389"/>
      <c r="Z104" s="389"/>
    </row>
    <row r="105" spans="1:29" s="350" customFormat="1" ht="13.8">
      <c r="A105" s="340"/>
      <c r="B105" s="354"/>
      <c r="C105" s="358"/>
      <c r="D105" s="366"/>
      <c r="E105" s="359"/>
      <c r="F105" s="393"/>
      <c r="G105" s="368"/>
      <c r="H105" s="359"/>
      <c r="I105" s="356"/>
      <c r="J105" s="393"/>
      <c r="K105" s="393"/>
      <c r="L105" s="394"/>
      <c r="M105" s="392"/>
      <c r="N105" s="394"/>
      <c r="O105" s="381"/>
      <c r="P105" s="360"/>
      <c r="Q105" s="374"/>
      <c r="R105" s="387"/>
      <c r="S105" s="389"/>
      <c r="T105" s="389"/>
      <c r="U105" s="389"/>
      <c r="V105" s="389"/>
      <c r="W105" s="389"/>
      <c r="X105" s="389"/>
      <c r="Y105" s="389"/>
      <c r="Z105" s="389"/>
    </row>
    <row r="106" spans="1:29" s="350" customFormat="1" ht="13.8">
      <c r="A106" s="340"/>
      <c r="B106" s="354"/>
      <c r="C106" s="358"/>
      <c r="D106" s="366"/>
      <c r="E106" s="359"/>
      <c r="F106" s="382"/>
      <c r="G106" s="364"/>
      <c r="H106" s="359"/>
      <c r="I106" s="356"/>
      <c r="J106" s="393"/>
      <c r="K106" s="384"/>
      <c r="L106" s="394"/>
      <c r="M106" s="392"/>
      <c r="N106" s="394"/>
      <c r="O106" s="381"/>
      <c r="P106" s="386"/>
      <c r="Q106" s="374"/>
      <c r="R106" s="387"/>
      <c r="S106" s="389"/>
      <c r="T106" s="389"/>
      <c r="U106" s="389"/>
      <c r="V106" s="389"/>
      <c r="W106" s="389"/>
      <c r="X106" s="389"/>
      <c r="Y106" s="389"/>
      <c r="Z106" s="389"/>
    </row>
    <row r="107" spans="1:29" s="350" customFormat="1" ht="13.8">
      <c r="A107" s="340"/>
      <c r="B107" s="354"/>
      <c r="C107" s="358"/>
      <c r="D107" s="366"/>
      <c r="E107" s="359"/>
      <c r="F107" s="382"/>
      <c r="G107" s="364"/>
      <c r="H107" s="359"/>
      <c r="I107" s="356"/>
      <c r="J107" s="384"/>
      <c r="K107" s="384"/>
      <c r="L107" s="384"/>
      <c r="M107" s="384"/>
      <c r="N107" s="385"/>
      <c r="O107" s="396"/>
      <c r="P107" s="386"/>
      <c r="Q107" s="374"/>
      <c r="R107" s="387"/>
      <c r="S107" s="389"/>
      <c r="T107" s="389"/>
      <c r="U107" s="389"/>
      <c r="V107" s="389"/>
      <c r="W107" s="389"/>
      <c r="X107" s="389"/>
      <c r="Y107" s="389"/>
      <c r="Z107" s="389"/>
    </row>
    <row r="108" spans="1:29" s="350" customFormat="1" ht="13.8">
      <c r="A108" s="340"/>
      <c r="B108" s="354"/>
      <c r="C108" s="358"/>
      <c r="D108" s="366"/>
      <c r="E108" s="359"/>
      <c r="F108" s="393"/>
      <c r="G108" s="368"/>
      <c r="H108" s="359"/>
      <c r="I108" s="356"/>
      <c r="J108" s="393"/>
      <c r="K108" s="393"/>
      <c r="L108" s="394"/>
      <c r="M108" s="392"/>
      <c r="N108" s="394"/>
      <c r="O108" s="381"/>
      <c r="P108" s="360"/>
      <c r="Q108" s="374"/>
      <c r="R108" s="390"/>
      <c r="S108" s="380"/>
      <c r="T108" s="389"/>
      <c r="U108" s="389"/>
      <c r="V108" s="389"/>
      <c r="W108" s="389"/>
      <c r="X108" s="389"/>
      <c r="Y108" s="389"/>
      <c r="Z108" s="389"/>
    </row>
    <row r="109" spans="1:29" s="350" customFormat="1" ht="13.8">
      <c r="A109" s="340"/>
      <c r="B109" s="354"/>
      <c r="C109" s="358"/>
      <c r="D109" s="366"/>
      <c r="E109" s="359"/>
      <c r="F109" s="382"/>
      <c r="G109" s="364"/>
      <c r="H109" s="359"/>
      <c r="I109" s="356"/>
      <c r="J109" s="334"/>
      <c r="K109" s="334"/>
      <c r="L109" s="334"/>
      <c r="M109" s="334"/>
      <c r="N109" s="383"/>
      <c r="O109" s="381"/>
      <c r="P109" s="361"/>
      <c r="Q109" s="374"/>
      <c r="R109" s="390"/>
      <c r="S109" s="380"/>
      <c r="T109" s="389"/>
      <c r="U109" s="389"/>
      <c r="V109" s="389"/>
      <c r="W109" s="389"/>
      <c r="X109" s="389"/>
      <c r="Y109" s="389"/>
      <c r="Z109" s="389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3.8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9.6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23">H115-F115</f>
        <v>18</v>
      </c>
      <c r="L115" s="125">
        <f t="shared" ref="L115:L146" si="24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23"/>
        <v>43</v>
      </c>
      <c r="L116" s="125">
        <f t="shared" si="24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23"/>
        <v>75</v>
      </c>
      <c r="L117" s="125">
        <f t="shared" si="24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23"/>
        <v>70</v>
      </c>
      <c r="L118" s="125">
        <f t="shared" si="24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23"/>
        <v>28</v>
      </c>
      <c r="L119" s="125">
        <f t="shared" si="24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23"/>
        <v>16.5</v>
      </c>
      <c r="L120" s="125">
        <f t="shared" si="24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23"/>
        <v>132.5</v>
      </c>
      <c r="L121" s="125">
        <f t="shared" si="24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23"/>
        <v>40</v>
      </c>
      <c r="L122" s="125">
        <f t="shared" si="24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23"/>
        <v>13</v>
      </c>
      <c r="L123" s="125">
        <f t="shared" si="24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23"/>
        <v>124.39999999999998</v>
      </c>
      <c r="L124" s="125">
        <f t="shared" si="24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23"/>
        <v>358.09999999999991</v>
      </c>
      <c r="L125" s="125">
        <f t="shared" si="24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23"/>
        <v>8.5</v>
      </c>
      <c r="L126" s="125">
        <f t="shared" si="24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23"/>
        <v>27</v>
      </c>
      <c r="L127" s="125">
        <f t="shared" si="24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23"/>
        <v>11</v>
      </c>
      <c r="L128" s="125">
        <f t="shared" si="24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23"/>
        <v>17</v>
      </c>
      <c r="L129" s="125">
        <f t="shared" si="24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23"/>
        <v>21</v>
      </c>
      <c r="L130" s="125">
        <f t="shared" si="24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23"/>
        <v>11.549999999999997</v>
      </c>
      <c r="L131" s="125">
        <f t="shared" si="24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23"/>
        <v>80</v>
      </c>
      <c r="L132" s="125">
        <f t="shared" si="24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23"/>
        <v>67</v>
      </c>
      <c r="L133" s="125">
        <f t="shared" si="24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23"/>
        <v>95</v>
      </c>
      <c r="L134" s="125">
        <f t="shared" si="24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23"/>
        <v>45.5</v>
      </c>
      <c r="L135" s="125">
        <f t="shared" si="24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23"/>
        <v>22</v>
      </c>
      <c r="L136" s="125">
        <f t="shared" si="24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23"/>
        <v>66</v>
      </c>
      <c r="L137" s="125">
        <f t="shared" si="24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23"/>
        <v>-158</v>
      </c>
      <c r="L138" s="131">
        <f t="shared" si="24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23"/>
        <v>39</v>
      </c>
      <c r="L139" s="125">
        <f t="shared" si="24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23"/>
        <v>-33.65</v>
      </c>
      <c r="L140" s="135">
        <f t="shared" si="24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23"/>
        <v>35.5</v>
      </c>
      <c r="L141" s="125">
        <f t="shared" si="24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23"/>
        <v>66</v>
      </c>
      <c r="L142" s="125">
        <f t="shared" si="24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23"/>
        <v>158.5</v>
      </c>
      <c r="L143" s="125">
        <f t="shared" si="24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23"/>
        <v>30.5</v>
      </c>
      <c r="L144" s="125">
        <f t="shared" si="24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23"/>
        <v>42</v>
      </c>
      <c r="L145" s="125">
        <f t="shared" si="24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23"/>
        <v>108</v>
      </c>
      <c r="L146" s="125">
        <f t="shared" si="24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25">H147-F147</f>
        <v>70</v>
      </c>
      <c r="L147" s="125">
        <f t="shared" ref="L147:L167" si="26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25"/>
        <v>-61.5</v>
      </c>
      <c r="L148" s="131">
        <f t="shared" si="26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25"/>
        <v>52.5</v>
      </c>
      <c r="L149" s="125">
        <f t="shared" si="26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25"/>
        <v>33.5</v>
      </c>
      <c r="L150" s="125">
        <f t="shared" si="26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25"/>
        <v>66</v>
      </c>
      <c r="L151" s="125">
        <f t="shared" si="26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25"/>
        <v>80</v>
      </c>
      <c r="L152" s="125">
        <f t="shared" si="26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25"/>
        <v>41.5</v>
      </c>
      <c r="L153" s="125">
        <f t="shared" si="26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25"/>
        <v>17</v>
      </c>
      <c r="L154" s="125">
        <f t="shared" si="26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25"/>
        <v>38.5</v>
      </c>
      <c r="L155" s="125">
        <f t="shared" si="26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25"/>
        <v>47</v>
      </c>
      <c r="L156" s="125">
        <f t="shared" si="26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25"/>
        <v>80.5</v>
      </c>
      <c r="L157" s="125">
        <f t="shared" si="26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25"/>
        <v>287.5</v>
      </c>
      <c r="L158" s="125">
        <f t="shared" si="26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25"/>
        <v>75</v>
      </c>
      <c r="L159" s="125">
        <f t="shared" si="26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25"/>
        <v>29</v>
      </c>
      <c r="L160" s="125">
        <f t="shared" si="26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25"/>
        <v>129.5</v>
      </c>
      <c r="L161" s="125">
        <f t="shared" si="26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25"/>
        <v>150</v>
      </c>
      <c r="L162" s="125">
        <f t="shared" si="26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25"/>
        <v>67</v>
      </c>
      <c r="L163" s="125">
        <f t="shared" si="26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25"/>
        <v>28.5</v>
      </c>
      <c r="L164" s="125">
        <f t="shared" si="26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25"/>
        <v>-20.65</v>
      </c>
      <c r="L165" s="159">
        <f t="shared" si="26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25"/>
        <v>56</v>
      </c>
      <c r="L166" s="125">
        <f t="shared" si="26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25"/>
        <v>20</v>
      </c>
      <c r="L167" s="125">
        <f t="shared" si="26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27">H177-F177</f>
        <v>10.5</v>
      </c>
      <c r="L177" s="163">
        <f t="shared" ref="L177:L183" si="28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27"/>
        <v>-79.699999999999989</v>
      </c>
      <c r="L178" s="131">
        <f t="shared" si="28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27"/>
        <v>-95</v>
      </c>
      <c r="L179" s="131">
        <f t="shared" si="28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27"/>
        <v>43.5</v>
      </c>
      <c r="L180" s="125">
        <f t="shared" si="28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27"/>
        <v>-7</v>
      </c>
      <c r="L181" s="131">
        <f t="shared" si="28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27"/>
        <v>165</v>
      </c>
      <c r="L182" s="125">
        <f t="shared" si="28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27"/>
        <v>49.5</v>
      </c>
      <c r="L183" s="125">
        <f t="shared" si="28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29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29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29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29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29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29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30">H202-F202</f>
        <v>64.5</v>
      </c>
      <c r="L202" s="125">
        <f t="shared" ref="L202:L210" si="31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30"/>
        <v>140</v>
      </c>
      <c r="L203" s="125">
        <f t="shared" si="31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30"/>
        <v>14.25</v>
      </c>
      <c r="L204" s="125">
        <f t="shared" si="31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30"/>
        <v>47.5</v>
      </c>
      <c r="L205" s="125">
        <f t="shared" si="31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30"/>
        <v>77.5</v>
      </c>
      <c r="L206" s="171">
        <f t="shared" si="31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30"/>
        <v>167.5</v>
      </c>
      <c r="L207" s="171">
        <f t="shared" si="31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30"/>
        <v>145</v>
      </c>
      <c r="L208" s="125">
        <f t="shared" si="31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30"/>
        <v>-37.75</v>
      </c>
      <c r="L209" s="167">
        <f t="shared" si="31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30"/>
        <v>43</v>
      </c>
      <c r="L210" s="125">
        <f t="shared" si="31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32">H212-F212</f>
        <v>15</v>
      </c>
      <c r="L212" s="125">
        <f t="shared" ref="L212:L217" si="33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32"/>
        <v>77</v>
      </c>
      <c r="L213" s="171">
        <f t="shared" si="33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32"/>
        <v>34</v>
      </c>
      <c r="L214" s="171">
        <f t="shared" si="33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32"/>
        <v>67</v>
      </c>
      <c r="L215" s="171">
        <f t="shared" si="33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32"/>
        <v>46.5</v>
      </c>
      <c r="L216" s="171">
        <f t="shared" si="33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32"/>
        <v>32.5</v>
      </c>
      <c r="L217" s="171">
        <f t="shared" si="33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34">H232-F232</f>
        <v>60</v>
      </c>
      <c r="L232" s="125">
        <f t="shared" ref="L232:L244" si="35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34"/>
        <v>99</v>
      </c>
      <c r="L233" s="125">
        <f t="shared" si="35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34"/>
        <v>164.5</v>
      </c>
      <c r="L234" s="171">
        <f t="shared" si="35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34"/>
        <v>42</v>
      </c>
      <c r="L235" s="171">
        <f t="shared" si="35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34"/>
        <v>57</v>
      </c>
      <c r="L236" s="212">
        <f t="shared" si="35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34"/>
        <v>52.5</v>
      </c>
      <c r="L237" s="125">
        <f t="shared" si="35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34"/>
        <v>156</v>
      </c>
      <c r="L238" s="125">
        <f t="shared" si="35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34"/>
        <v>61.25</v>
      </c>
      <c r="L239" s="125">
        <f t="shared" si="35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34"/>
        <v>-65</v>
      </c>
      <c r="L240" s="131">
        <f t="shared" si="35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34"/>
        <v>42</v>
      </c>
      <c r="L241" s="202">
        <f t="shared" si="35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36">H242-F242</f>
        <v>-16.75</v>
      </c>
      <c r="L242" s="131">
        <f t="shared" ref="L242" si="37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854</v>
      </c>
      <c r="K243" s="124">
        <f t="shared" si="34"/>
        <v>191.5</v>
      </c>
      <c r="L243" s="125">
        <f t="shared" si="35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34"/>
        <v>10.400000000000006</v>
      </c>
      <c r="L244" s="125">
        <f t="shared" si="35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835</v>
      </c>
      <c r="K245" s="124">
        <f t="shared" ref="K245" si="38">H245-F245</f>
        <v>65.5</v>
      </c>
      <c r="L245" s="125">
        <f t="shared" ref="L245" si="39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40">H246-F246</f>
        <v>-145.60000000000002</v>
      </c>
      <c r="L246" s="131">
        <f t="shared" ref="L246" si="41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42">H247-F247</f>
        <v>-127.80000000000001</v>
      </c>
      <c r="L247" s="131">
        <f t="shared" ref="L247:L248" si="43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834</v>
      </c>
      <c r="K248" s="124">
        <f t="shared" si="42"/>
        <v>75.100000000000023</v>
      </c>
      <c r="L248" s="125">
        <f t="shared" si="43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44">H250-F250</f>
        <v>-29.5</v>
      </c>
      <c r="L250" s="131">
        <f t="shared" ref="L250" si="45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46">H252-F252</f>
        <v>60.5</v>
      </c>
      <c r="L252" s="125">
        <f t="shared" ref="L252" si="47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48">H253-F253</f>
        <v>-270</v>
      </c>
      <c r="L253" s="131">
        <f t="shared" ref="L253:L256" si="49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48"/>
        <v>290</v>
      </c>
      <c r="L254" s="125">
        <f t="shared" si="49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48"/>
        <v>117.63</v>
      </c>
      <c r="L255" s="125">
        <f t="shared" si="49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48"/>
        <v>-92.5</v>
      </c>
      <c r="L256" s="131">
        <f t="shared" si="49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50">H257-F257</f>
        <v>72.199999999999989</v>
      </c>
      <c r="L257" s="125">
        <f t="shared" ref="L257" si="51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52">H258-F258</f>
        <v>9</v>
      </c>
      <c r="L258" s="163">
        <f t="shared" ref="L258" si="53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54">H260-F260</f>
        <v>60</v>
      </c>
      <c r="L260" s="125">
        <f t="shared" ref="L260" si="55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56">H261-F261</f>
        <v>55.5</v>
      </c>
      <c r="L261" s="125">
        <f t="shared" ref="L261" si="57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58">H262-F262</f>
        <v>235</v>
      </c>
      <c r="L262" s="125">
        <f t="shared" ref="L262:L263" si="59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776</v>
      </c>
      <c r="E263" s="191" t="s">
        <v>580</v>
      </c>
      <c r="F263" s="192">
        <v>111</v>
      </c>
      <c r="G263" s="191"/>
      <c r="H263" s="191">
        <v>141</v>
      </c>
      <c r="I263" s="210">
        <v>141</v>
      </c>
      <c r="J263" s="436" t="s">
        <v>855</v>
      </c>
      <c r="K263" s="124">
        <f t="shared" si="58"/>
        <v>30</v>
      </c>
      <c r="L263" s="125">
        <f t="shared" si="59"/>
        <v>0.27027027027027029</v>
      </c>
      <c r="M263" s="126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60">H264-F264</f>
        <v>74</v>
      </c>
      <c r="L264" s="125">
        <f t="shared" ref="L264:L265" si="61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6" t="s">
        <v>836</v>
      </c>
      <c r="K265" s="124">
        <f t="shared" si="60"/>
        <v>82.5</v>
      </c>
      <c r="L265" s="125">
        <f t="shared" si="61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" si="62">H267-F267</f>
        <v>18.5</v>
      </c>
      <c r="L267" s="125">
        <f t="shared" ref="L267" si="63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154</v>
      </c>
      <c r="B268" s="194">
        <v>44035</v>
      </c>
      <c r="C268" s="194"/>
      <c r="D268" s="198" t="s">
        <v>465</v>
      </c>
      <c r="E268" s="195" t="s">
        <v>580</v>
      </c>
      <c r="F268" s="196" t="s">
        <v>819</v>
      </c>
      <c r="G268" s="195"/>
      <c r="H268" s="195"/>
      <c r="I268" s="215">
        <v>296</v>
      </c>
      <c r="J268" s="216" t="s">
        <v>558</v>
      </c>
      <c r="K268" s="216"/>
      <c r="L268" s="119"/>
      <c r="M268" s="217"/>
      <c r="N268" s="218"/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64">H269-F269</f>
        <v>42</v>
      </c>
      <c r="L269" s="125">
        <f t="shared" ref="L269:L270" si="65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64"/>
        <v>65.5</v>
      </c>
      <c r="L270" s="125">
        <f t="shared" si="65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66">H271-F271</f>
        <v>72.5</v>
      </c>
      <c r="L271" s="125">
        <f t="shared" ref="L271" si="67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6" t="s">
        <v>826</v>
      </c>
      <c r="K272" s="124">
        <f t="shared" ref="K272" si="68">H272-F272</f>
        <v>170</v>
      </c>
      <c r="L272" s="125">
        <f t="shared" ref="L272" si="69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6" t="s">
        <v>839</v>
      </c>
      <c r="K273" s="124">
        <f t="shared" ref="K273" si="70">H273-F273</f>
        <v>60.5</v>
      </c>
      <c r="L273" s="125">
        <f t="shared" ref="L273" si="71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160</v>
      </c>
      <c r="B274" s="194">
        <v>44141</v>
      </c>
      <c r="C274" s="194"/>
      <c r="D274" s="198" t="s">
        <v>465</v>
      </c>
      <c r="E274" s="195" t="s">
        <v>580</v>
      </c>
      <c r="F274" s="196" t="s">
        <v>823</v>
      </c>
      <c r="G274" s="195"/>
      <c r="H274" s="195"/>
      <c r="I274" s="215">
        <v>290</v>
      </c>
      <c r="J274" s="216" t="s">
        <v>558</v>
      </c>
      <c r="K274" s="216"/>
      <c r="L274" s="119"/>
      <c r="M274" s="217"/>
      <c r="N274" s="218"/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3" t="s">
        <v>825</v>
      </c>
      <c r="G275" s="195"/>
      <c r="H275" s="195"/>
      <c r="I275" s="215">
        <v>239</v>
      </c>
      <c r="J275" s="434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8" t="s">
        <v>580</v>
      </c>
      <c r="F277" s="433" t="s">
        <v>840</v>
      </c>
      <c r="G277" s="195"/>
      <c r="H277" s="195"/>
      <c r="I277" s="215">
        <v>420</v>
      </c>
      <c r="J277" s="434" t="s">
        <v>558</v>
      </c>
      <c r="K277" s="216"/>
      <c r="L277" s="119"/>
      <c r="M277" s="217"/>
      <c r="N277" s="218"/>
      <c r="O277" s="13"/>
      <c r="R277" s="449" t="s">
        <v>710</v>
      </c>
    </row>
    <row r="278" spans="1:26">
      <c r="A278" s="189">
        <v>164</v>
      </c>
      <c r="B278" s="190">
        <v>44295</v>
      </c>
      <c r="C278" s="190"/>
      <c r="D278" s="332" t="s">
        <v>843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6" t="s">
        <v>849</v>
      </c>
      <c r="K278" s="124">
        <f t="shared" ref="K278" si="72">H278-F278</f>
        <v>108</v>
      </c>
      <c r="L278" s="125">
        <f t="shared" ref="L278" si="73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8" t="s">
        <v>580</v>
      </c>
      <c r="F279" s="433" t="s">
        <v>844</v>
      </c>
      <c r="G279" s="195"/>
      <c r="H279" s="195"/>
      <c r="I279" s="215">
        <v>155</v>
      </c>
      <c r="J279" s="434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5"/>
    </row>
    <row r="299" spans="1:6">
      <c r="A299" s="195"/>
    </row>
  </sheetData>
  <autoFilter ref="R1:R295"/>
  <mergeCells count="9">
    <mergeCell ref="P63:P64"/>
    <mergeCell ref="M63:M64"/>
    <mergeCell ref="G63:G64"/>
    <mergeCell ref="I63:I64"/>
    <mergeCell ref="A63:A64"/>
    <mergeCell ref="B63:B64"/>
    <mergeCell ref="J63:J64"/>
    <mergeCell ref="N63:N64"/>
    <mergeCell ref="O63:O64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2021-06-05T16:41:31Z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