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F&amp;O)'!$R$1:$R$278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7"/>
  <c r="K16"/>
  <c r="M16" s="1"/>
  <c r="L39"/>
  <c r="K39"/>
  <c r="L49"/>
  <c r="K49"/>
  <c r="K63"/>
  <c r="M63" s="1"/>
  <c r="K62"/>
  <c r="M62" s="1"/>
  <c r="K61"/>
  <c r="M61" s="1"/>
  <c r="K60"/>
  <c r="M60" s="1"/>
  <c r="K59"/>
  <c r="M59" s="1"/>
  <c r="L35"/>
  <c r="K35"/>
  <c r="L50"/>
  <c r="K50"/>
  <c r="M39" l="1"/>
  <c r="M49"/>
  <c r="M35"/>
  <c r="M50"/>
  <c r="K58" l="1"/>
  <c r="M58" s="1"/>
  <c r="K57"/>
  <c r="M57" s="1"/>
  <c r="L34"/>
  <c r="K34"/>
  <c r="L33"/>
  <c r="K33"/>
  <c r="L13"/>
  <c r="K13"/>
  <c r="L15"/>
  <c r="K15"/>
  <c r="H11"/>
  <c r="M15" l="1"/>
  <c r="M34"/>
  <c r="M13"/>
  <c r="M33"/>
  <c r="L76"/>
  <c r="K76"/>
  <c r="L11"/>
  <c r="K11"/>
  <c r="L75"/>
  <c r="K75"/>
  <c r="K256"/>
  <c r="L256" s="1"/>
  <c r="L10"/>
  <c r="K10"/>
  <c r="M76" l="1"/>
  <c r="M11"/>
  <c r="M75"/>
  <c r="M10"/>
  <c r="L74"/>
  <c r="K74"/>
  <c r="K248"/>
  <c r="L248" s="1"/>
  <c r="K228"/>
  <c r="L228" s="1"/>
  <c r="K253"/>
  <c r="L253" s="1"/>
  <c r="K252"/>
  <c r="L252" s="1"/>
  <c r="K255"/>
  <c r="L255" s="1"/>
  <c r="K250"/>
  <c r="L250" s="1"/>
  <c r="M7"/>
  <c r="F238"/>
  <c r="K238" s="1"/>
  <c r="L238" s="1"/>
  <c r="K239"/>
  <c r="L239" s="1"/>
  <c r="K230"/>
  <c r="L230" s="1"/>
  <c r="K233"/>
  <c r="L233" s="1"/>
  <c r="K241"/>
  <c r="L241" s="1"/>
  <c r="F232"/>
  <c r="F231"/>
  <c r="K231" s="1"/>
  <c r="L231" s="1"/>
  <c r="F229"/>
  <c r="K229" s="1"/>
  <c r="L229" s="1"/>
  <c r="F209"/>
  <c r="K209" s="1"/>
  <c r="L209" s="1"/>
  <c r="F161"/>
  <c r="K161" s="1"/>
  <c r="L161" s="1"/>
  <c r="K240"/>
  <c r="L240" s="1"/>
  <c r="K244"/>
  <c r="L244" s="1"/>
  <c r="K245"/>
  <c r="L245" s="1"/>
  <c r="K237"/>
  <c r="L237" s="1"/>
  <c r="K247"/>
  <c r="L247" s="1"/>
  <c r="K243"/>
  <c r="L243" s="1"/>
  <c r="K236"/>
  <c r="L236" s="1"/>
  <c r="K225"/>
  <c r="L225" s="1"/>
  <c r="K227"/>
  <c r="L227" s="1"/>
  <c r="K224"/>
  <c r="L224" s="1"/>
  <c r="K226"/>
  <c r="L226" s="1"/>
  <c r="K155"/>
  <c r="L155" s="1"/>
  <c r="K208"/>
  <c r="L208" s="1"/>
  <c r="K222"/>
  <c r="L222" s="1"/>
  <c r="K223"/>
  <c r="L223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3"/>
  <c r="L213" s="1"/>
  <c r="K211"/>
  <c r="L211" s="1"/>
  <c r="K210"/>
  <c r="L210" s="1"/>
  <c r="K205"/>
  <c r="L205" s="1"/>
  <c r="K204"/>
  <c r="L204" s="1"/>
  <c r="K203"/>
  <c r="L203" s="1"/>
  <c r="K200"/>
  <c r="L200" s="1"/>
  <c r="K199"/>
  <c r="L199" s="1"/>
  <c r="K198"/>
  <c r="L198" s="1"/>
  <c r="K197"/>
  <c r="L197" s="1"/>
  <c r="K196"/>
  <c r="L196" s="1"/>
  <c r="K195"/>
  <c r="L195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3"/>
  <c r="L183" s="1"/>
  <c r="K181"/>
  <c r="L181" s="1"/>
  <c r="K179"/>
  <c r="L179" s="1"/>
  <c r="K177"/>
  <c r="L177" s="1"/>
  <c r="K176"/>
  <c r="L176" s="1"/>
  <c r="K175"/>
  <c r="L175" s="1"/>
  <c r="K173"/>
  <c r="L173" s="1"/>
  <c r="K172"/>
  <c r="L172" s="1"/>
  <c r="K171"/>
  <c r="L171" s="1"/>
  <c r="K170"/>
  <c r="K169"/>
  <c r="L169" s="1"/>
  <c r="K168"/>
  <c r="L168" s="1"/>
  <c r="K166"/>
  <c r="L166" s="1"/>
  <c r="K165"/>
  <c r="L165" s="1"/>
  <c r="K164"/>
  <c r="L164" s="1"/>
  <c r="K163"/>
  <c r="L163" s="1"/>
  <c r="K162"/>
  <c r="L162" s="1"/>
  <c r="H160"/>
  <c r="K160" s="1"/>
  <c r="L160" s="1"/>
  <c r="K157"/>
  <c r="L157" s="1"/>
  <c r="K156"/>
  <c r="L156" s="1"/>
  <c r="K154"/>
  <c r="L154" s="1"/>
  <c r="K153"/>
  <c r="L153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H126"/>
  <c r="K126" s="1"/>
  <c r="L126" s="1"/>
  <c r="F125"/>
  <c r="K125" s="1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D7" i="6"/>
  <c r="K6" i="4"/>
  <c r="K6" i="3"/>
  <c r="L6" i="2"/>
  <c r="M74" i="7" l="1"/>
</calcChain>
</file>

<file path=xl/sharedStrings.xml><?xml version="1.0" encoding="utf-8"?>
<sst xmlns="http://schemas.openxmlformats.org/spreadsheetml/2006/main" count="2379" uniqueCount="973">
  <si>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</si>
  <si>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</si>
  <si>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</si>
  <si>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</si>
  <si>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</si>
  <si>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</si>
  <si>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</si>
  <si>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</si>
  <si>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</si>
  <si>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</si>
  <si>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</si>
  <si>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</si>
  <si>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</si>
  <si>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</si>
  <si>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</si>
  <si>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</si>
  <si>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</si>
  <si>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</si>
  <si>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</si>
  <si>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</si>
  <si>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</si>
  <si>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</si>
  <si>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</si>
  <si>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</si>
  <si>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</si>
  <si>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</si>
  <si>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</si>
  <si>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</si>
  <si>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</si>
  <si>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</si>
  <si>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</si>
  <si>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</si>
  <si>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</si>
  <si>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</si>
  <si>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</si>
  <si>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</si>
  <si>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</si>
  <si>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</si>
  <si>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</si>
  <si>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</si>
  <si>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</si>
  <si>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</si>
  <si>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</si>
  <si>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</si>
  <si>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</si>
  <si>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</si>
  <si>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</si>
  <si>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</si>
  <si>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</si>
  <si>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</si>
  <si>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</si>
  <si>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</si>
  <si>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</si>
  <si>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</si>
  <si>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</si>
  <si>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</si>
  <si>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</si>
  <si>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</si>
  <si>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</si>
  <si>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</si>
  <si>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</si>
  <si>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</si>
  <si>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</si>
  <si>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</si>
  <si>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</si>
  <si>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</si>
  <si>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</si>
  <si>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</si>
  <si>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</si>
  <si>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</si>
  <si>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</si>
  <si>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</si>
  <si>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</si>
  <si>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</si>
  <si>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</si>
  <si>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</si>
  <si>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</si>
  <si>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</si>
  <si>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</si>
  <si>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</si>
  <si>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</si>
  <si>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</si>
  <si>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</si>
  <si>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</si>
  <si>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</si>
  <si>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</si>
  <si>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</si>
  <si>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</si>
  <si>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</si>
  <si>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</si>
  <si>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</si>
  <si>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</si>
  <si>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</si>
  <si>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</si>
  <si>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</si>
  <si>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</si>
  <si>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</si>
  <si>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</si>
  <si>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</si>
  <si>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</si>
  <si>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</si>
  <si>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</si>
  <si>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</si>
  <si>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</si>
  <si>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</si>
  <si>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</si>
  <si>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</si>
  <si>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</si>
  <si>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</si>
  <si>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</si>
  <si>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</si>
  <si>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</si>
  <si>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</si>
  <si>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</si>
  <si>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</si>
  <si>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</si>
  <si>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</si>
  <si>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</si>
  <si>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</si>
  <si>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</si>
  <si>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</si>
  <si>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</si>
  <si>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</si>
  <si>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</si>
  <si>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</si>
  <si>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</si>
  <si>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</si>
  <si>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</si>
  <si>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</si>
  <si>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</si>
  <si>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</si>
  <si>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</si>
  <si>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</si>
  <si>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</si>
  <si>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</si>
  <si>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</si>
  <si>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</si>
  <si>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</si>
  <si>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</si>
  <si>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</si>
  <si>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</si>
  <si>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</si>
  <si>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</si>
  <si>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</si>
  <si>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</si>
  <si>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</si>
  <si>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</si>
  <si>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</si>
  <si>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</si>
  <si>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</si>
  <si>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</si>
  <si>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</si>
  <si>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</si>
  <si>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</si>
  <si>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</si>
  <si>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</si>
  <si>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</si>
  <si>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</si>
  <si>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</si>
  <si>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</si>
  <si>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</si>
  <si>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</si>
  <si>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</si>
  <si>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</si>
  <si>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</si>
  <si>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</si>
  <si>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</si>
  <si>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</si>
  <si>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</si>
  <si>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</si>
  <si>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</si>
  <si>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</si>
  <si>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</si>
  <si>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</si>
  <si>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</si>
  <si>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</si>
  <si>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</si>
  <si>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</si>
  <si>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</si>
  <si>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</si>
  <si>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</si>
  <si>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</si>
  <si>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</si>
  <si>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</si>
  <si>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</si>
  <si>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</si>
  <si>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</si>
  <si>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</si>
  <si>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</si>
  <si>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</si>
  <si>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</si>
  <si>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</si>
  <si>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</si>
  <si>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</si>
  <si>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</si>
  <si>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</si>
  <si>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</si>
  <si>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</si>
  <si>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</si>
  <si>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</si>
  <si>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</si>
  <si>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</si>
  <si>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</si>
  <si>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</si>
  <si>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</si>
  <si>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</si>
  <si>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</si>
  <si>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</si>
  <si>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</si>
  <si>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</si>
  <si>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</si>
  <si>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</si>
  <si>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</si>
  <si>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</si>
  <si>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</si>
  <si>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</si>
  <si>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</si>
  <si>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</si>
  <si>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</si>
  <si>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</si>
  <si>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</si>
  <si>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</si>
  <si>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</si>
  <si>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</si>
  <si>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</si>
  <si>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</si>
  <si>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</si>
  <si>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</si>
  <si>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</si>
  <si>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</si>
  <si>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</si>
  <si>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</si>
  <si>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</si>
  <si>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</si>
  <si>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</si>
  <si>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</si>
  <si>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</si>
  <si>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</si>
  <si>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</si>
  <si>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</si>
  <si>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</si>
  <si>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</si>
  <si>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</si>
  <si>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</si>
  <si>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</si>
  <si>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</si>
  <si>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</si>
  <si>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</si>
  <si>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</si>
  <si>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</si>
  <si>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</si>
  <si>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</si>
  <si>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</si>
  <si>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</si>
  <si>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</si>
  <si>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</si>
  <si>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</si>
  <si>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</si>
  <si>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</si>
  <si>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</si>
  <si>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</si>
  <si>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</si>
  <si>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</si>
  <si>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</si>
  <si>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</si>
  <si>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</si>
  <si>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</si>
  <si>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</si>
  <si>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</si>
  <si>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</si>
  <si>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</si>
  <si>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</si>
  <si>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</si>
  <si>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</si>
  <si>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</si>
  <si>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</si>
  <si>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</si>
  <si>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</si>
  <si>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</si>
  <si>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</si>
  <si>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</si>
  <si>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</si>
  <si>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</si>
  <si>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</si>
  <si>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</si>
  <si>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</si>
  <si>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</si>
  <si>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</si>
  <si>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</si>
  <si>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</si>
  <si>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</si>
  <si>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</si>
  <si>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</si>
  <si>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</si>
  <si>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</si>
  <si>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</si>
  <si>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</si>
  <si>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</si>
  <si>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</si>
  <si>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</si>
  <si>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</si>
  <si>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</si>
  <si>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</si>
  <si>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</si>
  <si>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</si>
  <si>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</si>
  <si>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</si>
  <si>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</si>
  <si>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</si>
  <si>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</si>
  <si>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</si>
  <si>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</si>
  <si>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</si>
  <si>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</si>
  <si>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</si>
  <si>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</si>
  <si>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</si>
  <si>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</si>
  <si>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</si>
  <si>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</si>
  <si>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</si>
  <si>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</si>
  <si>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</si>
  <si>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</si>
  <si>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</si>
  <si>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</si>
  <si>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</si>
  <si>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</si>
  <si>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</si>
  <si>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</si>
  <si>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</si>
  <si>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</si>
  <si>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</si>
  <si>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</si>
  <si>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</si>
  <si>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</si>
  <si>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</si>
  <si>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</si>
  <si>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</si>
  <si>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</si>
  <si>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</si>
  <si>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</si>
  <si>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</si>
  <si>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</si>
  <si>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</si>
  <si>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</si>
  <si>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</si>
  <si>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</si>
  <si>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</si>
  <si>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</si>
  <si>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</si>
  <si>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</si>
  <si>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</si>
  <si>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</si>
  <si>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</si>
  <si>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</si>
  <si>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</si>
  <si>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</si>
  <si>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</si>
  <si>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</si>
  <si>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</si>
  <si>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</si>
  <si>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</si>
  <si>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</si>
  <si>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</si>
  <si>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</si>
  <si>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</si>
  <si>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</si>
  <si>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</si>
  <si>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</si>
  <si>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</si>
  <si>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</si>
  <si>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</si>
  <si>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</si>
  <si>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</si>
  <si>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</si>
  <si>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</si>
  <si>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</si>
  <si>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</si>
  <si>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</si>
  <si>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</si>
  <si>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</si>
  <si>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</si>
  <si>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</si>
  <si>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</si>
  <si>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</si>
  <si>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</si>
  <si>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</si>
  <si>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</si>
  <si>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</si>
  <si>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</si>
  <si>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</si>
  <si>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</si>
  <si>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</si>
  <si>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</si>
  <si>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</si>
  <si>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</si>
  <si>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</si>
  <si>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</si>
  <si>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</si>
  <si>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</si>
  <si>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</si>
  <si>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</si>
  <si>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</si>
  <si>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</si>
  <si>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</si>
  <si>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</si>
  <si>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</si>
  <si>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</si>
  <si>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</si>
  <si>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</si>
  <si>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</si>
  <si>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</si>
  <si>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</si>
  <si>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</si>
  <si>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</si>
  <si>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</si>
  <si>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</si>
  <si>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</si>
  <si>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</si>
  <si>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</si>
  <si>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</si>
  <si>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</si>
  <si>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</si>
  <si>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</si>
  <si>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</si>
  <si>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</si>
  <si>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</si>
  <si>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</si>
  <si>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</si>
  <si>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</si>
  <si>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</si>
  <si>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</si>
  <si>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</si>
  <si>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</si>
  <si>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</si>
  <si>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</si>
  <si>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</si>
  <si>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</si>
  <si>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</si>
  <si>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</si>
  <si>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</si>
  <si>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</si>
  <si>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</si>
  <si>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</si>
  <si>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</si>
  <si>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</si>
  <si>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</si>
  <si>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</si>
  <si>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</si>
  <si>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</si>
  <si>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</si>
  <si>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</si>
  <si>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</si>
  <si>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</si>
  <si>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</si>
  <si>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</si>
  <si>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</si>
  <si>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</si>
  <si>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</si>
  <si>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</si>
  <si>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</si>
  <si>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</si>
  <si>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</si>
  <si>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</si>
  <si>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</si>
  <si>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</si>
  <si>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</si>
  <si>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</si>
  <si>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</si>
  <si>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</si>
  <si>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</si>
  <si>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</si>
  <si>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</si>
  <si>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</si>
  <si>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</si>
  <si>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</si>
  <si>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</si>
  <si>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</si>
  <si>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</si>
  <si>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</si>
  <si>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</si>
  <si>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</si>
  <si>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</si>
  <si>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</si>
  <si>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</si>
  <si>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</si>
  <si>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</si>
  <si>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</si>
  <si>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</si>
  <si>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</si>
  <si>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</si>
  <si>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</si>
  <si>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</si>
  <si>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</si>
  <si>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</si>
  <si>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</si>
  <si>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</si>
  <si>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</si>
  <si>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</si>
  <si>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</si>
  <si>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</si>
  <si>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</si>
  <si>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</si>
  <si>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</si>
  <si>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</si>
  <si>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</si>
  <si>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</si>
  <si>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</si>
  <si>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</si>
  <si>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</si>
  <si>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</si>
  <si>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</si>
  <si>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</si>
  <si>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</si>
  <si>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</si>
  <si>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</si>
  <si>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</si>
  <si>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</si>
  <si>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</si>
  <si>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</si>
  <si>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</si>
  <si>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</si>
  <si>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</si>
  <si>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</si>
  <si>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</si>
  <si>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</si>
  <si>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</si>
  <si>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</si>
  <si>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</si>
  <si>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</si>
  <si>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</si>
  <si>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</si>
  <si>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</si>
  <si>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</si>
  <si>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</si>
  <si>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</si>
  <si>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</si>
  <si>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</si>
  <si>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</si>
  <si>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</si>
  <si>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</si>
  <si>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</si>
  <si>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</si>
  <si>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</si>
  <si>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</si>
  <si>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</si>
  <si>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</si>
  <si>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</si>
  <si>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</si>
  <si>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</si>
  <si>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</si>
  <si>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</si>
  <si>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</si>
  <si>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</si>
  <si>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</si>
  <si>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</si>
  <si>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</si>
  <si>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</si>
  <si>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</si>
  <si>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</si>
  <si>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</si>
  <si>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</si>
  <si>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</si>
  <si>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</si>
  <si>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</si>
  <si>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</si>
  <si>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</si>
  <si>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</si>
  <si>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</si>
  <si>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</si>
  <si>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</si>
  <si>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</si>
  <si>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</si>
  <si>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</si>
  <si>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</si>
  <si>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</si>
  <si>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</si>
  <si>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</si>
  <si>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</si>
  <si>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</si>
  <si>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</si>
  <si>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</si>
  <si>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</si>
  <si>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</si>
  <si>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</si>
  <si>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</si>
  <si>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</si>
  <si>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</si>
  <si>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</si>
  <si>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</si>
  <si>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</si>
  <si>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</si>
  <si>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</si>
  <si>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</si>
  <si>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</si>
  <si>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</si>
  <si>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</si>
  <si>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</si>
  <si>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</si>
  <si>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</si>
  <si>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</si>
  <si>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</si>
  <si>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</si>
  <si>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</si>
  <si>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</si>
  <si>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</si>
  <si>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</si>
  <si>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</si>
  <si>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</si>
  <si>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</si>
  <si>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</si>
  <si>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</si>
  <si>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</si>
  <si>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</si>
  <si>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</si>
  <si>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</si>
  <si>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</si>
  <si>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</si>
  <si>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</si>
  <si>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</si>
  <si>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</si>
  <si>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</si>
  <si>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</si>
  <si>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</si>
  <si>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</si>
  <si>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</si>
  <si>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</si>
  <si>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</si>
  <si>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</si>
  <si>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</si>
  <si>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</si>
  <si>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</si>
  <si>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</si>
  <si>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</si>
  <si>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</si>
  <si>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</si>
  <si>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</si>
  <si>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</si>
  <si>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</si>
  <si>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</si>
  <si>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</si>
  <si>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</si>
  <si>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</si>
  <si>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</si>
  <si>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</si>
  <si>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</si>
  <si>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</si>
  <si>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</si>
  <si>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</si>
  <si>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</si>
  <si>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</si>
  <si>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</si>
  <si>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</si>
  <si>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</si>
  <si>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</si>
  <si>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</si>
  <si>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</si>
  <si>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</si>
  <si>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</si>
  <si>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</si>
  <si>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</si>
  <si>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</si>
  <si>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</si>
  <si>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</si>
  <si>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</si>
  <si>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</si>
  <si>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</si>
  <si>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</si>
  <si>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</si>
  <si>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</si>
  <si>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</si>
  <si>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</si>
  <si>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</si>
  <si>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</si>
  <si>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</si>
  <si>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</si>
  <si>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</si>
  <si>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</si>
  <si>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</si>
  <si>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</si>
  <si>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</si>
  <si>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</si>
  <si>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</si>
  <si>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</si>
  <si>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</si>
  <si>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</si>
  <si>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</si>
  <si>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</si>
  <si>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</si>
  <si>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</si>
  <si>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</si>
  <si>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</si>
  <si>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</si>
  <si>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</si>
  <si>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</si>
  <si>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</si>
  <si>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</si>
  <si>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</si>
  <si>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</si>
  <si>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</si>
  <si>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</si>
  <si>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</si>
  <si>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</si>
  <si>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</si>
  <si>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</si>
  <si>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</si>
  <si>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</si>
  <si>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</si>
  <si>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</si>
  <si>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</si>
  <si>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</si>
  <si>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</si>
  <si>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</si>
  <si>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</si>
  <si>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</si>
  <si>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</si>
  <si>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</si>
  <si>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</si>
  <si>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</si>
  <si>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</si>
  <si>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</si>
  <si>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</si>
  <si>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</si>
  <si>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</si>
  <si>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</si>
  <si>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</si>
  <si>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</si>
  <si>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</si>
  <si>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</si>
  <si>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</si>
  <si>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</si>
  <si>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</si>
  <si>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</si>
  <si>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</si>
  <si>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</si>
  <si>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</si>
  <si>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</si>
  <si>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</si>
  <si>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</si>
  <si>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</si>
  <si>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</si>
  <si>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</si>
  <si>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</si>
  <si>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</si>
  <si>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</si>
  <si>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</si>
  <si>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</si>
  <si>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</si>
  <si>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</si>
  <si>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</si>
  <si>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</si>
  <si>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</si>
  <si>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</si>
  <si>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</si>
  <si>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</si>
  <si>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</si>
  <si>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</si>
  <si>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</si>
  <si>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</si>
  <si>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</si>
  <si>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</si>
  <si>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</si>
  <si>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</si>
  <si>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</si>
  <si>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</si>
  <si>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</si>
  <si>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</si>
  <si>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</si>
  <si>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</si>
  <si>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</si>
  <si>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</si>
  <si>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</si>
  <si>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</si>
  <si>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</si>
  <si>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</si>
  <si>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</si>
  <si>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</si>
  <si>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</si>
  <si>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</si>
  <si>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</si>
  <si>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</si>
  <si>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</si>
  <si>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</si>
  <si>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</si>
  <si>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</si>
  <si>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</si>
  <si>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</si>
  <si>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</si>
  <si>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</si>
  <si>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</si>
  <si>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</si>
  <si>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</si>
  <si>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</si>
  <si>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</si>
  <si>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</si>
  <si>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</si>
  <si>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</si>
  <si>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</si>
  <si>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</si>
  <si>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</si>
  <si>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</si>
  <si>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</si>
  <si>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</si>
  <si>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</si>
  <si>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</si>
  <si>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</si>
  <si>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</si>
  <si>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</si>
  <si>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</si>
  <si>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</si>
  <si>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</si>
  <si>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</si>
  <si>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</si>
  <si>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</si>
  <si>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</si>
  <si>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</si>
  <si>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</si>
  <si>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</si>
  <si>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</si>
  <si>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</si>
  <si>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</si>
  <si>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</si>
  <si>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</si>
  <si>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</si>
  <si>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</si>
  <si>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</si>
  <si>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</si>
  <si>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</si>
  <si>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</si>
  <si>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</si>
  <si>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</si>
  <si>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</si>
  <si>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</si>
  <si>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</si>
  <si>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</si>
  <si>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</si>
  <si>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</si>
  <si>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</si>
  <si>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</si>
  <si>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</si>
  <si>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</si>
  <si>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</si>
  <si>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</si>
  <si>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Part Profit of Rs.4.50/-</t>
  </si>
  <si>
    <t>Profit of Rs.21.5/-</t>
  </si>
  <si>
    <t>Part profit of Rs.80/-</t>
  </si>
  <si>
    <t>2840-2860</t>
  </si>
  <si>
    <t>3050-3250</t>
  </si>
  <si>
    <t>5700-5800</t>
  </si>
  <si>
    <t>350-360</t>
  </si>
  <si>
    <t xml:space="preserve">HDFCLIFE </t>
  </si>
  <si>
    <t>687-690</t>
  </si>
  <si>
    <t>715-725</t>
  </si>
  <si>
    <t xml:space="preserve">RELIANCE </t>
  </si>
  <si>
    <t>2300-2400</t>
  </si>
  <si>
    <t xml:space="preserve">IGL </t>
  </si>
  <si>
    <t>545-564</t>
  </si>
  <si>
    <t>2040-2060</t>
  </si>
  <si>
    <t>107-112</t>
  </si>
  <si>
    <t>Buy&lt;&gt;</t>
  </si>
  <si>
    <t>Part profit of Rs.33/-</t>
  </si>
  <si>
    <t>OLGA TRADING PRIVATE LIMITED</t>
  </si>
  <si>
    <t>2000-2050</t>
  </si>
  <si>
    <t>PIIND APRIL FUT</t>
  </si>
  <si>
    <t>2350-2370</t>
  </si>
  <si>
    <t>513-519</t>
  </si>
  <si>
    <t>560-580</t>
  </si>
  <si>
    <t>710-720</t>
  </si>
  <si>
    <t>3750-3800</t>
  </si>
  <si>
    <t>SHERWOOD SECURITIES PVT LTD</t>
  </si>
  <si>
    <t>JUMPNET</t>
  </si>
  <si>
    <t>NIKSTECH</t>
  </si>
  <si>
    <t>Jump Networks Limited</t>
  </si>
  <si>
    <t>Profit of Rs.38.75/-</t>
  </si>
  <si>
    <t>Part Profit of Rs.20.50/-</t>
  </si>
  <si>
    <t>Profit of Rs.450/-</t>
  </si>
  <si>
    <t>Profit of Rs.460/-</t>
  </si>
  <si>
    <t>NIFTY 14600 PE 08-APR</t>
  </si>
  <si>
    <t>150-170</t>
  </si>
  <si>
    <t>Loss of Rs.36/-</t>
  </si>
  <si>
    <t>BANKNIFTY 32900 PE 08-APR</t>
  </si>
  <si>
    <t>BHARTIARTL APRIL FUT</t>
  </si>
  <si>
    <t>535-540</t>
  </si>
  <si>
    <t>1265-1275</t>
  </si>
  <si>
    <t>1400-1450</t>
  </si>
  <si>
    <t>Retail Research Technical Calls &amp; Fundamental Performance Report for the month of April-2021</t>
  </si>
  <si>
    <t>HISARMETAL</t>
  </si>
  <si>
    <t>Hisar Metal Ind. Limited</t>
  </si>
  <si>
    <t>ESAAR INDIA LIMITED</t>
  </si>
  <si>
    <t>1465-1475</t>
  </si>
  <si>
    <t>1600-1700</t>
  </si>
  <si>
    <t>Profit of Rs.100/-</t>
  </si>
  <si>
    <t>NIFTY 14800 CE 08-APR</t>
  </si>
  <si>
    <t>884-886</t>
  </si>
  <si>
    <t>930-940</t>
  </si>
  <si>
    <t xml:space="preserve">EXIDEIND </t>
  </si>
  <si>
    <t>181-183</t>
  </si>
  <si>
    <t>195-200</t>
  </si>
  <si>
    <t>Profit of Rs.2.5/-</t>
  </si>
  <si>
    <t>Profit of Rs.90/-</t>
  </si>
  <si>
    <t>547-549</t>
  </si>
  <si>
    <t>585-590</t>
  </si>
  <si>
    <t>NARBADA</t>
  </si>
  <si>
    <t>DEVENDER KUMAR</t>
  </si>
  <si>
    <t>AARTI</t>
  </si>
  <si>
    <t>OZONEWORLD</t>
  </si>
  <si>
    <t>DARSHANGI MANISH PATEL</t>
  </si>
  <si>
    <t>ARVIND SHANTILAL SHAH</t>
  </si>
  <si>
    <t>VIKASECO</t>
  </si>
  <si>
    <t>Vikas EcoTech Limited</t>
  </si>
  <si>
    <t>Profit of Rs.6.5/-</t>
  </si>
  <si>
    <t>BPCL 420 PE APR</t>
  </si>
  <si>
    <t>NIFTY 14700 CE 08-APR</t>
  </si>
  <si>
    <t>140-150</t>
  </si>
  <si>
    <t>Profit of Rs.15/-</t>
  </si>
  <si>
    <t>Profit of Rs.17/-</t>
  </si>
  <si>
    <t>Profit of Rs.45/-</t>
  </si>
  <si>
    <t>Sell</t>
  </si>
  <si>
    <t>Profit of Rs.9.5/-</t>
  </si>
  <si>
    <t>Part Profit of Rs.77.5/-</t>
  </si>
  <si>
    <t>Profit of Rs.1.05/-</t>
  </si>
  <si>
    <t>1780-1785</t>
  </si>
  <si>
    <t>ABHIINFRA</t>
  </si>
  <si>
    <t>VINEETHKRISHNAN</t>
  </si>
  <si>
    <t>ANKIN</t>
  </si>
  <si>
    <t>NITIN DARA</t>
  </si>
  <si>
    <t>SEEMA LOKESH KAPOOR</t>
  </si>
  <si>
    <t>BIBCL</t>
  </si>
  <si>
    <t>ALPHA LEON ENTERPRISES LLP</t>
  </si>
  <si>
    <t>TOPGAIN FINANCE PRIVATE LIMITED</t>
  </si>
  <si>
    <t>DEEP</t>
  </si>
  <si>
    <t>NNM SECURITIES PVT LTD</t>
  </si>
  <si>
    <t>HETAL SHASHANK DOSHI</t>
  </si>
  <si>
    <t>ESARIND</t>
  </si>
  <si>
    <t>VISHWAMANI MATAMANI TIWARI</t>
  </si>
  <si>
    <t>HITECHWIND</t>
  </si>
  <si>
    <t>VAISHALIBEN RAJESHBHAI MODI</t>
  </si>
  <si>
    <t>HEMLATABEN MAHAVIRBHAI TIWARI</t>
  </si>
  <si>
    <t>SIMANTI BAGCHI</t>
  </si>
  <si>
    <t>DEBASREE KUNDU BASU .</t>
  </si>
  <si>
    <t>ARCHANA</t>
  </si>
  <si>
    <t>UMESH KUMAR AGARWAL</t>
  </si>
  <si>
    <t>RTNINFRA</t>
  </si>
  <si>
    <t>CONNECOR INVESTMENT ENTERPRISE LIMITED .</t>
  </si>
  <si>
    <t>OBERON LIMITED</t>
  </si>
  <si>
    <t>DAZBOG HOLDINGS EFC LIMITED</t>
  </si>
  <si>
    <t>SUNRETAIL</t>
  </si>
  <si>
    <t>ALKALI</t>
  </si>
  <si>
    <t>Alkali Metals Limited</t>
  </si>
  <si>
    <t>NIRMAN COMMODITIES PRIVATE LIMITED</t>
  </si>
  <si>
    <t>BBTCL</t>
  </si>
  <si>
    <t>B&amp;B Triplewall Cont Ltd</t>
  </si>
  <si>
    <t>MAVEN INDIA FUND</t>
  </si>
  <si>
    <t>HARRMALAYA</t>
  </si>
  <si>
    <t>Harrisons  Malayalam Ltd</t>
  </si>
  <si>
    <t>VIJETA STOCK &amp; SHARES SERVICES PRIVATE LIMITED VIJETA  STOCK</t>
  </si>
  <si>
    <t>MAHESHWARI</t>
  </si>
  <si>
    <t>Maheshwari Logistics Limi</t>
  </si>
  <si>
    <t>MILTON</t>
  </si>
  <si>
    <t>Milton Industries Limited</t>
  </si>
  <si>
    <t>TEJAS VIRENDRA SHAH</t>
  </si>
  <si>
    <t>SAKSOFT</t>
  </si>
  <si>
    <t>Saksoft Limited</t>
  </si>
  <si>
    <t>KRG POLYCHEM PRIVATE LIMITED</t>
  </si>
  <si>
    <t>JHUNJHUNWALA RAJIV</t>
  </si>
  <si>
    <t>SATYANARAYAN J KABRA</t>
  </si>
  <si>
    <t>PNC</t>
  </si>
  <si>
    <t>Pritish Nandy Comm. Ltd.</t>
  </si>
  <si>
    <t>GANNON FINANCE INVESTMENTS LIMITED</t>
  </si>
  <si>
    <t>RELINFRA</t>
  </si>
  <si>
    <t>Reliance Infrastructu Ltd</t>
  </si>
  <si>
    <t>HOUSING DEVELOPMENT FINANCE CORPORATION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</si>
</sst>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49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2" borderId="4" xfId="0" applyNumberFormat="1" applyFont="1" applyFill="1" applyBorder="1" applyAlignment="1">
      <alignment horizontal="left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8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4" fontId="46" fillId="45" borderId="35" xfId="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4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43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5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4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43" fontId="8" fillId="59" borderId="35" xfId="160" applyFont="1" applyFill="1" applyBorder="1" applyAlignment="1">
      <alignment horizontal="left" vertical="center"/>
    </xf>
    <xf numFmtId="43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169" fontId="7" fillId="45" borderId="35" xfId="0" applyNumberFormat="1" applyFont="1" applyFill="1" applyBorder="1" applyAlignment="1">
      <alignment horizontal="center" vertical="center"/>
    </xf>
    <xf numFmtId="43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7" fillId="45" borderId="36" xfId="0" applyFont="1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8" borderId="9" xfId="0" applyFont="1" applyFill="1" applyBorder="1" applyAlignment="1">
      <alignment horizontal="center"/>
    </xf>
    <xf numFmtId="15" fontId="0" fillId="58" borderId="0" xfId="0" applyNumberFormat="1" applyFill="1" applyBorder="1" applyAlignment="1">
      <alignment horizontal="center" vertical="center"/>
    </xf>
    <xf numFmtId="43" fontId="8" fillId="58" borderId="35" xfId="160" applyFont="1" applyFill="1" applyBorder="1" applyAlignment="1">
      <alignment horizontal="left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165" fontId="46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69" fontId="7" fillId="58" borderId="35" xfId="0" applyNumberFormat="1" applyFont="1" applyFill="1" applyBorder="1" applyAlignment="1">
      <alignment horizontal="center" vertical="center"/>
    </xf>
    <xf numFmtId="43" fontId="7" fillId="58" borderId="35" xfId="16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1" fontId="0" fillId="30" borderId="35" xfId="0" applyNumberFormat="1" applyFill="1" applyBorder="1" applyAlignment="1">
      <alignment horizontal="center" vertical="center"/>
    </xf>
    <xf numFmtId="164" fontId="46" fillId="30" borderId="35" xfId="0" applyNumberFormat="1" applyFont="1" applyFill="1" applyBorder="1" applyAlignment="1">
      <alignment horizontal="center" vertical="center"/>
    </xf>
    <xf numFmtId="165" fontId="0" fillId="30" borderId="35" xfId="0" applyNumberFormat="1" applyFont="1" applyFill="1" applyBorder="1" applyAlignment="1">
      <alignment horizontal="center" vertical="center"/>
    </xf>
    <xf numFmtId="0" fontId="8" fillId="30" borderId="35" xfId="0" applyFont="1" applyFill="1" applyBorder="1" applyAlignment="1">
      <alignment horizontal="left"/>
    </xf>
    <xf numFmtId="0" fontId="46" fillId="30" borderId="35" xfId="0" applyFont="1" applyFill="1" applyBorder="1" applyAlignment="1">
      <alignment horizontal="center" vertical="center"/>
    </xf>
    <xf numFmtId="0" fontId="0" fillId="30" borderId="3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8" sqref="C28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44293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F21" sqref="F2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44293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38" t="s">
        <v>16</v>
      </c>
      <c r="B9" s="540" t="s">
        <v>17</v>
      </c>
      <c r="C9" s="540" t="s">
        <v>18</v>
      </c>
      <c r="D9" s="540" t="s">
        <v>832</v>
      </c>
      <c r="E9" s="260" t="s">
        <v>19</v>
      </c>
      <c r="F9" s="260" t="s">
        <v>20</v>
      </c>
      <c r="G9" s="535" t="s">
        <v>21</v>
      </c>
      <c r="H9" s="536"/>
      <c r="I9" s="537"/>
      <c r="J9" s="535" t="s">
        <v>22</v>
      </c>
      <c r="K9" s="536"/>
      <c r="L9" s="537"/>
      <c r="M9" s="260"/>
      <c r="N9" s="267"/>
      <c r="O9" s="267"/>
      <c r="P9" s="267"/>
    </row>
    <row r="10" spans="1:16" ht="59.25" customHeight="1">
      <c r="A10" s="539"/>
      <c r="B10" s="541" t="s">
        <v>17</v>
      </c>
      <c r="C10" s="541"/>
      <c r="D10" s="541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5" t="s">
        <v>35</v>
      </c>
      <c r="D11" s="466">
        <v>44315</v>
      </c>
      <c r="E11" s="284">
        <v>32691.55</v>
      </c>
      <c r="F11" s="284">
        <v>32776.066666666673</v>
      </c>
      <c r="G11" s="296">
        <v>32377.133333333346</v>
      </c>
      <c r="H11" s="296">
        <v>32062.716666666674</v>
      </c>
      <c r="I11" s="296">
        <v>31663.783333333347</v>
      </c>
      <c r="J11" s="296">
        <v>33090.483333333344</v>
      </c>
      <c r="K11" s="296">
        <v>33489.416666666679</v>
      </c>
      <c r="L11" s="296">
        <v>33803.833333333343</v>
      </c>
      <c r="M11" s="283">
        <v>33175</v>
      </c>
      <c r="N11" s="283">
        <v>32461.65</v>
      </c>
      <c r="O11" s="463">
        <v>2167125</v>
      </c>
      <c r="P11" s="464">
        <v>-6.022333044232437E-2</v>
      </c>
    </row>
    <row r="12" spans="1:16" ht="15">
      <c r="A12" s="263">
        <v>2</v>
      </c>
      <c r="B12" s="362" t="s">
        <v>34</v>
      </c>
      <c r="C12" s="465" t="s">
        <v>36</v>
      </c>
      <c r="D12" s="466">
        <v>44315</v>
      </c>
      <c r="E12" s="297">
        <v>14751.45</v>
      </c>
      <c r="F12" s="297">
        <v>14738.816666666666</v>
      </c>
      <c r="G12" s="298">
        <v>14628.633333333331</v>
      </c>
      <c r="H12" s="298">
        <v>14505.816666666666</v>
      </c>
      <c r="I12" s="298">
        <v>14395.633333333331</v>
      </c>
      <c r="J12" s="298">
        <v>14861.633333333331</v>
      </c>
      <c r="K12" s="298">
        <v>14971.816666666666</v>
      </c>
      <c r="L12" s="298">
        <v>15094.633333333331</v>
      </c>
      <c r="M12" s="285">
        <v>14849</v>
      </c>
      <c r="N12" s="285">
        <v>14616</v>
      </c>
      <c r="O12" s="300">
        <v>11500125</v>
      </c>
      <c r="P12" s="301">
        <v>-1.6894274539975638E-2</v>
      </c>
    </row>
    <row r="13" spans="1:16" ht="15">
      <c r="A13" s="263">
        <v>3</v>
      </c>
      <c r="B13" s="362" t="s">
        <v>34</v>
      </c>
      <c r="C13" s="465" t="s">
        <v>830</v>
      </c>
      <c r="D13" s="466">
        <v>44315</v>
      </c>
      <c r="E13" s="425">
        <v>15453.65</v>
      </c>
      <c r="F13" s="425">
        <v>15485.516666666668</v>
      </c>
      <c r="G13" s="426">
        <v>15331.033333333336</v>
      </c>
      <c r="H13" s="426">
        <v>15208.416666666668</v>
      </c>
      <c r="I13" s="426">
        <v>15053.933333333336</v>
      </c>
      <c r="J13" s="426">
        <v>15608.133333333337</v>
      </c>
      <c r="K13" s="426">
        <v>15762.61666666667</v>
      </c>
      <c r="L13" s="426">
        <v>15885.233333333337</v>
      </c>
      <c r="M13" s="427">
        <v>15640</v>
      </c>
      <c r="N13" s="427">
        <v>15362.9</v>
      </c>
      <c r="O13" s="428">
        <v>18440</v>
      </c>
      <c r="P13" s="429">
        <v>0.17602040816326531</v>
      </c>
    </row>
    <row r="14" spans="1:16" ht="15">
      <c r="A14" s="263">
        <v>4</v>
      </c>
      <c r="B14" s="382" t="s">
        <v>841</v>
      </c>
      <c r="C14" s="465" t="s">
        <v>735</v>
      </c>
      <c r="D14" s="466">
        <v>44315</v>
      </c>
      <c r="E14" s="297">
        <v>1364.65</v>
      </c>
      <c r="F14" s="297">
        <v>1364.4666666666669</v>
      </c>
      <c r="G14" s="298">
        <v>1334.2333333333338</v>
      </c>
      <c r="H14" s="298">
        <v>1303.8166666666668</v>
      </c>
      <c r="I14" s="298">
        <v>1273.5833333333337</v>
      </c>
      <c r="J14" s="298">
        <v>1394.8833333333339</v>
      </c>
      <c r="K14" s="298">
        <v>1425.116666666667</v>
      </c>
      <c r="L14" s="298">
        <v>1455.533333333334</v>
      </c>
      <c r="M14" s="285">
        <v>1394.7</v>
      </c>
      <c r="N14" s="285">
        <v>1334.05</v>
      </c>
      <c r="O14" s="300">
        <v>545700</v>
      </c>
      <c r="P14" s="301">
        <v>7.5376884422110546E-2</v>
      </c>
    </row>
    <row r="15" spans="1:16" ht="15">
      <c r="A15" s="263">
        <v>5</v>
      </c>
      <c r="B15" s="362" t="s">
        <v>37</v>
      </c>
      <c r="C15" s="465" t="s">
        <v>38</v>
      </c>
      <c r="D15" s="466">
        <v>44315</v>
      </c>
      <c r="E15" s="297">
        <v>1914.4</v>
      </c>
      <c r="F15" s="297">
        <v>1912.9666666666665</v>
      </c>
      <c r="G15" s="298">
        <v>1899.4333333333329</v>
      </c>
      <c r="H15" s="298">
        <v>1884.4666666666665</v>
      </c>
      <c r="I15" s="298">
        <v>1870.9333333333329</v>
      </c>
      <c r="J15" s="298">
        <v>1927.9333333333329</v>
      </c>
      <c r="K15" s="298">
        <v>1941.4666666666662</v>
      </c>
      <c r="L15" s="298">
        <v>1956.4333333333329</v>
      </c>
      <c r="M15" s="285">
        <v>1926.5</v>
      </c>
      <c r="N15" s="285">
        <v>1898</v>
      </c>
      <c r="O15" s="300">
        <v>2921500</v>
      </c>
      <c r="P15" s="301">
        <v>-7.5913332278981491E-2</v>
      </c>
    </row>
    <row r="16" spans="1:16" ht="15">
      <c r="A16" s="263">
        <v>6</v>
      </c>
      <c r="B16" s="362" t="s">
        <v>39</v>
      </c>
      <c r="C16" s="465" t="s">
        <v>40</v>
      </c>
      <c r="D16" s="466">
        <v>44315</v>
      </c>
      <c r="E16" s="297">
        <v>1232.75</v>
      </c>
      <c r="F16" s="297">
        <v>1207.25</v>
      </c>
      <c r="G16" s="298">
        <v>1170.5</v>
      </c>
      <c r="H16" s="298">
        <v>1108.25</v>
      </c>
      <c r="I16" s="298">
        <v>1071.5</v>
      </c>
      <c r="J16" s="298">
        <v>1269.5</v>
      </c>
      <c r="K16" s="298">
        <v>1306.25</v>
      </c>
      <c r="L16" s="298">
        <v>1368.5</v>
      </c>
      <c r="M16" s="285">
        <v>1244</v>
      </c>
      <c r="N16" s="285">
        <v>1145</v>
      </c>
      <c r="O16" s="300">
        <v>17614000</v>
      </c>
      <c r="P16" s="301">
        <v>7.0897655803316183E-3</v>
      </c>
    </row>
    <row r="17" spans="1:16" ht="15">
      <c r="A17" s="263">
        <v>7</v>
      </c>
      <c r="B17" s="362" t="s">
        <v>39</v>
      </c>
      <c r="C17" s="465" t="s">
        <v>41</v>
      </c>
      <c r="D17" s="466">
        <v>44315</v>
      </c>
      <c r="E17" s="297">
        <v>840.9</v>
      </c>
      <c r="F17" s="297">
        <v>813.80000000000007</v>
      </c>
      <c r="G17" s="298">
        <v>772.60000000000014</v>
      </c>
      <c r="H17" s="298">
        <v>704.30000000000007</v>
      </c>
      <c r="I17" s="298">
        <v>663.10000000000014</v>
      </c>
      <c r="J17" s="298">
        <v>882.10000000000014</v>
      </c>
      <c r="K17" s="298">
        <v>923.30000000000018</v>
      </c>
      <c r="L17" s="298">
        <v>991.60000000000014</v>
      </c>
      <c r="M17" s="285">
        <v>855</v>
      </c>
      <c r="N17" s="285">
        <v>745.5</v>
      </c>
      <c r="O17" s="300">
        <v>60260000</v>
      </c>
      <c r="P17" s="301">
        <v>-2.0739143058608818E-4</v>
      </c>
    </row>
    <row r="18" spans="1:16" ht="15">
      <c r="A18" s="263">
        <v>8</v>
      </c>
      <c r="B18" s="362" t="s">
        <v>51</v>
      </c>
      <c r="C18" s="465" t="s">
        <v>226</v>
      </c>
      <c r="D18" s="466">
        <v>44315</v>
      </c>
      <c r="E18" s="297">
        <v>2737.35</v>
      </c>
      <c r="F18" s="297">
        <v>2748.85</v>
      </c>
      <c r="G18" s="298">
        <v>2697.7</v>
      </c>
      <c r="H18" s="298">
        <v>2658.0499999999997</v>
      </c>
      <c r="I18" s="298">
        <v>2606.8999999999996</v>
      </c>
      <c r="J18" s="298">
        <v>2788.5</v>
      </c>
      <c r="K18" s="298">
        <v>2839.6500000000005</v>
      </c>
      <c r="L18" s="298">
        <v>2879.3</v>
      </c>
      <c r="M18" s="285">
        <v>2800</v>
      </c>
      <c r="N18" s="285">
        <v>2709.2</v>
      </c>
      <c r="O18" s="300">
        <v>201400</v>
      </c>
      <c r="P18" s="301">
        <v>2.8600612870275793E-2</v>
      </c>
    </row>
    <row r="19" spans="1:16" ht="15">
      <c r="A19" s="263">
        <v>9</v>
      </c>
      <c r="B19" s="362" t="s">
        <v>43</v>
      </c>
      <c r="C19" s="465" t="s">
        <v>44</v>
      </c>
      <c r="D19" s="466">
        <v>44315</v>
      </c>
      <c r="E19" s="297">
        <v>850.95</v>
      </c>
      <c r="F19" s="297">
        <v>851.91666666666663</v>
      </c>
      <c r="G19" s="298">
        <v>845.63333333333321</v>
      </c>
      <c r="H19" s="298">
        <v>840.31666666666661</v>
      </c>
      <c r="I19" s="298">
        <v>834.03333333333319</v>
      </c>
      <c r="J19" s="298">
        <v>857.23333333333323</v>
      </c>
      <c r="K19" s="298">
        <v>863.51666666666677</v>
      </c>
      <c r="L19" s="298">
        <v>868.83333333333326</v>
      </c>
      <c r="M19" s="285">
        <v>858.2</v>
      </c>
      <c r="N19" s="285">
        <v>846.6</v>
      </c>
      <c r="O19" s="300">
        <v>2603000</v>
      </c>
      <c r="P19" s="301">
        <v>4.2033626901521216E-2</v>
      </c>
    </row>
    <row r="20" spans="1:16" ht="15">
      <c r="A20" s="263">
        <v>10</v>
      </c>
      <c r="B20" s="362" t="s">
        <v>37</v>
      </c>
      <c r="C20" s="465" t="s">
        <v>45</v>
      </c>
      <c r="D20" s="466">
        <v>44315</v>
      </c>
      <c r="E20" s="297">
        <v>307.3</v>
      </c>
      <c r="F20" s="297">
        <v>307.93333333333334</v>
      </c>
      <c r="G20" s="298">
        <v>304.81666666666666</v>
      </c>
      <c r="H20" s="298">
        <v>302.33333333333331</v>
      </c>
      <c r="I20" s="298">
        <v>299.21666666666664</v>
      </c>
      <c r="J20" s="298">
        <v>310.41666666666669</v>
      </c>
      <c r="K20" s="298">
        <v>313.53333333333336</v>
      </c>
      <c r="L20" s="298">
        <v>316.01666666666671</v>
      </c>
      <c r="M20" s="285">
        <v>311.05</v>
      </c>
      <c r="N20" s="285">
        <v>305.45</v>
      </c>
      <c r="O20" s="300">
        <v>15930000</v>
      </c>
      <c r="P20" s="301">
        <v>1.5296367112810707E-2</v>
      </c>
    </row>
    <row r="21" spans="1:16" ht="15">
      <c r="A21" s="263">
        <v>11</v>
      </c>
      <c r="B21" s="362" t="s">
        <v>51</v>
      </c>
      <c r="C21" s="465" t="s">
        <v>294</v>
      </c>
      <c r="D21" s="466">
        <v>44315</v>
      </c>
      <c r="E21" s="297">
        <v>979.45</v>
      </c>
      <c r="F21" s="297">
        <v>977.4666666666667</v>
      </c>
      <c r="G21" s="298">
        <v>971.93333333333339</v>
      </c>
      <c r="H21" s="298">
        <v>964.41666666666674</v>
      </c>
      <c r="I21" s="298">
        <v>958.88333333333344</v>
      </c>
      <c r="J21" s="298">
        <v>984.98333333333335</v>
      </c>
      <c r="K21" s="298">
        <v>990.51666666666665</v>
      </c>
      <c r="L21" s="298">
        <v>998.0333333333333</v>
      </c>
      <c r="M21" s="285">
        <v>983</v>
      </c>
      <c r="N21" s="285">
        <v>969.95</v>
      </c>
      <c r="O21" s="300">
        <v>778800</v>
      </c>
      <c r="P21" s="301">
        <v>4.9666419570051891E-2</v>
      </c>
    </row>
    <row r="22" spans="1:16" ht="15">
      <c r="A22" s="263">
        <v>12</v>
      </c>
      <c r="B22" s="362" t="s">
        <v>39</v>
      </c>
      <c r="C22" s="465" t="s">
        <v>46</v>
      </c>
      <c r="D22" s="466">
        <v>44315</v>
      </c>
      <c r="E22" s="297">
        <v>3000.5</v>
      </c>
      <c r="F22" s="297">
        <v>2987.3833333333332</v>
      </c>
      <c r="G22" s="298">
        <v>2954.7666666666664</v>
      </c>
      <c r="H22" s="298">
        <v>2909.0333333333333</v>
      </c>
      <c r="I22" s="298">
        <v>2876.4166666666665</v>
      </c>
      <c r="J22" s="298">
        <v>3033.1166666666663</v>
      </c>
      <c r="K22" s="298">
        <v>3065.7333333333331</v>
      </c>
      <c r="L22" s="298">
        <v>3111.4666666666662</v>
      </c>
      <c r="M22" s="285">
        <v>3020</v>
      </c>
      <c r="N22" s="285">
        <v>2941.65</v>
      </c>
      <c r="O22" s="300">
        <v>1841500</v>
      </c>
      <c r="P22" s="301">
        <v>-4.2630621263322066E-2</v>
      </c>
    </row>
    <row r="23" spans="1:16" ht="15">
      <c r="A23" s="263">
        <v>13</v>
      </c>
      <c r="B23" s="362" t="s">
        <v>43</v>
      </c>
      <c r="C23" s="465" t="s">
        <v>47</v>
      </c>
      <c r="D23" s="466">
        <v>44315</v>
      </c>
      <c r="E23" s="297">
        <v>224.1</v>
      </c>
      <c r="F23" s="297">
        <v>224.44999999999996</v>
      </c>
      <c r="G23" s="298">
        <v>220.59999999999991</v>
      </c>
      <c r="H23" s="298">
        <v>217.09999999999994</v>
      </c>
      <c r="I23" s="298">
        <v>213.24999999999989</v>
      </c>
      <c r="J23" s="298">
        <v>227.94999999999993</v>
      </c>
      <c r="K23" s="298">
        <v>231.8</v>
      </c>
      <c r="L23" s="298">
        <v>235.29999999999995</v>
      </c>
      <c r="M23" s="285">
        <v>228.3</v>
      </c>
      <c r="N23" s="285">
        <v>220.95</v>
      </c>
      <c r="O23" s="300">
        <v>10660000</v>
      </c>
      <c r="P23" s="301">
        <v>6.1349693251533744E-3</v>
      </c>
    </row>
    <row r="24" spans="1:16" ht="15">
      <c r="A24" s="263">
        <v>14</v>
      </c>
      <c r="B24" s="362" t="s">
        <v>43</v>
      </c>
      <c r="C24" s="465" t="s">
        <v>48</v>
      </c>
      <c r="D24" s="466">
        <v>44315</v>
      </c>
      <c r="E24" s="297">
        <v>113.25</v>
      </c>
      <c r="F24" s="297">
        <v>113.76666666666667</v>
      </c>
      <c r="G24" s="298">
        <v>112.13333333333333</v>
      </c>
      <c r="H24" s="298">
        <v>111.01666666666667</v>
      </c>
      <c r="I24" s="298">
        <v>109.38333333333333</v>
      </c>
      <c r="J24" s="298">
        <v>114.88333333333333</v>
      </c>
      <c r="K24" s="298">
        <v>116.51666666666668</v>
      </c>
      <c r="L24" s="298">
        <v>117.63333333333333</v>
      </c>
      <c r="M24" s="285">
        <v>115.4</v>
      </c>
      <c r="N24" s="285">
        <v>112.65</v>
      </c>
      <c r="O24" s="300">
        <v>45198000</v>
      </c>
      <c r="P24" s="301">
        <v>4.5814244064972927E-2</v>
      </c>
    </row>
    <row r="25" spans="1:16" ht="15">
      <c r="A25" s="263">
        <v>15</v>
      </c>
      <c r="B25" s="362" t="s">
        <v>49</v>
      </c>
      <c r="C25" s="465" t="s">
        <v>50</v>
      </c>
      <c r="D25" s="466">
        <v>44315</v>
      </c>
      <c r="E25" s="297">
        <v>2618.9499999999998</v>
      </c>
      <c r="F25" s="297">
        <v>2587.65</v>
      </c>
      <c r="G25" s="298">
        <v>2547.8500000000004</v>
      </c>
      <c r="H25" s="298">
        <v>2476.7500000000005</v>
      </c>
      <c r="I25" s="298">
        <v>2436.9500000000007</v>
      </c>
      <c r="J25" s="298">
        <v>2658.75</v>
      </c>
      <c r="K25" s="298">
        <v>2698.55</v>
      </c>
      <c r="L25" s="298">
        <v>2769.6499999999996</v>
      </c>
      <c r="M25" s="285">
        <v>2627.45</v>
      </c>
      <c r="N25" s="285">
        <v>2516.5500000000002</v>
      </c>
      <c r="O25" s="300">
        <v>5566200</v>
      </c>
      <c r="P25" s="301">
        <v>-1.9966194802450876E-2</v>
      </c>
    </row>
    <row r="26" spans="1:16" ht="15">
      <c r="A26" s="263">
        <v>16</v>
      </c>
      <c r="B26" s="362" t="s">
        <v>53</v>
      </c>
      <c r="C26" s="465" t="s">
        <v>222</v>
      </c>
      <c r="D26" s="466">
        <v>44315</v>
      </c>
      <c r="E26" s="297">
        <v>1224.75</v>
      </c>
      <c r="F26" s="297">
        <v>1226.9833333333333</v>
      </c>
      <c r="G26" s="298">
        <v>1197.9666666666667</v>
      </c>
      <c r="H26" s="298">
        <v>1171.1833333333334</v>
      </c>
      <c r="I26" s="298">
        <v>1142.1666666666667</v>
      </c>
      <c r="J26" s="298">
        <v>1253.7666666666667</v>
      </c>
      <c r="K26" s="298">
        <v>1282.7833333333335</v>
      </c>
      <c r="L26" s="298">
        <v>1309.5666666666666</v>
      </c>
      <c r="M26" s="285">
        <v>1256</v>
      </c>
      <c r="N26" s="285">
        <v>1200.2</v>
      </c>
      <c r="O26" s="300">
        <v>2376000</v>
      </c>
      <c r="P26" s="301">
        <v>-1.6352722003725936E-2</v>
      </c>
    </row>
    <row r="27" spans="1:16" ht="15">
      <c r="A27" s="263">
        <v>17</v>
      </c>
      <c r="B27" s="362" t="s">
        <v>51</v>
      </c>
      <c r="C27" s="465" t="s">
        <v>52</v>
      </c>
      <c r="D27" s="466">
        <v>44315</v>
      </c>
      <c r="E27" s="297">
        <v>898.5</v>
      </c>
      <c r="F27" s="297">
        <v>893.76666666666677</v>
      </c>
      <c r="G27" s="298">
        <v>887.53333333333353</v>
      </c>
      <c r="H27" s="298">
        <v>876.56666666666672</v>
      </c>
      <c r="I27" s="298">
        <v>870.33333333333348</v>
      </c>
      <c r="J27" s="298">
        <v>904.73333333333358</v>
      </c>
      <c r="K27" s="298">
        <v>910.96666666666692</v>
      </c>
      <c r="L27" s="298">
        <v>921.93333333333362</v>
      </c>
      <c r="M27" s="285">
        <v>900</v>
      </c>
      <c r="N27" s="285">
        <v>882.8</v>
      </c>
      <c r="O27" s="300">
        <v>8844550</v>
      </c>
      <c r="P27" s="301">
        <v>3.0911432684294266E-2</v>
      </c>
    </row>
    <row r="28" spans="1:16" ht="15">
      <c r="A28" s="263">
        <v>18</v>
      </c>
      <c r="B28" s="362" t="s">
        <v>53</v>
      </c>
      <c r="C28" s="465" t="s">
        <v>54</v>
      </c>
      <c r="D28" s="466">
        <v>44315</v>
      </c>
      <c r="E28" s="297">
        <v>682.3</v>
      </c>
      <c r="F28" s="297">
        <v>686.61666666666667</v>
      </c>
      <c r="G28" s="298">
        <v>675.68333333333339</v>
      </c>
      <c r="H28" s="298">
        <v>669.06666666666672</v>
      </c>
      <c r="I28" s="298">
        <v>658.13333333333344</v>
      </c>
      <c r="J28" s="298">
        <v>693.23333333333335</v>
      </c>
      <c r="K28" s="298">
        <v>704.16666666666652</v>
      </c>
      <c r="L28" s="298">
        <v>710.7833333333333</v>
      </c>
      <c r="M28" s="285">
        <v>697.55</v>
      </c>
      <c r="N28" s="285">
        <v>680</v>
      </c>
      <c r="O28" s="300">
        <v>43400400</v>
      </c>
      <c r="P28" s="301">
        <v>-3.8694342334374396E-4</v>
      </c>
    </row>
    <row r="29" spans="1:16" ht="15">
      <c r="A29" s="263">
        <v>19</v>
      </c>
      <c r="B29" s="362" t="s">
        <v>43</v>
      </c>
      <c r="C29" s="465" t="s">
        <v>55</v>
      </c>
      <c r="D29" s="466">
        <v>44315</v>
      </c>
      <c r="E29" s="297">
        <v>3627.35</v>
      </c>
      <c r="F29" s="297">
        <v>3630.6166666666663</v>
      </c>
      <c r="G29" s="298">
        <v>3609.6833333333325</v>
      </c>
      <c r="H29" s="298">
        <v>3592.016666666666</v>
      </c>
      <c r="I29" s="298">
        <v>3571.0833333333321</v>
      </c>
      <c r="J29" s="298">
        <v>3648.2833333333328</v>
      </c>
      <c r="K29" s="298">
        <v>3669.2166666666662</v>
      </c>
      <c r="L29" s="298">
        <v>3686.8833333333332</v>
      </c>
      <c r="M29" s="285">
        <v>3651.55</v>
      </c>
      <c r="N29" s="285">
        <v>3612.95</v>
      </c>
      <c r="O29" s="300">
        <v>2068000</v>
      </c>
      <c r="P29" s="301">
        <v>1.3315579227696406E-3</v>
      </c>
    </row>
    <row r="30" spans="1:16" ht="15">
      <c r="A30" s="263">
        <v>20</v>
      </c>
      <c r="B30" s="362" t="s">
        <v>56</v>
      </c>
      <c r="C30" s="465" t="s">
        <v>57</v>
      </c>
      <c r="D30" s="466">
        <v>44315</v>
      </c>
      <c r="E30" s="297">
        <v>9547</v>
      </c>
      <c r="F30" s="297">
        <v>9565.7833333333328</v>
      </c>
      <c r="G30" s="298">
        <v>9482.5666666666657</v>
      </c>
      <c r="H30" s="298">
        <v>9418.1333333333332</v>
      </c>
      <c r="I30" s="298">
        <v>9334.9166666666661</v>
      </c>
      <c r="J30" s="298">
        <v>9630.2166666666653</v>
      </c>
      <c r="K30" s="298">
        <v>9713.4333333333325</v>
      </c>
      <c r="L30" s="298">
        <v>9777.866666666665</v>
      </c>
      <c r="M30" s="285">
        <v>9649</v>
      </c>
      <c r="N30" s="285">
        <v>9501.35</v>
      </c>
      <c r="O30" s="300">
        <v>580250</v>
      </c>
      <c r="P30" s="301">
        <v>-3.3118100395750888E-2</v>
      </c>
    </row>
    <row r="31" spans="1:16" ht="15">
      <c r="A31" s="263">
        <v>21</v>
      </c>
      <c r="B31" s="362" t="s">
        <v>56</v>
      </c>
      <c r="C31" s="465" t="s">
        <v>58</v>
      </c>
      <c r="D31" s="466">
        <v>44315</v>
      </c>
      <c r="E31" s="297">
        <v>5015.6499999999996</v>
      </c>
      <c r="F31" s="297">
        <v>5023.7333333333336</v>
      </c>
      <c r="G31" s="298">
        <v>4968.9666666666672</v>
      </c>
      <c r="H31" s="298">
        <v>4922.2833333333338</v>
      </c>
      <c r="I31" s="298">
        <v>4867.5166666666673</v>
      </c>
      <c r="J31" s="298">
        <v>5070.416666666667</v>
      </c>
      <c r="K31" s="298">
        <v>5125.1833333333334</v>
      </c>
      <c r="L31" s="298">
        <v>5171.8666666666668</v>
      </c>
      <c r="M31" s="285">
        <v>5078.5</v>
      </c>
      <c r="N31" s="285">
        <v>4977.05</v>
      </c>
      <c r="O31" s="300">
        <v>3776500</v>
      </c>
      <c r="P31" s="301">
        <v>-3.911964887729788E-2</v>
      </c>
    </row>
    <row r="32" spans="1:16" ht="15">
      <c r="A32" s="263">
        <v>22</v>
      </c>
      <c r="B32" s="362" t="s">
        <v>43</v>
      </c>
      <c r="C32" s="465" t="s">
        <v>59</v>
      </c>
      <c r="D32" s="466">
        <v>44315</v>
      </c>
      <c r="E32" s="297">
        <v>1671.05</v>
      </c>
      <c r="F32" s="297">
        <v>1666.2166666666665</v>
      </c>
      <c r="G32" s="298">
        <v>1644.883333333333</v>
      </c>
      <c r="H32" s="298">
        <v>1618.7166666666665</v>
      </c>
      <c r="I32" s="298">
        <v>1597.383333333333</v>
      </c>
      <c r="J32" s="298">
        <v>1692.383333333333</v>
      </c>
      <c r="K32" s="298">
        <v>1713.7166666666665</v>
      </c>
      <c r="L32" s="298">
        <v>1739.883333333333</v>
      </c>
      <c r="M32" s="285">
        <v>1687.55</v>
      </c>
      <c r="N32" s="285">
        <v>1640.05</v>
      </c>
      <c r="O32" s="300">
        <v>1614000</v>
      </c>
      <c r="P32" s="301">
        <v>-3.2606089666746586E-2</v>
      </c>
    </row>
    <row r="33" spans="1:16" ht="15">
      <c r="A33" s="263">
        <v>23</v>
      </c>
      <c r="B33" s="362" t="s">
        <v>53</v>
      </c>
      <c r="C33" s="465" t="s">
        <v>229</v>
      </c>
      <c r="D33" s="466">
        <v>44315</v>
      </c>
      <c r="E33" s="297">
        <v>338.85</v>
      </c>
      <c r="F33" s="297">
        <v>338.34999999999997</v>
      </c>
      <c r="G33" s="298">
        <v>333.94999999999993</v>
      </c>
      <c r="H33" s="298">
        <v>329.04999999999995</v>
      </c>
      <c r="I33" s="298">
        <v>324.64999999999992</v>
      </c>
      <c r="J33" s="298">
        <v>343.24999999999994</v>
      </c>
      <c r="K33" s="298">
        <v>347.64999999999992</v>
      </c>
      <c r="L33" s="298">
        <v>352.54999999999995</v>
      </c>
      <c r="M33" s="285">
        <v>342.75</v>
      </c>
      <c r="N33" s="285">
        <v>333.45</v>
      </c>
      <c r="O33" s="300">
        <v>16970400</v>
      </c>
      <c r="P33" s="301">
        <v>-1.3769727783073827E-3</v>
      </c>
    </row>
    <row r="34" spans="1:16" ht="15">
      <c r="A34" s="263">
        <v>24</v>
      </c>
      <c r="B34" s="362" t="s">
        <v>53</v>
      </c>
      <c r="C34" s="465" t="s">
        <v>60</v>
      </c>
      <c r="D34" s="466">
        <v>44315</v>
      </c>
      <c r="E34" s="297">
        <v>73.400000000000006</v>
      </c>
      <c r="F34" s="297">
        <v>73.483333333333334</v>
      </c>
      <c r="G34" s="298">
        <v>72.216666666666669</v>
      </c>
      <c r="H34" s="298">
        <v>71.033333333333331</v>
      </c>
      <c r="I34" s="298">
        <v>69.766666666666666</v>
      </c>
      <c r="J34" s="298">
        <v>74.666666666666671</v>
      </c>
      <c r="K34" s="298">
        <v>75.933333333333351</v>
      </c>
      <c r="L34" s="298">
        <v>77.116666666666674</v>
      </c>
      <c r="M34" s="285">
        <v>74.75</v>
      </c>
      <c r="N34" s="285">
        <v>72.3</v>
      </c>
      <c r="O34" s="300">
        <v>124944300</v>
      </c>
      <c r="P34" s="301">
        <v>-1.1224394350388177E-3</v>
      </c>
    </row>
    <row r="35" spans="1:16" ht="15">
      <c r="A35" s="263">
        <v>25</v>
      </c>
      <c r="B35" s="362" t="s">
        <v>49</v>
      </c>
      <c r="C35" s="465" t="s">
        <v>62</v>
      </c>
      <c r="D35" s="466">
        <v>44315</v>
      </c>
      <c r="E35" s="297">
        <v>1398.25</v>
      </c>
      <c r="F35" s="297">
        <v>1403.6833333333332</v>
      </c>
      <c r="G35" s="298">
        <v>1389.1666666666663</v>
      </c>
      <c r="H35" s="298">
        <v>1380.083333333333</v>
      </c>
      <c r="I35" s="298">
        <v>1365.5666666666662</v>
      </c>
      <c r="J35" s="298">
        <v>1412.7666666666664</v>
      </c>
      <c r="K35" s="298">
        <v>1427.2833333333333</v>
      </c>
      <c r="L35" s="298">
        <v>1436.3666666666666</v>
      </c>
      <c r="M35" s="285">
        <v>1418.2</v>
      </c>
      <c r="N35" s="285">
        <v>1394.6</v>
      </c>
      <c r="O35" s="300">
        <v>1558150</v>
      </c>
      <c r="P35" s="301">
        <v>5.708955223880597E-2</v>
      </c>
    </row>
    <row r="36" spans="1:16" ht="15">
      <c r="A36" s="263">
        <v>26</v>
      </c>
      <c r="B36" s="362" t="s">
        <v>63</v>
      </c>
      <c r="C36" s="465" t="s">
        <v>64</v>
      </c>
      <c r="D36" s="466">
        <v>44315</v>
      </c>
      <c r="E36" s="297">
        <v>131.85</v>
      </c>
      <c r="F36" s="297">
        <v>132.28333333333333</v>
      </c>
      <c r="G36" s="298">
        <v>129.26666666666665</v>
      </c>
      <c r="H36" s="298">
        <v>126.68333333333331</v>
      </c>
      <c r="I36" s="298">
        <v>123.66666666666663</v>
      </c>
      <c r="J36" s="298">
        <v>134.86666666666667</v>
      </c>
      <c r="K36" s="298">
        <v>137.88333333333338</v>
      </c>
      <c r="L36" s="298">
        <v>140.4666666666667</v>
      </c>
      <c r="M36" s="285">
        <v>135.30000000000001</v>
      </c>
      <c r="N36" s="285">
        <v>129.69999999999999</v>
      </c>
      <c r="O36" s="300">
        <v>42134400</v>
      </c>
      <c r="P36" s="301">
        <v>-1.1588518452487075E-2</v>
      </c>
    </row>
    <row r="37" spans="1:16" ht="15">
      <c r="A37" s="263">
        <v>27</v>
      </c>
      <c r="B37" s="362" t="s">
        <v>49</v>
      </c>
      <c r="C37" s="465" t="s">
        <v>65</v>
      </c>
      <c r="D37" s="466">
        <v>44315</v>
      </c>
      <c r="E37" s="297">
        <v>753.45</v>
      </c>
      <c r="F37" s="297">
        <v>756.73333333333323</v>
      </c>
      <c r="G37" s="298">
        <v>747.71666666666647</v>
      </c>
      <c r="H37" s="298">
        <v>741.98333333333323</v>
      </c>
      <c r="I37" s="298">
        <v>732.96666666666647</v>
      </c>
      <c r="J37" s="298">
        <v>762.46666666666647</v>
      </c>
      <c r="K37" s="298">
        <v>771.48333333333312</v>
      </c>
      <c r="L37" s="298">
        <v>777.21666666666647</v>
      </c>
      <c r="M37" s="285">
        <v>765.75</v>
      </c>
      <c r="N37" s="285">
        <v>751</v>
      </c>
      <c r="O37" s="300">
        <v>3227400</v>
      </c>
      <c r="P37" s="301">
        <v>6.8463219227967956E-2</v>
      </c>
    </row>
    <row r="38" spans="1:16" ht="15">
      <c r="A38" s="263">
        <v>28</v>
      </c>
      <c r="B38" s="362" t="s">
        <v>43</v>
      </c>
      <c r="C38" s="465" t="s">
        <v>66</v>
      </c>
      <c r="D38" s="466">
        <v>44315</v>
      </c>
      <c r="E38" s="297">
        <v>623.75</v>
      </c>
      <c r="F38" s="297">
        <v>619.76666666666677</v>
      </c>
      <c r="G38" s="298">
        <v>611.13333333333355</v>
      </c>
      <c r="H38" s="298">
        <v>598.51666666666677</v>
      </c>
      <c r="I38" s="298">
        <v>589.88333333333355</v>
      </c>
      <c r="J38" s="298">
        <v>632.38333333333355</v>
      </c>
      <c r="K38" s="298">
        <v>641.01666666666677</v>
      </c>
      <c r="L38" s="298">
        <v>653.63333333333355</v>
      </c>
      <c r="M38" s="285">
        <v>628.4</v>
      </c>
      <c r="N38" s="285">
        <v>607.15</v>
      </c>
      <c r="O38" s="300">
        <v>5694000</v>
      </c>
      <c r="P38" s="301">
        <v>0.12407462244595795</v>
      </c>
    </row>
    <row r="39" spans="1:16" ht="15">
      <c r="A39" s="263">
        <v>29</v>
      </c>
      <c r="B39" s="362" t="s">
        <v>67</v>
      </c>
      <c r="C39" s="465" t="s">
        <v>68</v>
      </c>
      <c r="D39" s="466">
        <v>44315</v>
      </c>
      <c r="E39" s="297">
        <v>534.85</v>
      </c>
      <c r="F39" s="297">
        <v>534.01666666666665</v>
      </c>
      <c r="G39" s="298">
        <v>527.0333333333333</v>
      </c>
      <c r="H39" s="298">
        <v>519.2166666666667</v>
      </c>
      <c r="I39" s="298">
        <v>512.23333333333335</v>
      </c>
      <c r="J39" s="298">
        <v>541.83333333333326</v>
      </c>
      <c r="K39" s="298">
        <v>548.81666666666661</v>
      </c>
      <c r="L39" s="298">
        <v>556.63333333333321</v>
      </c>
      <c r="M39" s="285">
        <v>541</v>
      </c>
      <c r="N39" s="285">
        <v>526.20000000000005</v>
      </c>
      <c r="O39" s="300">
        <v>98149275</v>
      </c>
      <c r="P39" s="301">
        <v>-2.4081425319361091E-3</v>
      </c>
    </row>
    <row r="40" spans="1:16" ht="15">
      <c r="A40" s="263">
        <v>30</v>
      </c>
      <c r="B40" s="362" t="s">
        <v>63</v>
      </c>
      <c r="C40" s="465" t="s">
        <v>69</v>
      </c>
      <c r="D40" s="466">
        <v>44315</v>
      </c>
      <c r="E40" s="297">
        <v>49.55</v>
      </c>
      <c r="F40" s="297">
        <v>49.533333333333331</v>
      </c>
      <c r="G40" s="298">
        <v>48.416666666666664</v>
      </c>
      <c r="H40" s="298">
        <v>47.283333333333331</v>
      </c>
      <c r="I40" s="298">
        <v>46.166666666666664</v>
      </c>
      <c r="J40" s="298">
        <v>50.666666666666664</v>
      </c>
      <c r="K40" s="298">
        <v>51.783333333333339</v>
      </c>
      <c r="L40" s="298">
        <v>52.916666666666664</v>
      </c>
      <c r="M40" s="285">
        <v>50.65</v>
      </c>
      <c r="N40" s="285">
        <v>48.4</v>
      </c>
      <c r="O40" s="300">
        <v>101031000</v>
      </c>
      <c r="P40" s="301">
        <v>1.6656256506350198E-3</v>
      </c>
    </row>
    <row r="41" spans="1:16" ht="15">
      <c r="A41" s="263">
        <v>31</v>
      </c>
      <c r="B41" s="362" t="s">
        <v>51</v>
      </c>
      <c r="C41" s="465" t="s">
        <v>70</v>
      </c>
      <c r="D41" s="466">
        <v>44315</v>
      </c>
      <c r="E41" s="297">
        <v>417</v>
      </c>
      <c r="F41" s="297">
        <v>414</v>
      </c>
      <c r="G41" s="298">
        <v>410.1</v>
      </c>
      <c r="H41" s="298">
        <v>403.20000000000005</v>
      </c>
      <c r="I41" s="298">
        <v>399.30000000000007</v>
      </c>
      <c r="J41" s="298">
        <v>420.9</v>
      </c>
      <c r="K41" s="298">
        <v>424.79999999999995</v>
      </c>
      <c r="L41" s="298">
        <v>431.69999999999993</v>
      </c>
      <c r="M41" s="285">
        <v>417.9</v>
      </c>
      <c r="N41" s="285">
        <v>407.1</v>
      </c>
      <c r="O41" s="300">
        <v>14352000</v>
      </c>
      <c r="P41" s="301">
        <v>6.7763794772507258E-3</v>
      </c>
    </row>
    <row r="42" spans="1:16" ht="15">
      <c r="A42" s="263">
        <v>32</v>
      </c>
      <c r="B42" s="362" t="s">
        <v>43</v>
      </c>
      <c r="C42" s="465" t="s">
        <v>71</v>
      </c>
      <c r="D42" s="466">
        <v>44315</v>
      </c>
      <c r="E42" s="297">
        <v>14173.4</v>
      </c>
      <c r="F42" s="297">
        <v>14184.116666666667</v>
      </c>
      <c r="G42" s="298">
        <v>13939.283333333333</v>
      </c>
      <c r="H42" s="298">
        <v>13705.166666666666</v>
      </c>
      <c r="I42" s="298">
        <v>13460.333333333332</v>
      </c>
      <c r="J42" s="298">
        <v>14418.233333333334</v>
      </c>
      <c r="K42" s="298">
        <v>14663.066666666666</v>
      </c>
      <c r="L42" s="298">
        <v>14897.183333333334</v>
      </c>
      <c r="M42" s="285">
        <v>14428.95</v>
      </c>
      <c r="N42" s="285">
        <v>13950</v>
      </c>
      <c r="O42" s="300">
        <v>103000</v>
      </c>
      <c r="P42" s="301">
        <v>-1.1516314779270634E-2</v>
      </c>
    </row>
    <row r="43" spans="1:16" ht="15">
      <c r="A43" s="263">
        <v>33</v>
      </c>
      <c r="B43" s="362" t="s">
        <v>72</v>
      </c>
      <c r="C43" s="465" t="s">
        <v>73</v>
      </c>
      <c r="D43" s="466">
        <v>44315</v>
      </c>
      <c r="E43" s="297">
        <v>430.4</v>
      </c>
      <c r="F43" s="297">
        <v>430.55</v>
      </c>
      <c r="G43" s="298">
        <v>425.70000000000005</v>
      </c>
      <c r="H43" s="298">
        <v>421.00000000000006</v>
      </c>
      <c r="I43" s="298">
        <v>416.15000000000009</v>
      </c>
      <c r="J43" s="298">
        <v>435.25</v>
      </c>
      <c r="K43" s="298">
        <v>440.1</v>
      </c>
      <c r="L43" s="298">
        <v>444.79999999999995</v>
      </c>
      <c r="M43" s="285">
        <v>435.4</v>
      </c>
      <c r="N43" s="285">
        <v>425.85</v>
      </c>
      <c r="O43" s="300">
        <v>47599200</v>
      </c>
      <c r="P43" s="301">
        <v>1.2494793835901709E-3</v>
      </c>
    </row>
    <row r="44" spans="1:16" ht="15">
      <c r="A44" s="263">
        <v>34</v>
      </c>
      <c r="B44" s="362" t="s">
        <v>49</v>
      </c>
      <c r="C44" s="465" t="s">
        <v>74</v>
      </c>
      <c r="D44" s="466">
        <v>44315</v>
      </c>
      <c r="E44" s="297">
        <v>3678</v>
      </c>
      <c r="F44" s="297">
        <v>3665.0166666666664</v>
      </c>
      <c r="G44" s="298">
        <v>3644.4333333333329</v>
      </c>
      <c r="H44" s="298">
        <v>3610.8666666666663</v>
      </c>
      <c r="I44" s="298">
        <v>3590.2833333333328</v>
      </c>
      <c r="J44" s="298">
        <v>3698.583333333333</v>
      </c>
      <c r="K44" s="298">
        <v>3719.166666666667</v>
      </c>
      <c r="L44" s="298">
        <v>3752.7333333333331</v>
      </c>
      <c r="M44" s="285">
        <v>3685.6</v>
      </c>
      <c r="N44" s="285">
        <v>3631.45</v>
      </c>
      <c r="O44" s="300">
        <v>1908400</v>
      </c>
      <c r="P44" s="301">
        <v>-5.0052137643378522E-3</v>
      </c>
    </row>
    <row r="45" spans="1:16" ht="15">
      <c r="A45" s="263">
        <v>35</v>
      </c>
      <c r="B45" s="362" t="s">
        <v>51</v>
      </c>
      <c r="C45" s="465" t="s">
        <v>75</v>
      </c>
      <c r="D45" s="466">
        <v>44315</v>
      </c>
      <c r="E45" s="297">
        <v>459.6</v>
      </c>
      <c r="F45" s="297">
        <v>454.83333333333331</v>
      </c>
      <c r="G45" s="298">
        <v>447.16666666666663</v>
      </c>
      <c r="H45" s="298">
        <v>434.73333333333329</v>
      </c>
      <c r="I45" s="298">
        <v>427.06666666666661</v>
      </c>
      <c r="J45" s="298">
        <v>467.26666666666665</v>
      </c>
      <c r="K45" s="298">
        <v>474.93333333333328</v>
      </c>
      <c r="L45" s="298">
        <v>487.36666666666667</v>
      </c>
      <c r="M45" s="285">
        <v>462.5</v>
      </c>
      <c r="N45" s="285">
        <v>442.4</v>
      </c>
      <c r="O45" s="300">
        <v>10529200</v>
      </c>
      <c r="P45" s="301">
        <v>-1.0436234606553956E-3</v>
      </c>
    </row>
    <row r="46" spans="1:16" ht="15">
      <c r="A46" s="263">
        <v>36</v>
      </c>
      <c r="B46" s="362" t="s">
        <v>53</v>
      </c>
      <c r="C46" s="465" t="s">
        <v>76</v>
      </c>
      <c r="D46" s="466">
        <v>44315</v>
      </c>
      <c r="E46" s="297">
        <v>148.94999999999999</v>
      </c>
      <c r="F46" s="297">
        <v>148.68333333333331</v>
      </c>
      <c r="G46" s="298">
        <v>146.51666666666662</v>
      </c>
      <c r="H46" s="298">
        <v>144.08333333333331</v>
      </c>
      <c r="I46" s="298">
        <v>141.91666666666663</v>
      </c>
      <c r="J46" s="298">
        <v>151.11666666666662</v>
      </c>
      <c r="K46" s="298">
        <v>153.2833333333333</v>
      </c>
      <c r="L46" s="298">
        <v>155.71666666666661</v>
      </c>
      <c r="M46" s="285">
        <v>150.85</v>
      </c>
      <c r="N46" s="285">
        <v>146.25</v>
      </c>
      <c r="O46" s="300">
        <v>57747600</v>
      </c>
      <c r="P46" s="301">
        <v>1.3108614232209739E-3</v>
      </c>
    </row>
    <row r="47" spans="1:16" ht="15">
      <c r="A47" s="263">
        <v>37</v>
      </c>
      <c r="B47" s="362" t="s">
        <v>56</v>
      </c>
      <c r="C47" s="465" t="s">
        <v>81</v>
      </c>
      <c r="D47" s="466">
        <v>44315</v>
      </c>
      <c r="E47" s="297">
        <v>543.4</v>
      </c>
      <c r="F47" s="297">
        <v>543.65</v>
      </c>
      <c r="G47" s="298">
        <v>537.04999999999995</v>
      </c>
      <c r="H47" s="298">
        <v>530.69999999999993</v>
      </c>
      <c r="I47" s="298">
        <v>524.09999999999991</v>
      </c>
      <c r="J47" s="298">
        <v>550</v>
      </c>
      <c r="K47" s="298">
        <v>556.60000000000014</v>
      </c>
      <c r="L47" s="298">
        <v>562.95000000000005</v>
      </c>
      <c r="M47" s="285">
        <v>550.25</v>
      </c>
      <c r="N47" s="285">
        <v>537.29999999999995</v>
      </c>
      <c r="O47" s="300">
        <v>5400000</v>
      </c>
      <c r="P47" s="301">
        <v>8.0540270135067538E-2</v>
      </c>
    </row>
    <row r="48" spans="1:16" ht="15">
      <c r="A48" s="263">
        <v>38</v>
      </c>
      <c r="B48" s="382" t="s">
        <v>51</v>
      </c>
      <c r="C48" s="465" t="s">
        <v>82</v>
      </c>
      <c r="D48" s="466">
        <v>44315</v>
      </c>
      <c r="E48" s="297">
        <v>839.65</v>
      </c>
      <c r="F48" s="297">
        <v>836.51666666666677</v>
      </c>
      <c r="G48" s="298">
        <v>829.03333333333353</v>
      </c>
      <c r="H48" s="298">
        <v>818.41666666666674</v>
      </c>
      <c r="I48" s="298">
        <v>810.93333333333351</v>
      </c>
      <c r="J48" s="298">
        <v>847.13333333333355</v>
      </c>
      <c r="K48" s="298">
        <v>854.6166666666669</v>
      </c>
      <c r="L48" s="298">
        <v>865.23333333333358</v>
      </c>
      <c r="M48" s="285">
        <v>844</v>
      </c>
      <c r="N48" s="285">
        <v>825.9</v>
      </c>
      <c r="O48" s="300">
        <v>10918700</v>
      </c>
      <c r="P48" s="301">
        <v>2.2647023012297578E-2</v>
      </c>
    </row>
    <row r="49" spans="1:16" ht="15">
      <c r="A49" s="263">
        <v>39</v>
      </c>
      <c r="B49" s="362" t="s">
        <v>39</v>
      </c>
      <c r="C49" s="465" t="s">
        <v>83</v>
      </c>
      <c r="D49" s="466">
        <v>44315</v>
      </c>
      <c r="E49" s="297">
        <v>131</v>
      </c>
      <c r="F49" s="297">
        <v>130.98333333333335</v>
      </c>
      <c r="G49" s="298">
        <v>129.6166666666667</v>
      </c>
      <c r="H49" s="298">
        <v>128.23333333333335</v>
      </c>
      <c r="I49" s="298">
        <v>126.8666666666667</v>
      </c>
      <c r="J49" s="298">
        <v>132.3666666666667</v>
      </c>
      <c r="K49" s="298">
        <v>133.73333333333338</v>
      </c>
      <c r="L49" s="298">
        <v>135.1166666666667</v>
      </c>
      <c r="M49" s="285">
        <v>132.35</v>
      </c>
      <c r="N49" s="285">
        <v>129.6</v>
      </c>
      <c r="O49" s="300">
        <v>47170200</v>
      </c>
      <c r="P49" s="301">
        <v>-1.1616650532429816E-2</v>
      </c>
    </row>
    <row r="50" spans="1:16" ht="15">
      <c r="A50" s="263">
        <v>40</v>
      </c>
      <c r="B50" s="362" t="s">
        <v>106</v>
      </c>
      <c r="C50" s="465" t="s">
        <v>822</v>
      </c>
      <c r="D50" s="466">
        <v>44315</v>
      </c>
      <c r="E50" s="297">
        <v>3017.6</v>
      </c>
      <c r="F50" s="297">
        <v>3035.2000000000003</v>
      </c>
      <c r="G50" s="298">
        <v>2985.5500000000006</v>
      </c>
      <c r="H50" s="298">
        <v>2953.5000000000005</v>
      </c>
      <c r="I50" s="298">
        <v>2903.8500000000008</v>
      </c>
      <c r="J50" s="298">
        <v>3067.2500000000005</v>
      </c>
      <c r="K50" s="298">
        <v>3116.9</v>
      </c>
      <c r="L50" s="298">
        <v>3148.9500000000003</v>
      </c>
      <c r="M50" s="285">
        <v>3084.85</v>
      </c>
      <c r="N50" s="285">
        <v>3003.15</v>
      </c>
      <c r="O50" s="300">
        <v>681375</v>
      </c>
      <c r="P50" s="301">
        <v>9.5238095238095233E-2</v>
      </c>
    </row>
    <row r="51" spans="1:16" ht="15">
      <c r="A51" s="263">
        <v>41</v>
      </c>
      <c r="B51" s="362" t="s">
        <v>49</v>
      </c>
      <c r="C51" s="465" t="s">
        <v>84</v>
      </c>
      <c r="D51" s="466">
        <v>44315</v>
      </c>
      <c r="E51" s="297">
        <v>1578.7</v>
      </c>
      <c r="F51" s="297">
        <v>1574.2333333333336</v>
      </c>
      <c r="G51" s="298">
        <v>1566.5666666666671</v>
      </c>
      <c r="H51" s="298">
        <v>1554.4333333333334</v>
      </c>
      <c r="I51" s="298">
        <v>1546.7666666666669</v>
      </c>
      <c r="J51" s="298">
        <v>1586.3666666666672</v>
      </c>
      <c r="K51" s="298">
        <v>1594.0333333333338</v>
      </c>
      <c r="L51" s="298">
        <v>1606.1666666666674</v>
      </c>
      <c r="M51" s="285">
        <v>1581.9</v>
      </c>
      <c r="N51" s="285">
        <v>1562.1</v>
      </c>
      <c r="O51" s="300">
        <v>3487400</v>
      </c>
      <c r="P51" s="301">
        <v>-2.543035993740219E-2</v>
      </c>
    </row>
    <row r="52" spans="1:16" ht="15">
      <c r="A52" s="263">
        <v>42</v>
      </c>
      <c r="B52" s="362" t="s">
        <v>39</v>
      </c>
      <c r="C52" s="465" t="s">
        <v>85</v>
      </c>
      <c r="D52" s="466">
        <v>44315</v>
      </c>
      <c r="E52" s="297">
        <v>580.1</v>
      </c>
      <c r="F52" s="297">
        <v>582.9666666666667</v>
      </c>
      <c r="G52" s="298">
        <v>570.28333333333342</v>
      </c>
      <c r="H52" s="298">
        <v>560.4666666666667</v>
      </c>
      <c r="I52" s="298">
        <v>547.78333333333342</v>
      </c>
      <c r="J52" s="298">
        <v>592.78333333333342</v>
      </c>
      <c r="K52" s="298">
        <v>605.46666666666681</v>
      </c>
      <c r="L52" s="298">
        <v>615.28333333333342</v>
      </c>
      <c r="M52" s="285">
        <v>595.65</v>
      </c>
      <c r="N52" s="285">
        <v>573.15</v>
      </c>
      <c r="O52" s="300">
        <v>5739336</v>
      </c>
      <c r="P52" s="301">
        <v>-9.1743119266055051E-3</v>
      </c>
    </row>
    <row r="53" spans="1:16" ht="15">
      <c r="A53" s="263">
        <v>43</v>
      </c>
      <c r="B53" s="362" t="s">
        <v>53</v>
      </c>
      <c r="C53" s="465" t="s">
        <v>231</v>
      </c>
      <c r="D53" s="466">
        <v>44315</v>
      </c>
      <c r="E53" s="297">
        <v>156.4</v>
      </c>
      <c r="F53" s="297">
        <v>157.11666666666667</v>
      </c>
      <c r="G53" s="298">
        <v>155.03333333333336</v>
      </c>
      <c r="H53" s="298">
        <v>153.66666666666669</v>
      </c>
      <c r="I53" s="298">
        <v>151.58333333333337</v>
      </c>
      <c r="J53" s="298">
        <v>158.48333333333335</v>
      </c>
      <c r="K53" s="298">
        <v>160.56666666666666</v>
      </c>
      <c r="L53" s="298">
        <v>161.93333333333334</v>
      </c>
      <c r="M53" s="285">
        <v>159.19999999999999</v>
      </c>
      <c r="N53" s="285">
        <v>155.75</v>
      </c>
      <c r="O53" s="300">
        <v>8475400</v>
      </c>
      <c r="P53" s="301">
        <v>2.5506376594148537E-2</v>
      </c>
    </row>
    <row r="54" spans="1:16" ht="15">
      <c r="A54" s="263">
        <v>44</v>
      </c>
      <c r="B54" s="362" t="s">
        <v>63</v>
      </c>
      <c r="C54" s="465" t="s">
        <v>86</v>
      </c>
      <c r="D54" s="466">
        <v>44315</v>
      </c>
      <c r="E54" s="297">
        <v>881.35</v>
      </c>
      <c r="F54" s="297">
        <v>883.16666666666663</v>
      </c>
      <c r="G54" s="298">
        <v>872.48333333333323</v>
      </c>
      <c r="H54" s="298">
        <v>863.61666666666656</v>
      </c>
      <c r="I54" s="298">
        <v>852.93333333333317</v>
      </c>
      <c r="J54" s="298">
        <v>892.0333333333333</v>
      </c>
      <c r="K54" s="298">
        <v>902.7166666666667</v>
      </c>
      <c r="L54" s="298">
        <v>911.58333333333337</v>
      </c>
      <c r="M54" s="285">
        <v>893.85</v>
      </c>
      <c r="N54" s="285">
        <v>874.3</v>
      </c>
      <c r="O54" s="300">
        <v>1998000</v>
      </c>
      <c r="P54" s="301">
        <v>-3.1976744186046513E-2</v>
      </c>
    </row>
    <row r="55" spans="1:16" ht="15">
      <c r="A55" s="263">
        <v>45</v>
      </c>
      <c r="B55" s="362" t="s">
        <v>49</v>
      </c>
      <c r="C55" s="465" t="s">
        <v>87</v>
      </c>
      <c r="D55" s="466">
        <v>44315</v>
      </c>
      <c r="E55" s="297">
        <v>548.6</v>
      </c>
      <c r="F55" s="297">
        <v>544.63333333333333</v>
      </c>
      <c r="G55" s="298">
        <v>540.01666666666665</v>
      </c>
      <c r="H55" s="298">
        <v>531.43333333333328</v>
      </c>
      <c r="I55" s="298">
        <v>526.81666666666661</v>
      </c>
      <c r="J55" s="298">
        <v>553.2166666666667</v>
      </c>
      <c r="K55" s="298">
        <v>557.83333333333326</v>
      </c>
      <c r="L55" s="298">
        <v>566.41666666666674</v>
      </c>
      <c r="M55" s="285">
        <v>549.25</v>
      </c>
      <c r="N55" s="285">
        <v>536.04999999999995</v>
      </c>
      <c r="O55" s="300">
        <v>8251250</v>
      </c>
      <c r="P55" s="301">
        <v>-2.1929174692547043E-2</v>
      </c>
    </row>
    <row r="56" spans="1:16" ht="15">
      <c r="A56" s="263">
        <v>46</v>
      </c>
      <c r="B56" s="362" t="s">
        <v>841</v>
      </c>
      <c r="C56" s="465" t="s">
        <v>342</v>
      </c>
      <c r="D56" s="466">
        <v>44315</v>
      </c>
      <c r="E56" s="297">
        <v>1668.55</v>
      </c>
      <c r="F56" s="297">
        <v>1668.95</v>
      </c>
      <c r="G56" s="298">
        <v>1618.9</v>
      </c>
      <c r="H56" s="298">
        <v>1569.25</v>
      </c>
      <c r="I56" s="298">
        <v>1519.2</v>
      </c>
      <c r="J56" s="298">
        <v>1718.6000000000001</v>
      </c>
      <c r="K56" s="298">
        <v>1768.6499999999999</v>
      </c>
      <c r="L56" s="298">
        <v>1818.3000000000002</v>
      </c>
      <c r="M56" s="285">
        <v>1719</v>
      </c>
      <c r="N56" s="285">
        <v>1619.3</v>
      </c>
      <c r="O56" s="300">
        <v>1060000</v>
      </c>
      <c r="P56" s="301">
        <v>0.22260668973471742</v>
      </c>
    </row>
    <row r="57" spans="1:16" ht="15">
      <c r="A57" s="263">
        <v>47</v>
      </c>
      <c r="B57" s="362" t="s">
        <v>51</v>
      </c>
      <c r="C57" s="465" t="s">
        <v>90</v>
      </c>
      <c r="D57" s="466">
        <v>44315</v>
      </c>
      <c r="E57" s="297">
        <v>3712.85</v>
      </c>
      <c r="F57" s="297">
        <v>3679.3333333333335</v>
      </c>
      <c r="G57" s="298">
        <v>3635.5666666666671</v>
      </c>
      <c r="H57" s="298">
        <v>3558.2833333333338</v>
      </c>
      <c r="I57" s="298">
        <v>3514.5166666666673</v>
      </c>
      <c r="J57" s="298">
        <v>3756.6166666666668</v>
      </c>
      <c r="K57" s="298">
        <v>3800.3833333333332</v>
      </c>
      <c r="L57" s="298">
        <v>3877.6666666666665</v>
      </c>
      <c r="M57" s="285">
        <v>3723.1</v>
      </c>
      <c r="N57" s="285">
        <v>3602.05</v>
      </c>
      <c r="O57" s="300">
        <v>2643600</v>
      </c>
      <c r="P57" s="301">
        <v>1.5129406343598802E-2</v>
      </c>
    </row>
    <row r="58" spans="1:16" ht="15">
      <c r="A58" s="263">
        <v>48</v>
      </c>
      <c r="B58" s="362" t="s">
        <v>91</v>
      </c>
      <c r="C58" s="465" t="s">
        <v>92</v>
      </c>
      <c r="D58" s="466">
        <v>44315</v>
      </c>
      <c r="E58" s="297">
        <v>280.7</v>
      </c>
      <c r="F58" s="297">
        <v>281.34999999999997</v>
      </c>
      <c r="G58" s="298">
        <v>276.29999999999995</v>
      </c>
      <c r="H58" s="298">
        <v>271.89999999999998</v>
      </c>
      <c r="I58" s="298">
        <v>266.84999999999997</v>
      </c>
      <c r="J58" s="298">
        <v>285.74999999999994</v>
      </c>
      <c r="K58" s="298">
        <v>290.8</v>
      </c>
      <c r="L58" s="298">
        <v>295.19999999999993</v>
      </c>
      <c r="M58" s="285">
        <v>286.39999999999998</v>
      </c>
      <c r="N58" s="285">
        <v>276.95</v>
      </c>
      <c r="O58" s="300">
        <v>27772800</v>
      </c>
      <c r="P58" s="301">
        <v>-8.7161366313309781E-3</v>
      </c>
    </row>
    <row r="59" spans="1:16" ht="15">
      <c r="A59" s="263">
        <v>49</v>
      </c>
      <c r="B59" s="362" t="s">
        <v>51</v>
      </c>
      <c r="C59" s="465" t="s">
        <v>93</v>
      </c>
      <c r="D59" s="466">
        <v>44315</v>
      </c>
      <c r="E59" s="297">
        <v>4633</v>
      </c>
      <c r="F59" s="297">
        <v>4616.3499999999995</v>
      </c>
      <c r="G59" s="298">
        <v>4575.0499999999993</v>
      </c>
      <c r="H59" s="298">
        <v>4517.0999999999995</v>
      </c>
      <c r="I59" s="298">
        <v>4475.7999999999993</v>
      </c>
      <c r="J59" s="298">
        <v>4674.2999999999993</v>
      </c>
      <c r="K59" s="298">
        <v>4715.6000000000004</v>
      </c>
      <c r="L59" s="298">
        <v>4773.5499999999993</v>
      </c>
      <c r="M59" s="285">
        <v>4657.6499999999996</v>
      </c>
      <c r="N59" s="285">
        <v>4558.3999999999996</v>
      </c>
      <c r="O59" s="300">
        <v>3186125</v>
      </c>
      <c r="P59" s="301">
        <v>-1.0750601567957773E-2</v>
      </c>
    </row>
    <row r="60" spans="1:16" ht="15">
      <c r="A60" s="263">
        <v>50</v>
      </c>
      <c r="B60" s="362" t="s">
        <v>43</v>
      </c>
      <c r="C60" s="465" t="s">
        <v>94</v>
      </c>
      <c r="D60" s="466">
        <v>44315</v>
      </c>
      <c r="E60" s="297">
        <v>2496.1999999999998</v>
      </c>
      <c r="F60" s="297">
        <v>2514.9</v>
      </c>
      <c r="G60" s="298">
        <v>2465.8000000000002</v>
      </c>
      <c r="H60" s="298">
        <v>2435.4</v>
      </c>
      <c r="I60" s="298">
        <v>2386.3000000000002</v>
      </c>
      <c r="J60" s="298">
        <v>2545.3000000000002</v>
      </c>
      <c r="K60" s="298">
        <v>2594.3999999999996</v>
      </c>
      <c r="L60" s="298">
        <v>2624.8</v>
      </c>
      <c r="M60" s="285">
        <v>2564</v>
      </c>
      <c r="N60" s="285">
        <v>2484.5</v>
      </c>
      <c r="O60" s="300">
        <v>2677150</v>
      </c>
      <c r="P60" s="301">
        <v>1.0970129526830557E-2</v>
      </c>
    </row>
    <row r="61" spans="1:16" ht="15">
      <c r="A61" s="263">
        <v>51</v>
      </c>
      <c r="B61" s="362" t="s">
        <v>43</v>
      </c>
      <c r="C61" s="465" t="s">
        <v>96</v>
      </c>
      <c r="D61" s="466">
        <v>44315</v>
      </c>
      <c r="E61" s="297">
        <v>1230.1500000000001</v>
      </c>
      <c r="F61" s="297">
        <v>1236.6833333333334</v>
      </c>
      <c r="G61" s="298">
        <v>1218.4166666666667</v>
      </c>
      <c r="H61" s="298">
        <v>1206.6833333333334</v>
      </c>
      <c r="I61" s="298">
        <v>1188.4166666666667</v>
      </c>
      <c r="J61" s="298">
        <v>1248.4166666666667</v>
      </c>
      <c r="K61" s="298">
        <v>1266.6833333333332</v>
      </c>
      <c r="L61" s="298">
        <v>1278.4166666666667</v>
      </c>
      <c r="M61" s="285">
        <v>1254.95</v>
      </c>
      <c r="N61" s="285">
        <v>1224.95</v>
      </c>
      <c r="O61" s="300">
        <v>2393600</v>
      </c>
      <c r="P61" s="301">
        <v>4.8422066971814018E-2</v>
      </c>
    </row>
    <row r="62" spans="1:16" ht="15">
      <c r="A62" s="263">
        <v>52</v>
      </c>
      <c r="B62" s="362" t="s">
        <v>43</v>
      </c>
      <c r="C62" s="465" t="s">
        <v>97</v>
      </c>
      <c r="D62" s="466">
        <v>44315</v>
      </c>
      <c r="E62" s="297">
        <v>184.75</v>
      </c>
      <c r="F62" s="297">
        <v>184.25</v>
      </c>
      <c r="G62" s="298">
        <v>182.9</v>
      </c>
      <c r="H62" s="298">
        <v>181.05</v>
      </c>
      <c r="I62" s="298">
        <v>179.70000000000002</v>
      </c>
      <c r="J62" s="298">
        <v>186.1</v>
      </c>
      <c r="K62" s="298">
        <v>187.45000000000002</v>
      </c>
      <c r="L62" s="298">
        <v>189.29999999999998</v>
      </c>
      <c r="M62" s="285">
        <v>185.6</v>
      </c>
      <c r="N62" s="285">
        <v>182.4</v>
      </c>
      <c r="O62" s="300">
        <v>13773600</v>
      </c>
      <c r="P62" s="301">
        <v>-1.4425553838227717E-2</v>
      </c>
    </row>
    <row r="63" spans="1:16" ht="15">
      <c r="A63" s="263">
        <v>53</v>
      </c>
      <c r="B63" s="362" t="s">
        <v>53</v>
      </c>
      <c r="C63" s="465" t="s">
        <v>98</v>
      </c>
      <c r="D63" s="466">
        <v>44315</v>
      </c>
      <c r="E63" s="297">
        <v>77.099999999999994</v>
      </c>
      <c r="F63" s="297">
        <v>77.116666666666674</v>
      </c>
      <c r="G63" s="298">
        <v>76.033333333333346</v>
      </c>
      <c r="H63" s="298">
        <v>74.966666666666669</v>
      </c>
      <c r="I63" s="298">
        <v>73.88333333333334</v>
      </c>
      <c r="J63" s="298">
        <v>78.183333333333351</v>
      </c>
      <c r="K63" s="298">
        <v>79.266666666666666</v>
      </c>
      <c r="L63" s="298">
        <v>80.333333333333357</v>
      </c>
      <c r="M63" s="285">
        <v>78.2</v>
      </c>
      <c r="N63" s="285">
        <v>76.05</v>
      </c>
      <c r="O63" s="300">
        <v>73050000</v>
      </c>
      <c r="P63" s="301">
        <v>-1.016260162601626E-2</v>
      </c>
    </row>
    <row r="64" spans="1:16" ht="15">
      <c r="A64" s="263">
        <v>54</v>
      </c>
      <c r="B64" s="382" t="s">
        <v>72</v>
      </c>
      <c r="C64" s="465" t="s">
        <v>99</v>
      </c>
      <c r="D64" s="466">
        <v>44315</v>
      </c>
      <c r="E64" s="297">
        <v>135.44999999999999</v>
      </c>
      <c r="F64" s="297">
        <v>136.03333333333333</v>
      </c>
      <c r="G64" s="298">
        <v>134.36666666666667</v>
      </c>
      <c r="H64" s="298">
        <v>133.28333333333333</v>
      </c>
      <c r="I64" s="298">
        <v>131.61666666666667</v>
      </c>
      <c r="J64" s="298">
        <v>137.11666666666667</v>
      </c>
      <c r="K64" s="298">
        <v>138.78333333333336</v>
      </c>
      <c r="L64" s="298">
        <v>139.86666666666667</v>
      </c>
      <c r="M64" s="285">
        <v>137.69999999999999</v>
      </c>
      <c r="N64" s="285">
        <v>134.94999999999999</v>
      </c>
      <c r="O64" s="300">
        <v>48226600</v>
      </c>
      <c r="P64" s="301">
        <v>1.2291933418693982E-2</v>
      </c>
    </row>
    <row r="65" spans="1:16" ht="15">
      <c r="A65" s="263">
        <v>55</v>
      </c>
      <c r="B65" s="362" t="s">
        <v>51</v>
      </c>
      <c r="C65" s="465" t="s">
        <v>100</v>
      </c>
      <c r="D65" s="466">
        <v>44315</v>
      </c>
      <c r="E65" s="297">
        <v>511.35</v>
      </c>
      <c r="F65" s="297">
        <v>501.91666666666669</v>
      </c>
      <c r="G65" s="298">
        <v>490.93333333333339</v>
      </c>
      <c r="H65" s="298">
        <v>470.51666666666671</v>
      </c>
      <c r="I65" s="298">
        <v>459.53333333333342</v>
      </c>
      <c r="J65" s="298">
        <v>522.33333333333337</v>
      </c>
      <c r="K65" s="298">
        <v>533.31666666666661</v>
      </c>
      <c r="L65" s="298">
        <v>553.73333333333335</v>
      </c>
      <c r="M65" s="285">
        <v>512.9</v>
      </c>
      <c r="N65" s="285">
        <v>481.5</v>
      </c>
      <c r="O65" s="300">
        <v>6928750</v>
      </c>
      <c r="P65" s="301">
        <v>0.12532685842360852</v>
      </c>
    </row>
    <row r="66" spans="1:16" ht="15">
      <c r="A66" s="263">
        <v>56</v>
      </c>
      <c r="B66" s="362" t="s">
        <v>101</v>
      </c>
      <c r="C66" s="465" t="s">
        <v>102</v>
      </c>
      <c r="D66" s="466">
        <v>44315</v>
      </c>
      <c r="E66" s="297">
        <v>24.35</v>
      </c>
      <c r="F66" s="297">
        <v>24.216666666666669</v>
      </c>
      <c r="G66" s="298">
        <v>23.983333333333338</v>
      </c>
      <c r="H66" s="298">
        <v>23.616666666666671</v>
      </c>
      <c r="I66" s="298">
        <v>23.38333333333334</v>
      </c>
      <c r="J66" s="298">
        <v>24.583333333333336</v>
      </c>
      <c r="K66" s="298">
        <v>24.81666666666667</v>
      </c>
      <c r="L66" s="298">
        <v>25.183333333333334</v>
      </c>
      <c r="M66" s="285">
        <v>24.45</v>
      </c>
      <c r="N66" s="285">
        <v>23.85</v>
      </c>
      <c r="O66" s="300">
        <v>159660000</v>
      </c>
      <c r="P66" s="301">
        <v>-7.4136242831165195E-3</v>
      </c>
    </row>
    <row r="67" spans="1:16" ht="15">
      <c r="A67" s="263">
        <v>57</v>
      </c>
      <c r="B67" s="362" t="s">
        <v>49</v>
      </c>
      <c r="C67" s="465" t="s">
        <v>103</v>
      </c>
      <c r="D67" s="466">
        <v>44315</v>
      </c>
      <c r="E67" s="425">
        <v>729.95</v>
      </c>
      <c r="F67" s="425">
        <v>730.16666666666663</v>
      </c>
      <c r="G67" s="426">
        <v>724.33333333333326</v>
      </c>
      <c r="H67" s="426">
        <v>718.71666666666658</v>
      </c>
      <c r="I67" s="426">
        <v>712.88333333333321</v>
      </c>
      <c r="J67" s="426">
        <v>735.7833333333333</v>
      </c>
      <c r="K67" s="426">
        <v>741.61666666666656</v>
      </c>
      <c r="L67" s="426">
        <v>747.23333333333335</v>
      </c>
      <c r="M67" s="427">
        <v>736</v>
      </c>
      <c r="N67" s="427">
        <v>724.55</v>
      </c>
      <c r="O67" s="428">
        <v>5253000</v>
      </c>
      <c r="P67" s="429">
        <v>-1.389149615168012E-2</v>
      </c>
    </row>
    <row r="68" spans="1:16" ht="15">
      <c r="A68" s="263">
        <v>58</v>
      </c>
      <c r="B68" s="362" t="s">
        <v>91</v>
      </c>
      <c r="C68" s="465" t="s">
        <v>244</v>
      </c>
      <c r="D68" s="466">
        <v>44315</v>
      </c>
      <c r="E68" s="297">
        <v>1377.15</v>
      </c>
      <c r="F68" s="297">
        <v>1368.7166666666665</v>
      </c>
      <c r="G68" s="298">
        <v>1344.4333333333329</v>
      </c>
      <c r="H68" s="298">
        <v>1311.7166666666665</v>
      </c>
      <c r="I68" s="298">
        <v>1287.4333333333329</v>
      </c>
      <c r="J68" s="298">
        <v>1401.4333333333329</v>
      </c>
      <c r="K68" s="298">
        <v>1425.7166666666662</v>
      </c>
      <c r="L68" s="298">
        <v>1458.4333333333329</v>
      </c>
      <c r="M68" s="285">
        <v>1393</v>
      </c>
      <c r="N68" s="285">
        <v>1336</v>
      </c>
      <c r="O68" s="300">
        <v>1783600</v>
      </c>
      <c r="P68" s="301">
        <v>3.196690485144791E-2</v>
      </c>
    </row>
    <row r="69" spans="1:16" ht="15">
      <c r="A69" s="263">
        <v>59</v>
      </c>
      <c r="B69" s="382" t="s">
        <v>51</v>
      </c>
      <c r="C69" s="465" t="s">
        <v>367</v>
      </c>
      <c r="D69" s="466">
        <v>44315</v>
      </c>
      <c r="E69" s="297">
        <v>334.9</v>
      </c>
      <c r="F69" s="297">
        <v>327.5</v>
      </c>
      <c r="G69" s="298">
        <v>318.39999999999998</v>
      </c>
      <c r="H69" s="298">
        <v>301.89999999999998</v>
      </c>
      <c r="I69" s="298">
        <v>292.79999999999995</v>
      </c>
      <c r="J69" s="298">
        <v>344</v>
      </c>
      <c r="K69" s="298">
        <v>353.1</v>
      </c>
      <c r="L69" s="298">
        <v>369.6</v>
      </c>
      <c r="M69" s="285">
        <v>336.6</v>
      </c>
      <c r="N69" s="285">
        <v>311</v>
      </c>
      <c r="O69" s="300">
        <v>6500700</v>
      </c>
      <c r="P69" s="301">
        <v>8.7655601659751031E-2</v>
      </c>
    </row>
    <row r="70" spans="1:16" ht="15">
      <c r="A70" s="263">
        <v>60</v>
      </c>
      <c r="B70" s="362" t="s">
        <v>37</v>
      </c>
      <c r="C70" s="465" t="s">
        <v>104</v>
      </c>
      <c r="D70" s="466">
        <v>44315</v>
      </c>
      <c r="E70" s="297">
        <v>1442.05</v>
      </c>
      <c r="F70" s="297">
        <v>1444.8</v>
      </c>
      <c r="G70" s="298">
        <v>1431.85</v>
      </c>
      <c r="H70" s="298">
        <v>1421.6499999999999</v>
      </c>
      <c r="I70" s="298">
        <v>1408.6999999999998</v>
      </c>
      <c r="J70" s="298">
        <v>1455</v>
      </c>
      <c r="K70" s="298">
        <v>1467.9500000000003</v>
      </c>
      <c r="L70" s="298">
        <v>1478.15</v>
      </c>
      <c r="M70" s="285">
        <v>1457.75</v>
      </c>
      <c r="N70" s="285">
        <v>1434.6</v>
      </c>
      <c r="O70" s="300">
        <v>15967600</v>
      </c>
      <c r="P70" s="301">
        <v>1.6089625171324712E-3</v>
      </c>
    </row>
    <row r="71" spans="1:16" ht="15">
      <c r="A71" s="263">
        <v>61</v>
      </c>
      <c r="B71" s="362" t="s">
        <v>72</v>
      </c>
      <c r="C71" s="465" t="s">
        <v>372</v>
      </c>
      <c r="D71" s="466">
        <v>44315</v>
      </c>
      <c r="E71" s="297">
        <v>542.4</v>
      </c>
      <c r="F71" s="297">
        <v>545.99999999999989</v>
      </c>
      <c r="G71" s="298">
        <v>536.19999999999982</v>
      </c>
      <c r="H71" s="298">
        <v>529.99999999999989</v>
      </c>
      <c r="I71" s="298">
        <v>520.19999999999982</v>
      </c>
      <c r="J71" s="298">
        <v>552.19999999999982</v>
      </c>
      <c r="K71" s="298">
        <v>561.99999999999977</v>
      </c>
      <c r="L71" s="298">
        <v>568.19999999999982</v>
      </c>
      <c r="M71" s="285">
        <v>555.79999999999995</v>
      </c>
      <c r="N71" s="285">
        <v>539.79999999999995</v>
      </c>
      <c r="O71" s="300">
        <v>1082500</v>
      </c>
      <c r="P71" s="301">
        <v>3.0952380952380953E-2</v>
      </c>
    </row>
    <row r="72" spans="1:16" ht="15">
      <c r="A72" s="263">
        <v>62</v>
      </c>
      <c r="B72" s="362" t="s">
        <v>63</v>
      </c>
      <c r="C72" s="465" t="s">
        <v>105</v>
      </c>
      <c r="D72" s="466">
        <v>44315</v>
      </c>
      <c r="E72" s="297">
        <v>1058.45</v>
      </c>
      <c r="F72" s="297">
        <v>1049.5500000000002</v>
      </c>
      <c r="G72" s="298">
        <v>1037.7000000000003</v>
      </c>
      <c r="H72" s="298">
        <v>1016.95</v>
      </c>
      <c r="I72" s="298">
        <v>1005.1000000000001</v>
      </c>
      <c r="J72" s="298">
        <v>1070.3000000000004</v>
      </c>
      <c r="K72" s="298">
        <v>1082.1500000000003</v>
      </c>
      <c r="L72" s="298">
        <v>1102.9000000000005</v>
      </c>
      <c r="M72" s="285">
        <v>1061.4000000000001</v>
      </c>
      <c r="N72" s="285">
        <v>1028.8</v>
      </c>
      <c r="O72" s="300">
        <v>4872000</v>
      </c>
      <c r="P72" s="301">
        <v>6.8195908245505272E-3</v>
      </c>
    </row>
    <row r="73" spans="1:16" ht="15">
      <c r="A73" s="263">
        <v>63</v>
      </c>
      <c r="B73" s="362" t="s">
        <v>106</v>
      </c>
      <c r="C73" s="465" t="s">
        <v>107</v>
      </c>
      <c r="D73" s="466">
        <v>44315</v>
      </c>
      <c r="E73" s="297">
        <v>1034.9000000000001</v>
      </c>
      <c r="F73" s="297">
        <v>1035.0833333333333</v>
      </c>
      <c r="G73" s="298">
        <v>1025.3166666666666</v>
      </c>
      <c r="H73" s="298">
        <v>1015.7333333333333</v>
      </c>
      <c r="I73" s="298">
        <v>1005.9666666666667</v>
      </c>
      <c r="J73" s="298">
        <v>1044.6666666666665</v>
      </c>
      <c r="K73" s="298">
        <v>1054.4333333333334</v>
      </c>
      <c r="L73" s="298">
        <v>1064.0166666666664</v>
      </c>
      <c r="M73" s="285">
        <v>1044.8499999999999</v>
      </c>
      <c r="N73" s="285">
        <v>1025.5</v>
      </c>
      <c r="O73" s="300">
        <v>17330600</v>
      </c>
      <c r="P73" s="301">
        <v>-8.4749182775737514E-4</v>
      </c>
    </row>
    <row r="74" spans="1:16" ht="15">
      <c r="A74" s="263">
        <v>64</v>
      </c>
      <c r="B74" s="362" t="s">
        <v>56</v>
      </c>
      <c r="C74" s="465" t="s">
        <v>108</v>
      </c>
      <c r="D74" s="466">
        <v>44315</v>
      </c>
      <c r="E74" s="297">
        <v>2481.5</v>
      </c>
      <c r="F74" s="297">
        <v>2476.4833333333331</v>
      </c>
      <c r="G74" s="298">
        <v>2450.9666666666662</v>
      </c>
      <c r="H74" s="298">
        <v>2420.4333333333329</v>
      </c>
      <c r="I74" s="298">
        <v>2394.9166666666661</v>
      </c>
      <c r="J74" s="298">
        <v>2507.0166666666664</v>
      </c>
      <c r="K74" s="298">
        <v>2532.5333333333338</v>
      </c>
      <c r="L74" s="298">
        <v>2563.0666666666666</v>
      </c>
      <c r="M74" s="285">
        <v>2502</v>
      </c>
      <c r="N74" s="285">
        <v>2445.9499999999998</v>
      </c>
      <c r="O74" s="300">
        <v>15842400</v>
      </c>
      <c r="P74" s="301">
        <v>-1.0808279479254472E-2</v>
      </c>
    </row>
    <row r="75" spans="1:16" ht="15">
      <c r="A75" s="263">
        <v>65</v>
      </c>
      <c r="B75" s="362" t="s">
        <v>56</v>
      </c>
      <c r="C75" s="465" t="s">
        <v>248</v>
      </c>
      <c r="D75" s="466">
        <v>44315</v>
      </c>
      <c r="E75" s="297">
        <v>2902.2</v>
      </c>
      <c r="F75" s="297">
        <v>2899.65</v>
      </c>
      <c r="G75" s="298">
        <v>2858.6000000000004</v>
      </c>
      <c r="H75" s="298">
        <v>2815.0000000000005</v>
      </c>
      <c r="I75" s="298">
        <v>2773.9500000000007</v>
      </c>
      <c r="J75" s="298">
        <v>2943.25</v>
      </c>
      <c r="K75" s="298">
        <v>2984.3</v>
      </c>
      <c r="L75" s="298">
        <v>3027.8999999999996</v>
      </c>
      <c r="M75" s="285">
        <v>2940.7</v>
      </c>
      <c r="N75" s="285">
        <v>2856.05</v>
      </c>
      <c r="O75" s="300">
        <v>523200</v>
      </c>
      <c r="P75" s="301">
        <v>1.3560635412630763E-2</v>
      </c>
    </row>
    <row r="76" spans="1:16" ht="15">
      <c r="A76" s="263">
        <v>66</v>
      </c>
      <c r="B76" s="362" t="s">
        <v>53</v>
      </c>
      <c r="C76" t="s">
        <v>109</v>
      </c>
      <c r="D76" s="466">
        <v>44315</v>
      </c>
      <c r="E76" s="425">
        <v>1448.6</v>
      </c>
      <c r="F76" s="425">
        <v>1450.6833333333334</v>
      </c>
      <c r="G76" s="426">
        <v>1435.4666666666667</v>
      </c>
      <c r="H76" s="426">
        <v>1422.3333333333333</v>
      </c>
      <c r="I76" s="426">
        <v>1407.1166666666666</v>
      </c>
      <c r="J76" s="426">
        <v>1463.8166666666668</v>
      </c>
      <c r="K76" s="426">
        <v>1479.0333333333335</v>
      </c>
      <c r="L76" s="426">
        <v>1492.166666666667</v>
      </c>
      <c r="M76" s="427">
        <v>1465.9</v>
      </c>
      <c r="N76" s="427">
        <v>1437.55</v>
      </c>
      <c r="O76" s="428">
        <v>31587050</v>
      </c>
      <c r="P76" s="429">
        <v>1.1893015716400028E-2</v>
      </c>
    </row>
    <row r="77" spans="1:16" ht="15">
      <c r="A77" s="263">
        <v>67</v>
      </c>
      <c r="B77" s="362" t="s">
        <v>56</v>
      </c>
      <c r="C77" s="465" t="s">
        <v>249</v>
      </c>
      <c r="D77" s="466">
        <v>44315</v>
      </c>
      <c r="E77" s="297">
        <v>701.35</v>
      </c>
      <c r="F77" s="297">
        <v>696.44999999999993</v>
      </c>
      <c r="G77" s="298">
        <v>688.14999999999986</v>
      </c>
      <c r="H77" s="298">
        <v>674.94999999999993</v>
      </c>
      <c r="I77" s="298">
        <v>666.64999999999986</v>
      </c>
      <c r="J77" s="298">
        <v>709.64999999999986</v>
      </c>
      <c r="K77" s="298">
        <v>717.94999999999982</v>
      </c>
      <c r="L77" s="298">
        <v>731.14999999999986</v>
      </c>
      <c r="M77" s="285">
        <v>704.75</v>
      </c>
      <c r="N77" s="285">
        <v>683.25</v>
      </c>
      <c r="O77" s="300">
        <v>8344600</v>
      </c>
      <c r="P77" s="301">
        <v>-1.7993527508090613E-2</v>
      </c>
    </row>
    <row r="78" spans="1:16" ht="15">
      <c r="A78" s="263">
        <v>68</v>
      </c>
      <c r="B78" s="382" t="s">
        <v>43</v>
      </c>
      <c r="C78" s="465" t="s">
        <v>110</v>
      </c>
      <c r="D78" s="466">
        <v>44315</v>
      </c>
      <c r="E78" s="297">
        <v>2905.6</v>
      </c>
      <c r="F78" s="297">
        <v>2908.5666666666662</v>
      </c>
      <c r="G78" s="298">
        <v>2880.4333333333325</v>
      </c>
      <c r="H78" s="298">
        <v>2855.2666666666664</v>
      </c>
      <c r="I78" s="298">
        <v>2827.1333333333328</v>
      </c>
      <c r="J78" s="298">
        <v>2933.7333333333322</v>
      </c>
      <c r="K78" s="298">
        <v>2961.8666666666663</v>
      </c>
      <c r="L78" s="298">
        <v>2987.0333333333319</v>
      </c>
      <c r="M78" s="285">
        <v>2936.7</v>
      </c>
      <c r="N78" s="285">
        <v>2883.4</v>
      </c>
      <c r="O78" s="300">
        <v>4439100</v>
      </c>
      <c r="P78" s="301">
        <v>1.2179443805399553E-3</v>
      </c>
    </row>
    <row r="79" spans="1:16" ht="15">
      <c r="A79" s="263">
        <v>69</v>
      </c>
      <c r="B79" s="362" t="s">
        <v>111</v>
      </c>
      <c r="C79" s="465" t="s">
        <v>112</v>
      </c>
      <c r="D79" s="466">
        <v>44315</v>
      </c>
      <c r="E79" s="297">
        <v>352.85</v>
      </c>
      <c r="F79" s="297">
        <v>353.9666666666667</v>
      </c>
      <c r="G79" s="298">
        <v>348.43333333333339</v>
      </c>
      <c r="H79" s="298">
        <v>344.01666666666671</v>
      </c>
      <c r="I79" s="298">
        <v>338.48333333333341</v>
      </c>
      <c r="J79" s="298">
        <v>358.38333333333338</v>
      </c>
      <c r="K79" s="298">
        <v>363.91666666666669</v>
      </c>
      <c r="L79" s="298">
        <v>368.33333333333337</v>
      </c>
      <c r="M79" s="285">
        <v>359.5</v>
      </c>
      <c r="N79" s="285">
        <v>349.55</v>
      </c>
      <c r="O79" s="300">
        <v>31497500</v>
      </c>
      <c r="P79" s="301">
        <v>-4.0788579197824611E-3</v>
      </c>
    </row>
    <row r="80" spans="1:16" ht="15">
      <c r="A80" s="263">
        <v>70</v>
      </c>
      <c r="B80" s="362" t="s">
        <v>72</v>
      </c>
      <c r="C80" s="465" t="s">
        <v>113</v>
      </c>
      <c r="D80" s="466">
        <v>44315</v>
      </c>
      <c r="E80" s="297">
        <v>236.2</v>
      </c>
      <c r="F80" s="297">
        <v>236.01666666666665</v>
      </c>
      <c r="G80" s="298">
        <v>234.23333333333329</v>
      </c>
      <c r="H80" s="298">
        <v>232.26666666666665</v>
      </c>
      <c r="I80" s="298">
        <v>230.48333333333329</v>
      </c>
      <c r="J80" s="298">
        <v>237.98333333333329</v>
      </c>
      <c r="K80" s="298">
        <v>239.76666666666665</v>
      </c>
      <c r="L80" s="298">
        <v>241.73333333333329</v>
      </c>
      <c r="M80" s="285">
        <v>237.8</v>
      </c>
      <c r="N80" s="285">
        <v>234.05</v>
      </c>
      <c r="O80" s="300">
        <v>24907500</v>
      </c>
      <c r="P80" s="301">
        <v>-1.0723860589812333E-2</v>
      </c>
    </row>
    <row r="81" spans="1:16" ht="15">
      <c r="A81" s="263">
        <v>71</v>
      </c>
      <c r="B81" s="362" t="s">
        <v>49</v>
      </c>
      <c r="C81" s="465" t="s">
        <v>114</v>
      </c>
      <c r="D81" s="466">
        <v>44315</v>
      </c>
      <c r="E81" s="297">
        <v>2416.25</v>
      </c>
      <c r="F81" s="297">
        <v>2407.85</v>
      </c>
      <c r="G81" s="298">
        <v>2393.6999999999998</v>
      </c>
      <c r="H81" s="298">
        <v>2371.15</v>
      </c>
      <c r="I81" s="298">
        <v>2357</v>
      </c>
      <c r="J81" s="298">
        <v>2430.3999999999996</v>
      </c>
      <c r="K81" s="298">
        <v>2444.5500000000002</v>
      </c>
      <c r="L81" s="298">
        <v>2467.0999999999995</v>
      </c>
      <c r="M81" s="285">
        <v>2422</v>
      </c>
      <c r="N81" s="285">
        <v>2385.3000000000002</v>
      </c>
      <c r="O81" s="300">
        <v>6284700</v>
      </c>
      <c r="P81" s="301">
        <v>-3.3303201864979303E-3</v>
      </c>
    </row>
    <row r="82" spans="1:16" ht="15">
      <c r="A82" s="263">
        <v>72</v>
      </c>
      <c r="B82" s="362" t="s">
        <v>56</v>
      </c>
      <c r="C82" s="465" t="s">
        <v>115</v>
      </c>
      <c r="D82" s="466">
        <v>44315</v>
      </c>
      <c r="E82" s="297">
        <v>196.25</v>
      </c>
      <c r="F82" s="297">
        <v>195.96666666666667</v>
      </c>
      <c r="G82" s="298">
        <v>193.28333333333333</v>
      </c>
      <c r="H82" s="298">
        <v>190.31666666666666</v>
      </c>
      <c r="I82" s="298">
        <v>187.63333333333333</v>
      </c>
      <c r="J82" s="298">
        <v>198.93333333333334</v>
      </c>
      <c r="K82" s="298">
        <v>201.61666666666667</v>
      </c>
      <c r="L82" s="298">
        <v>204.58333333333334</v>
      </c>
      <c r="M82" s="285">
        <v>198.65</v>
      </c>
      <c r="N82" s="285">
        <v>193</v>
      </c>
      <c r="O82" s="300">
        <v>31651000</v>
      </c>
      <c r="P82" s="301">
        <v>-2.0905255082470271E-2</v>
      </c>
    </row>
    <row r="83" spans="1:16" ht="15">
      <c r="A83" s="263">
        <v>73</v>
      </c>
      <c r="B83" s="362" t="s">
        <v>53</v>
      </c>
      <c r="C83" s="465" t="s">
        <v>116</v>
      </c>
      <c r="D83" s="466">
        <v>44315</v>
      </c>
      <c r="E83" s="297">
        <v>569.75</v>
      </c>
      <c r="F83" s="297">
        <v>573.19999999999993</v>
      </c>
      <c r="G83" s="298">
        <v>564.34999999999991</v>
      </c>
      <c r="H83" s="298">
        <v>558.94999999999993</v>
      </c>
      <c r="I83" s="298">
        <v>550.09999999999991</v>
      </c>
      <c r="J83" s="298">
        <v>578.59999999999991</v>
      </c>
      <c r="K83" s="298">
        <v>587.45000000000005</v>
      </c>
      <c r="L83" s="298">
        <v>592.84999999999991</v>
      </c>
      <c r="M83" s="285">
        <v>582.04999999999995</v>
      </c>
      <c r="N83" s="285">
        <v>567.79999999999995</v>
      </c>
      <c r="O83" s="300">
        <v>99255750</v>
      </c>
      <c r="P83" s="301">
        <v>1.588865277171848E-2</v>
      </c>
    </row>
    <row r="84" spans="1:16" ht="15">
      <c r="A84" s="263">
        <v>74</v>
      </c>
      <c r="B84" s="362" t="s">
        <v>56</v>
      </c>
      <c r="C84" s="465" t="s">
        <v>252</v>
      </c>
      <c r="D84" s="466">
        <v>44315</v>
      </c>
      <c r="E84" s="297">
        <v>1431.5</v>
      </c>
      <c r="F84" s="297">
        <v>1431.5</v>
      </c>
      <c r="G84" s="298">
        <v>1417.85</v>
      </c>
      <c r="H84" s="298">
        <v>1404.1999999999998</v>
      </c>
      <c r="I84" s="298">
        <v>1390.5499999999997</v>
      </c>
      <c r="J84" s="298">
        <v>1445.15</v>
      </c>
      <c r="K84" s="298">
        <v>1458.8000000000002</v>
      </c>
      <c r="L84" s="298">
        <v>1472.4500000000003</v>
      </c>
      <c r="M84" s="285">
        <v>1445.15</v>
      </c>
      <c r="N84" s="285">
        <v>1417.85</v>
      </c>
      <c r="O84" s="300">
        <v>959225</v>
      </c>
      <c r="P84" s="301">
        <v>-2.547495682210708E-2</v>
      </c>
    </row>
    <row r="85" spans="1:16" ht="15">
      <c r="A85" s="263">
        <v>75</v>
      </c>
      <c r="B85" s="362" t="s">
        <v>56</v>
      </c>
      <c r="C85" s="465" t="s">
        <v>117</v>
      </c>
      <c r="D85" s="466">
        <v>44315</v>
      </c>
      <c r="E85" s="297">
        <v>451.45</v>
      </c>
      <c r="F85" s="297">
        <v>448.5</v>
      </c>
      <c r="G85" s="298">
        <v>442.4</v>
      </c>
      <c r="H85" s="298">
        <v>433.34999999999997</v>
      </c>
      <c r="I85" s="298">
        <v>427.24999999999994</v>
      </c>
      <c r="J85" s="298">
        <v>457.55</v>
      </c>
      <c r="K85" s="298">
        <v>463.65000000000003</v>
      </c>
      <c r="L85" s="298">
        <v>472.70000000000005</v>
      </c>
      <c r="M85" s="285">
        <v>454.6</v>
      </c>
      <c r="N85" s="285">
        <v>439.45</v>
      </c>
      <c r="O85" s="300">
        <v>8152500</v>
      </c>
      <c r="P85" s="301">
        <v>1.874414245548266E-2</v>
      </c>
    </row>
    <row r="86" spans="1:16" ht="15">
      <c r="A86" s="263">
        <v>76</v>
      </c>
      <c r="B86" s="362" t="s">
        <v>67</v>
      </c>
      <c r="C86" s="465" t="s">
        <v>118</v>
      </c>
      <c r="D86" s="466">
        <v>44315</v>
      </c>
      <c r="E86" s="297">
        <v>9.85</v>
      </c>
      <c r="F86" s="297">
        <v>9.8000000000000007</v>
      </c>
      <c r="G86" s="298">
        <v>9.6000000000000014</v>
      </c>
      <c r="H86" s="298">
        <v>9.3500000000000014</v>
      </c>
      <c r="I86" s="298">
        <v>9.1500000000000021</v>
      </c>
      <c r="J86" s="298">
        <v>10.050000000000001</v>
      </c>
      <c r="K86" s="298">
        <v>10.25</v>
      </c>
      <c r="L86" s="298">
        <v>10.5</v>
      </c>
      <c r="M86" s="285">
        <v>10</v>
      </c>
      <c r="N86" s="285">
        <v>9.5500000000000007</v>
      </c>
      <c r="O86" s="300">
        <v>704760000</v>
      </c>
      <c r="P86" s="301">
        <v>5.214755982861323E-2</v>
      </c>
    </row>
    <row r="87" spans="1:16" ht="15">
      <c r="A87" s="263">
        <v>77</v>
      </c>
      <c r="B87" s="362" t="s">
        <v>53</v>
      </c>
      <c r="C87" s="465" t="s">
        <v>119</v>
      </c>
      <c r="D87" s="466">
        <v>44315</v>
      </c>
      <c r="E87" s="297">
        <v>54.85</v>
      </c>
      <c r="F87" s="297">
        <v>54.516666666666673</v>
      </c>
      <c r="G87" s="298">
        <v>53.883333333333347</v>
      </c>
      <c r="H87" s="298">
        <v>52.916666666666671</v>
      </c>
      <c r="I87" s="298">
        <v>52.283333333333346</v>
      </c>
      <c r="J87" s="298">
        <v>55.483333333333348</v>
      </c>
      <c r="K87" s="298">
        <v>56.116666666666674</v>
      </c>
      <c r="L87" s="298">
        <v>57.08333333333335</v>
      </c>
      <c r="M87" s="285">
        <v>55.15</v>
      </c>
      <c r="N87" s="285">
        <v>53.55</v>
      </c>
      <c r="O87" s="300">
        <v>219241000</v>
      </c>
      <c r="P87" s="301">
        <v>1.3526570048309179E-2</v>
      </c>
    </row>
    <row r="88" spans="1:16" ht="15">
      <c r="A88" s="263">
        <v>78</v>
      </c>
      <c r="B88" s="362" t="s">
        <v>72</v>
      </c>
      <c r="C88" s="465" t="s">
        <v>120</v>
      </c>
      <c r="D88" s="466">
        <v>44315</v>
      </c>
      <c r="E88" s="297">
        <v>506</v>
      </c>
      <c r="F88" s="297">
        <v>507.76666666666665</v>
      </c>
      <c r="G88" s="298">
        <v>499.63333333333333</v>
      </c>
      <c r="H88" s="298">
        <v>493.26666666666665</v>
      </c>
      <c r="I88" s="298">
        <v>485.13333333333333</v>
      </c>
      <c r="J88" s="298">
        <v>514.13333333333333</v>
      </c>
      <c r="K88" s="298">
        <v>522.26666666666665</v>
      </c>
      <c r="L88" s="298">
        <v>528.63333333333333</v>
      </c>
      <c r="M88" s="285">
        <v>515.9</v>
      </c>
      <c r="N88" s="285">
        <v>501.4</v>
      </c>
      <c r="O88" s="300">
        <v>5682875</v>
      </c>
      <c r="P88" s="301">
        <v>-4.5055452865064696E-2</v>
      </c>
    </row>
    <row r="89" spans="1:16" ht="15">
      <c r="A89" s="263">
        <v>79</v>
      </c>
      <c r="B89" s="362" t="s">
        <v>39</v>
      </c>
      <c r="C89" s="465" t="s">
        <v>121</v>
      </c>
      <c r="D89" s="466">
        <v>44315</v>
      </c>
      <c r="E89" s="297">
        <v>1573.15</v>
      </c>
      <c r="F89" s="297">
        <v>1566.05</v>
      </c>
      <c r="G89" s="298">
        <v>1547.1</v>
      </c>
      <c r="H89" s="298">
        <v>1521.05</v>
      </c>
      <c r="I89" s="298">
        <v>1502.1</v>
      </c>
      <c r="J89" s="298">
        <v>1592.1</v>
      </c>
      <c r="K89" s="298">
        <v>1611.0500000000002</v>
      </c>
      <c r="L89" s="298">
        <v>1637.1</v>
      </c>
      <c r="M89" s="285">
        <v>1585</v>
      </c>
      <c r="N89" s="285">
        <v>1540</v>
      </c>
      <c r="O89" s="300">
        <v>3745500</v>
      </c>
      <c r="P89" s="301">
        <v>5.7733619763694951E-3</v>
      </c>
    </row>
    <row r="90" spans="1:16" ht="15">
      <c r="A90" s="263">
        <v>80</v>
      </c>
      <c r="B90" s="362" t="s">
        <v>53</v>
      </c>
      <c r="C90" s="465" t="s">
        <v>122</v>
      </c>
      <c r="D90" s="466">
        <v>44315</v>
      </c>
      <c r="E90" s="297">
        <v>933.75</v>
      </c>
      <c r="F90" s="297">
        <v>938.6</v>
      </c>
      <c r="G90" s="298">
        <v>919.25</v>
      </c>
      <c r="H90" s="298">
        <v>904.75</v>
      </c>
      <c r="I90" s="298">
        <v>885.4</v>
      </c>
      <c r="J90" s="298">
        <v>953.1</v>
      </c>
      <c r="K90" s="298">
        <v>972.45000000000016</v>
      </c>
      <c r="L90" s="298">
        <v>986.95</v>
      </c>
      <c r="M90" s="285">
        <v>957.95</v>
      </c>
      <c r="N90" s="285">
        <v>924.1</v>
      </c>
      <c r="O90" s="300">
        <v>22867200</v>
      </c>
      <c r="P90" s="301">
        <v>2.208898706216472E-3</v>
      </c>
    </row>
    <row r="91" spans="1:16" ht="15">
      <c r="A91" s="263">
        <v>81</v>
      </c>
      <c r="B91" s="362" t="s">
        <v>67</v>
      </c>
      <c r="C91" s="465" t="s">
        <v>826</v>
      </c>
      <c r="D91" s="466">
        <v>44315</v>
      </c>
      <c r="E91" s="297">
        <v>252.6</v>
      </c>
      <c r="F91" s="297">
        <v>253.04999999999998</v>
      </c>
      <c r="G91" s="298">
        <v>249.45</v>
      </c>
      <c r="H91" s="298">
        <v>246.3</v>
      </c>
      <c r="I91" s="298">
        <v>242.70000000000002</v>
      </c>
      <c r="J91" s="298">
        <v>256.19999999999993</v>
      </c>
      <c r="K91" s="298">
        <v>259.79999999999995</v>
      </c>
      <c r="L91" s="298">
        <v>262.94999999999993</v>
      </c>
      <c r="M91" s="285">
        <v>256.64999999999998</v>
      </c>
      <c r="N91" s="285">
        <v>249.9</v>
      </c>
      <c r="O91" s="300">
        <v>11572400</v>
      </c>
      <c r="P91" s="301">
        <v>-6.0125060125060126E-3</v>
      </c>
    </row>
    <row r="92" spans="1:16" ht="15">
      <c r="A92" s="263">
        <v>82</v>
      </c>
      <c r="B92" s="362" t="s">
        <v>106</v>
      </c>
      <c r="C92" s="465" t="s">
        <v>124</v>
      </c>
      <c r="D92" s="466">
        <v>44315</v>
      </c>
      <c r="E92" s="425">
        <v>1419.75</v>
      </c>
      <c r="F92" s="425">
        <v>1421.3166666666666</v>
      </c>
      <c r="G92" s="426">
        <v>1411.8833333333332</v>
      </c>
      <c r="H92" s="426">
        <v>1404.0166666666667</v>
      </c>
      <c r="I92" s="426">
        <v>1394.5833333333333</v>
      </c>
      <c r="J92" s="426">
        <v>1429.1833333333332</v>
      </c>
      <c r="K92" s="426">
        <v>1438.6166666666666</v>
      </c>
      <c r="L92" s="426">
        <v>1446.4833333333331</v>
      </c>
      <c r="M92" s="427">
        <v>1430.75</v>
      </c>
      <c r="N92" s="427">
        <v>1413.45</v>
      </c>
      <c r="O92" s="428">
        <v>32185200</v>
      </c>
      <c r="P92" s="429">
        <v>2.9541545134993642E-3</v>
      </c>
    </row>
    <row r="93" spans="1:16" ht="15">
      <c r="A93" s="263">
        <v>83</v>
      </c>
      <c r="B93" s="362" t="s">
        <v>72</v>
      </c>
      <c r="C93" s="465" t="s">
        <v>125</v>
      </c>
      <c r="D93" s="466">
        <v>44315</v>
      </c>
      <c r="E93" s="297">
        <v>91.6</v>
      </c>
      <c r="F93" s="297">
        <v>91.433333333333337</v>
      </c>
      <c r="G93" s="298">
        <v>90.616666666666674</v>
      </c>
      <c r="H93" s="298">
        <v>89.63333333333334</v>
      </c>
      <c r="I93" s="298">
        <v>88.816666666666677</v>
      </c>
      <c r="J93" s="298">
        <v>92.416666666666671</v>
      </c>
      <c r="K93" s="298">
        <v>93.233333333333334</v>
      </c>
      <c r="L93" s="298">
        <v>94.216666666666669</v>
      </c>
      <c r="M93" s="285">
        <v>92.25</v>
      </c>
      <c r="N93" s="285">
        <v>90.45</v>
      </c>
      <c r="O93" s="300">
        <v>68562000</v>
      </c>
      <c r="P93" s="301">
        <v>0</v>
      </c>
    </row>
    <row r="94" spans="1:16" ht="15">
      <c r="A94" s="263">
        <v>84</v>
      </c>
      <c r="B94" s="382" t="s">
        <v>39</v>
      </c>
      <c r="C94" s="465" t="s">
        <v>772</v>
      </c>
      <c r="D94" s="466">
        <v>44315</v>
      </c>
      <c r="E94" s="297">
        <v>1696.55</v>
      </c>
      <c r="F94" s="297">
        <v>1703.5333333333335</v>
      </c>
      <c r="G94" s="298">
        <v>1682.666666666667</v>
      </c>
      <c r="H94" s="298">
        <v>1668.7833333333335</v>
      </c>
      <c r="I94" s="298">
        <v>1647.916666666667</v>
      </c>
      <c r="J94" s="298">
        <v>1717.416666666667</v>
      </c>
      <c r="K94" s="298">
        <v>1738.2833333333333</v>
      </c>
      <c r="L94" s="298">
        <v>1752.166666666667</v>
      </c>
      <c r="M94" s="285">
        <v>1724.4</v>
      </c>
      <c r="N94" s="285">
        <v>1689.65</v>
      </c>
      <c r="O94" s="300">
        <v>1791400</v>
      </c>
      <c r="P94" s="301">
        <v>-7.7407740774077406E-3</v>
      </c>
    </row>
    <row r="95" spans="1:16" ht="15">
      <c r="A95" s="263">
        <v>85</v>
      </c>
      <c r="B95" s="362" t="s">
        <v>49</v>
      </c>
      <c r="C95" s="465" t="s">
        <v>126</v>
      </c>
      <c r="D95" s="466">
        <v>44315</v>
      </c>
      <c r="E95" s="297">
        <v>213.65</v>
      </c>
      <c r="F95" s="297">
        <v>213.4</v>
      </c>
      <c r="G95" s="298">
        <v>211.10000000000002</v>
      </c>
      <c r="H95" s="298">
        <v>208.55</v>
      </c>
      <c r="I95" s="298">
        <v>206.25000000000003</v>
      </c>
      <c r="J95" s="298">
        <v>215.95000000000002</v>
      </c>
      <c r="K95" s="298">
        <v>218.25000000000003</v>
      </c>
      <c r="L95" s="298">
        <v>220.8</v>
      </c>
      <c r="M95" s="285">
        <v>215.7</v>
      </c>
      <c r="N95" s="285">
        <v>210.85</v>
      </c>
      <c r="O95" s="300">
        <v>119030400</v>
      </c>
      <c r="P95" s="301">
        <v>4.672644770959378E-3</v>
      </c>
    </row>
    <row r="96" spans="1:16" ht="15">
      <c r="A96" s="263">
        <v>86</v>
      </c>
      <c r="B96" s="362" t="s">
        <v>111</v>
      </c>
      <c r="C96" s="465" t="s">
        <v>127</v>
      </c>
      <c r="D96" s="466">
        <v>44315</v>
      </c>
      <c r="E96" s="297">
        <v>390</v>
      </c>
      <c r="F96" s="297">
        <v>391.2833333333333</v>
      </c>
      <c r="G96" s="298">
        <v>384.71666666666658</v>
      </c>
      <c r="H96" s="298">
        <v>379.43333333333328</v>
      </c>
      <c r="I96" s="298">
        <v>372.86666666666656</v>
      </c>
      <c r="J96" s="298">
        <v>396.56666666666661</v>
      </c>
      <c r="K96" s="298">
        <v>403.13333333333333</v>
      </c>
      <c r="L96" s="298">
        <v>408.41666666666663</v>
      </c>
      <c r="M96" s="285">
        <v>397.85</v>
      </c>
      <c r="N96" s="285">
        <v>386</v>
      </c>
      <c r="O96" s="300">
        <v>29190000</v>
      </c>
      <c r="P96" s="301">
        <v>-3.3603707995365009E-2</v>
      </c>
    </row>
    <row r="97" spans="1:16" ht="15">
      <c r="A97" s="263">
        <v>87</v>
      </c>
      <c r="B97" s="362" t="s">
        <v>111</v>
      </c>
      <c r="C97" s="465" t="s">
        <v>128</v>
      </c>
      <c r="D97" s="466">
        <v>44315</v>
      </c>
      <c r="E97" s="297">
        <v>538.79999999999995</v>
      </c>
      <c r="F97" s="297">
        <v>534.61666666666667</v>
      </c>
      <c r="G97" s="298">
        <v>526.38333333333333</v>
      </c>
      <c r="H97" s="298">
        <v>513.9666666666667</v>
      </c>
      <c r="I97" s="298">
        <v>505.73333333333335</v>
      </c>
      <c r="J97" s="298">
        <v>547.0333333333333</v>
      </c>
      <c r="K97" s="298">
        <v>555.26666666666665</v>
      </c>
      <c r="L97" s="298">
        <v>567.68333333333328</v>
      </c>
      <c r="M97" s="285">
        <v>542.85</v>
      </c>
      <c r="N97" s="285">
        <v>522.20000000000005</v>
      </c>
      <c r="O97" s="300">
        <v>33752700</v>
      </c>
      <c r="P97" s="301">
        <v>-1.6753185464841905E-2</v>
      </c>
    </row>
    <row r="98" spans="1:16" ht="15">
      <c r="A98" s="263">
        <v>88</v>
      </c>
      <c r="B98" s="362" t="s">
        <v>39</v>
      </c>
      <c r="C98" s="465" t="s">
        <v>129</v>
      </c>
      <c r="D98" s="466">
        <v>44315</v>
      </c>
      <c r="E98" s="297">
        <v>2812.9</v>
      </c>
      <c r="F98" s="297">
        <v>2827.35</v>
      </c>
      <c r="G98" s="298">
        <v>2782.25</v>
      </c>
      <c r="H98" s="298">
        <v>2751.6</v>
      </c>
      <c r="I98" s="298">
        <v>2706.5</v>
      </c>
      <c r="J98" s="298">
        <v>2858</v>
      </c>
      <c r="K98" s="298">
        <v>2903.0999999999995</v>
      </c>
      <c r="L98" s="298">
        <v>2933.75</v>
      </c>
      <c r="M98" s="285">
        <v>2872.45</v>
      </c>
      <c r="N98" s="285">
        <v>2796.7</v>
      </c>
      <c r="O98" s="300">
        <v>1433500</v>
      </c>
      <c r="P98" s="301">
        <v>4.2355935284493731E-2</v>
      </c>
    </row>
    <row r="99" spans="1:16" ht="15">
      <c r="A99" s="263">
        <v>89</v>
      </c>
      <c r="B99" s="362" t="s">
        <v>53</v>
      </c>
      <c r="C99" s="465" t="s">
        <v>131</v>
      </c>
      <c r="D99" s="466">
        <v>44315</v>
      </c>
      <c r="E99" s="297">
        <v>1775.3</v>
      </c>
      <c r="F99" s="297">
        <v>1767.5</v>
      </c>
      <c r="G99" s="298">
        <v>1745.1</v>
      </c>
      <c r="H99" s="298">
        <v>1714.8999999999999</v>
      </c>
      <c r="I99" s="298">
        <v>1692.4999999999998</v>
      </c>
      <c r="J99" s="298">
        <v>1797.7</v>
      </c>
      <c r="K99" s="298">
        <v>1820.1000000000001</v>
      </c>
      <c r="L99" s="298">
        <v>1850.3000000000002</v>
      </c>
      <c r="M99" s="285">
        <v>1789.9</v>
      </c>
      <c r="N99" s="285">
        <v>1737.3</v>
      </c>
      <c r="O99" s="300">
        <v>12723600</v>
      </c>
      <c r="P99" s="301">
        <v>-2.8347130158536214E-2</v>
      </c>
    </row>
    <row r="100" spans="1:16" ht="15">
      <c r="A100" s="263">
        <v>90</v>
      </c>
      <c r="B100" s="362" t="s">
        <v>56</v>
      </c>
      <c r="C100" s="465" t="s">
        <v>132</v>
      </c>
      <c r="D100" s="466">
        <v>44315</v>
      </c>
      <c r="E100" s="297">
        <v>96.65</v>
      </c>
      <c r="F100" s="297">
        <v>96.783333333333346</v>
      </c>
      <c r="G100" s="298">
        <v>95.166666666666686</v>
      </c>
      <c r="H100" s="298">
        <v>93.683333333333337</v>
      </c>
      <c r="I100" s="298">
        <v>92.066666666666677</v>
      </c>
      <c r="J100" s="298">
        <v>98.266666666666694</v>
      </c>
      <c r="K100" s="298">
        <v>99.88333333333334</v>
      </c>
      <c r="L100" s="298">
        <v>101.3666666666667</v>
      </c>
      <c r="M100" s="285">
        <v>98.4</v>
      </c>
      <c r="N100" s="285">
        <v>95.3</v>
      </c>
      <c r="O100" s="300">
        <v>28306928</v>
      </c>
      <c r="P100" s="301">
        <v>-2.1289725393397099E-2</v>
      </c>
    </row>
    <row r="101" spans="1:16" ht="15">
      <c r="A101" s="263">
        <v>91</v>
      </c>
      <c r="B101" s="362" t="s">
        <v>39</v>
      </c>
      <c r="C101" s="465" t="s">
        <v>348</v>
      </c>
      <c r="D101" s="466">
        <v>44315</v>
      </c>
      <c r="E101" s="297">
        <v>3040.4</v>
      </c>
      <c r="F101" s="297">
        <v>2987.15</v>
      </c>
      <c r="G101" s="298">
        <v>2915.3</v>
      </c>
      <c r="H101" s="298">
        <v>2790.2000000000003</v>
      </c>
      <c r="I101" s="298">
        <v>2718.3500000000004</v>
      </c>
      <c r="J101" s="298">
        <v>3112.25</v>
      </c>
      <c r="K101" s="298">
        <v>3184.0999999999995</v>
      </c>
      <c r="L101" s="298">
        <v>3309.2</v>
      </c>
      <c r="M101" s="285">
        <v>3059</v>
      </c>
      <c r="N101" s="285">
        <v>2862.05</v>
      </c>
      <c r="O101" s="300">
        <v>296500</v>
      </c>
      <c r="P101" s="301">
        <v>0.16274509803921569</v>
      </c>
    </row>
    <row r="102" spans="1:16" ht="15">
      <c r="A102" s="263">
        <v>92</v>
      </c>
      <c r="B102" s="362" t="s">
        <v>56</v>
      </c>
      <c r="C102" s="465" t="s">
        <v>133</v>
      </c>
      <c r="D102" s="466">
        <v>44315</v>
      </c>
      <c r="E102" s="297">
        <v>422.05</v>
      </c>
      <c r="F102" s="297">
        <v>423.9666666666667</v>
      </c>
      <c r="G102" s="298">
        <v>417.73333333333341</v>
      </c>
      <c r="H102" s="298">
        <v>413.41666666666669</v>
      </c>
      <c r="I102" s="298">
        <v>407.18333333333339</v>
      </c>
      <c r="J102" s="298">
        <v>428.28333333333342</v>
      </c>
      <c r="K102" s="298">
        <v>434.51666666666677</v>
      </c>
      <c r="L102" s="298">
        <v>438.83333333333343</v>
      </c>
      <c r="M102" s="285">
        <v>430.2</v>
      </c>
      <c r="N102" s="285">
        <v>419.65</v>
      </c>
      <c r="O102" s="300">
        <v>6176000</v>
      </c>
      <c r="P102" s="301">
        <v>-4.6619326952763197E-2</v>
      </c>
    </row>
    <row r="103" spans="1:16" ht="15">
      <c r="A103" s="263">
        <v>93</v>
      </c>
      <c r="B103" s="362" t="s">
        <v>63</v>
      </c>
      <c r="C103" s="465" t="s">
        <v>134</v>
      </c>
      <c r="D103" s="466">
        <v>44315</v>
      </c>
      <c r="E103" s="297">
        <v>1406.1</v>
      </c>
      <c r="F103" s="297">
        <v>1409.4166666666667</v>
      </c>
      <c r="G103" s="298">
        <v>1396.9333333333334</v>
      </c>
      <c r="H103" s="298">
        <v>1387.7666666666667</v>
      </c>
      <c r="I103" s="298">
        <v>1375.2833333333333</v>
      </c>
      <c r="J103" s="298">
        <v>1418.5833333333335</v>
      </c>
      <c r="K103" s="298">
        <v>1431.0666666666666</v>
      </c>
      <c r="L103" s="298">
        <v>1440.2333333333336</v>
      </c>
      <c r="M103" s="285">
        <v>1421.9</v>
      </c>
      <c r="N103" s="285">
        <v>1400.25</v>
      </c>
      <c r="O103" s="300">
        <v>13363575</v>
      </c>
      <c r="P103" s="301">
        <v>4.6252269387049363E-3</v>
      </c>
    </row>
    <row r="104" spans="1:16" ht="15">
      <c r="A104" s="263">
        <v>94</v>
      </c>
      <c r="B104" s="362" t="s">
        <v>106</v>
      </c>
      <c r="C104" s="465" t="s">
        <v>260</v>
      </c>
      <c r="D104" s="466">
        <v>44315</v>
      </c>
      <c r="E104" s="297">
        <v>4284.8999999999996</v>
      </c>
      <c r="F104" s="297">
        <v>4303.1166666666659</v>
      </c>
      <c r="G104" s="298">
        <v>4238.2833333333319</v>
      </c>
      <c r="H104" s="298">
        <v>4191.6666666666661</v>
      </c>
      <c r="I104" s="298">
        <v>4126.8333333333321</v>
      </c>
      <c r="J104" s="298">
        <v>4349.7333333333318</v>
      </c>
      <c r="K104" s="298">
        <v>4414.5666666666657</v>
      </c>
      <c r="L104" s="298">
        <v>4461.1833333333316</v>
      </c>
      <c r="M104" s="285">
        <v>4367.95</v>
      </c>
      <c r="N104" s="285">
        <v>4256.5</v>
      </c>
      <c r="O104" s="300">
        <v>370050</v>
      </c>
      <c r="P104" s="301">
        <v>6.7041522491349481E-2</v>
      </c>
    </row>
    <row r="105" spans="1:16" ht="15">
      <c r="A105" s="263">
        <v>95</v>
      </c>
      <c r="B105" s="362" t="s">
        <v>106</v>
      </c>
      <c r="C105" s="465" t="s">
        <v>259</v>
      </c>
      <c r="D105" s="466">
        <v>44315</v>
      </c>
      <c r="E105" s="297">
        <v>2764.15</v>
      </c>
      <c r="F105" s="297">
        <v>2765.0666666666671</v>
      </c>
      <c r="G105" s="298">
        <v>2735.1333333333341</v>
      </c>
      <c r="H105" s="298">
        <v>2706.1166666666672</v>
      </c>
      <c r="I105" s="298">
        <v>2676.1833333333343</v>
      </c>
      <c r="J105" s="298">
        <v>2794.0833333333339</v>
      </c>
      <c r="K105" s="298">
        <v>2824.0166666666673</v>
      </c>
      <c r="L105" s="298">
        <v>2853.0333333333338</v>
      </c>
      <c r="M105" s="285">
        <v>2795</v>
      </c>
      <c r="N105" s="285">
        <v>2736.05</v>
      </c>
      <c r="O105" s="300">
        <v>476600</v>
      </c>
      <c r="P105" s="301">
        <v>4.7472527472527476E-2</v>
      </c>
    </row>
    <row r="106" spans="1:16" ht="15">
      <c r="A106" s="263">
        <v>96</v>
      </c>
      <c r="B106" s="362" t="s">
        <v>51</v>
      </c>
      <c r="C106" s="465" t="s">
        <v>135</v>
      </c>
      <c r="D106" s="466">
        <v>44315</v>
      </c>
      <c r="E106" s="297">
        <v>1048.8</v>
      </c>
      <c r="F106" s="297">
        <v>1045.2833333333333</v>
      </c>
      <c r="G106" s="298">
        <v>1037.0166666666667</v>
      </c>
      <c r="H106" s="298">
        <v>1025.2333333333333</v>
      </c>
      <c r="I106" s="298">
        <v>1016.9666666666667</v>
      </c>
      <c r="J106" s="298">
        <v>1057.0666666666666</v>
      </c>
      <c r="K106" s="298">
        <v>1065.333333333333</v>
      </c>
      <c r="L106" s="298">
        <v>1077.1166666666666</v>
      </c>
      <c r="M106" s="285">
        <v>1053.55</v>
      </c>
      <c r="N106" s="285">
        <v>1033.5</v>
      </c>
      <c r="O106" s="300">
        <v>6676750</v>
      </c>
      <c r="P106" s="301">
        <v>3.002884867558353E-2</v>
      </c>
    </row>
    <row r="107" spans="1:16" ht="15">
      <c r="A107" s="263">
        <v>97</v>
      </c>
      <c r="B107" s="362" t="s">
        <v>43</v>
      </c>
      <c r="C107" s="465" t="s">
        <v>136</v>
      </c>
      <c r="D107" s="466">
        <v>44315</v>
      </c>
      <c r="E107" s="297">
        <v>785.85</v>
      </c>
      <c r="F107" s="297">
        <v>786.44999999999993</v>
      </c>
      <c r="G107" s="298">
        <v>777.99999999999989</v>
      </c>
      <c r="H107" s="298">
        <v>770.15</v>
      </c>
      <c r="I107" s="298">
        <v>761.69999999999993</v>
      </c>
      <c r="J107" s="298">
        <v>794.29999999999984</v>
      </c>
      <c r="K107" s="298">
        <v>802.74999999999989</v>
      </c>
      <c r="L107" s="298">
        <v>810.5999999999998</v>
      </c>
      <c r="M107" s="285">
        <v>794.9</v>
      </c>
      <c r="N107" s="285">
        <v>778.6</v>
      </c>
      <c r="O107" s="300">
        <v>10038000</v>
      </c>
      <c r="P107" s="301">
        <v>1.2568077084206116E-3</v>
      </c>
    </row>
    <row r="108" spans="1:16" ht="15">
      <c r="A108" s="263">
        <v>98</v>
      </c>
      <c r="B108" s="362" t="s">
        <v>56</v>
      </c>
      <c r="C108" s="465" t="s">
        <v>137</v>
      </c>
      <c r="D108" s="466">
        <v>44315</v>
      </c>
      <c r="E108" s="297">
        <v>194.95</v>
      </c>
      <c r="F108" s="297">
        <v>195.26666666666665</v>
      </c>
      <c r="G108" s="298">
        <v>192.2833333333333</v>
      </c>
      <c r="H108" s="298">
        <v>189.61666666666665</v>
      </c>
      <c r="I108" s="298">
        <v>186.6333333333333</v>
      </c>
      <c r="J108" s="298">
        <v>197.93333333333331</v>
      </c>
      <c r="K108" s="298">
        <v>200.91666666666666</v>
      </c>
      <c r="L108" s="298">
        <v>203.58333333333331</v>
      </c>
      <c r="M108" s="285">
        <v>198.25</v>
      </c>
      <c r="N108" s="285">
        <v>192.6</v>
      </c>
      <c r="O108" s="300">
        <v>18716000</v>
      </c>
      <c r="P108" s="301">
        <v>5.8357837593304679E-2</v>
      </c>
    </row>
    <row r="109" spans="1:16" ht="15">
      <c r="A109" s="263">
        <v>99</v>
      </c>
      <c r="B109" s="362" t="s">
        <v>56</v>
      </c>
      <c r="C109" s="465" t="s">
        <v>138</v>
      </c>
      <c r="D109" s="466">
        <v>44315</v>
      </c>
      <c r="E109" s="297">
        <v>155</v>
      </c>
      <c r="F109" s="297">
        <v>154.98333333333332</v>
      </c>
      <c r="G109" s="298">
        <v>153.56666666666663</v>
      </c>
      <c r="H109" s="298">
        <v>152.13333333333333</v>
      </c>
      <c r="I109" s="298">
        <v>150.71666666666664</v>
      </c>
      <c r="J109" s="298">
        <v>156.41666666666663</v>
      </c>
      <c r="K109" s="298">
        <v>157.83333333333331</v>
      </c>
      <c r="L109" s="298">
        <v>159.26666666666662</v>
      </c>
      <c r="M109" s="285">
        <v>156.4</v>
      </c>
      <c r="N109" s="285">
        <v>153.55000000000001</v>
      </c>
      <c r="O109" s="300">
        <v>22668000</v>
      </c>
      <c r="P109" s="301">
        <v>-1.8494055482166448E-3</v>
      </c>
    </row>
    <row r="110" spans="1:16" ht="15">
      <c r="A110" s="263">
        <v>100</v>
      </c>
      <c r="B110" s="362" t="s">
        <v>49</v>
      </c>
      <c r="C110" s="465" t="s">
        <v>139</v>
      </c>
      <c r="D110" s="466">
        <v>44315</v>
      </c>
      <c r="E110" s="297">
        <v>405.35</v>
      </c>
      <c r="F110" s="297">
        <v>404.41666666666669</v>
      </c>
      <c r="G110" s="298">
        <v>401.33333333333337</v>
      </c>
      <c r="H110" s="298">
        <v>397.31666666666666</v>
      </c>
      <c r="I110" s="298">
        <v>394.23333333333335</v>
      </c>
      <c r="J110" s="298">
        <v>408.43333333333339</v>
      </c>
      <c r="K110" s="298">
        <v>411.51666666666677</v>
      </c>
      <c r="L110" s="298">
        <v>415.53333333333342</v>
      </c>
      <c r="M110" s="285">
        <v>407.5</v>
      </c>
      <c r="N110" s="285">
        <v>400.4</v>
      </c>
      <c r="O110" s="300">
        <v>8426000</v>
      </c>
      <c r="P110" s="301">
        <v>4.050382810570511E-2</v>
      </c>
    </row>
    <row r="111" spans="1:16" ht="15">
      <c r="A111" s="263">
        <v>101</v>
      </c>
      <c r="B111" s="362" t="s">
        <v>43</v>
      </c>
      <c r="C111" s="465" t="s">
        <v>140</v>
      </c>
      <c r="D111" s="466">
        <v>44315</v>
      </c>
      <c r="E111" s="297">
        <v>6797</v>
      </c>
      <c r="F111" s="297">
        <v>6813.2</v>
      </c>
      <c r="G111" s="298">
        <v>6744.7999999999993</v>
      </c>
      <c r="H111" s="298">
        <v>6692.5999999999995</v>
      </c>
      <c r="I111" s="298">
        <v>6624.1999999999989</v>
      </c>
      <c r="J111" s="298">
        <v>6865.4</v>
      </c>
      <c r="K111" s="298">
        <v>6933.7999999999993</v>
      </c>
      <c r="L111" s="298">
        <v>6986</v>
      </c>
      <c r="M111" s="285">
        <v>6881.6</v>
      </c>
      <c r="N111" s="285">
        <v>6761</v>
      </c>
      <c r="O111" s="300">
        <v>2563400</v>
      </c>
      <c r="P111" s="301">
        <v>7.3881946081898924E-3</v>
      </c>
    </row>
    <row r="112" spans="1:16" ht="15">
      <c r="A112" s="263">
        <v>102</v>
      </c>
      <c r="B112" s="362" t="s">
        <v>49</v>
      </c>
      <c r="C112" s="465" t="s">
        <v>141</v>
      </c>
      <c r="D112" s="466">
        <v>44315</v>
      </c>
      <c r="E112" s="297">
        <v>543.20000000000005</v>
      </c>
      <c r="F112" s="297">
        <v>543.7166666666667</v>
      </c>
      <c r="G112" s="298">
        <v>536.98333333333335</v>
      </c>
      <c r="H112" s="298">
        <v>530.76666666666665</v>
      </c>
      <c r="I112" s="298">
        <v>524.0333333333333</v>
      </c>
      <c r="J112" s="298">
        <v>549.93333333333339</v>
      </c>
      <c r="K112" s="298">
        <v>556.66666666666674</v>
      </c>
      <c r="L112" s="298">
        <v>562.88333333333344</v>
      </c>
      <c r="M112" s="285">
        <v>550.45000000000005</v>
      </c>
      <c r="N112" s="285">
        <v>537.5</v>
      </c>
      <c r="O112" s="300">
        <v>13482500</v>
      </c>
      <c r="P112" s="301">
        <v>1.6716196136701336E-3</v>
      </c>
    </row>
    <row r="113" spans="1:16" ht="15">
      <c r="A113" s="263">
        <v>103</v>
      </c>
      <c r="B113" s="362" t="s">
        <v>56</v>
      </c>
      <c r="C113" s="465" t="s">
        <v>142</v>
      </c>
      <c r="D113" s="466">
        <v>44315</v>
      </c>
      <c r="E113" s="297">
        <v>896.35</v>
      </c>
      <c r="F113" s="297">
        <v>887.9</v>
      </c>
      <c r="G113" s="298">
        <v>873.9</v>
      </c>
      <c r="H113" s="298">
        <v>851.45</v>
      </c>
      <c r="I113" s="298">
        <v>837.45</v>
      </c>
      <c r="J113" s="298">
        <v>910.34999999999991</v>
      </c>
      <c r="K113" s="298">
        <v>924.34999999999991</v>
      </c>
      <c r="L113" s="298">
        <v>946.79999999999984</v>
      </c>
      <c r="M113" s="285">
        <v>901.9</v>
      </c>
      <c r="N113" s="285">
        <v>865.45</v>
      </c>
      <c r="O113" s="300">
        <v>2561000</v>
      </c>
      <c r="P113" s="301">
        <v>8.4204733076499727E-2</v>
      </c>
    </row>
    <row r="114" spans="1:16" ht="15">
      <c r="A114" s="263">
        <v>104</v>
      </c>
      <c r="B114" s="362" t="s">
        <v>72</v>
      </c>
      <c r="C114" s="465" t="s">
        <v>143</v>
      </c>
      <c r="D114" s="466">
        <v>44315</v>
      </c>
      <c r="E114" s="297">
        <v>1101.5</v>
      </c>
      <c r="F114" s="297">
        <v>1129.95</v>
      </c>
      <c r="G114" s="298">
        <v>1069.7</v>
      </c>
      <c r="H114" s="298">
        <v>1037.9000000000001</v>
      </c>
      <c r="I114" s="298">
        <v>977.65000000000009</v>
      </c>
      <c r="J114" s="298">
        <v>1161.75</v>
      </c>
      <c r="K114" s="298">
        <v>1222</v>
      </c>
      <c r="L114" s="298">
        <v>1253.8</v>
      </c>
      <c r="M114" s="285">
        <v>1190.2</v>
      </c>
      <c r="N114" s="285">
        <v>1098.1500000000001</v>
      </c>
      <c r="O114" s="300">
        <v>1564800</v>
      </c>
      <c r="P114" s="301">
        <v>0.16689038031319911</v>
      </c>
    </row>
    <row r="115" spans="1:16" ht="15">
      <c r="A115" s="263">
        <v>105</v>
      </c>
      <c r="B115" s="362" t="s">
        <v>106</v>
      </c>
      <c r="C115" s="465" t="s">
        <v>144</v>
      </c>
      <c r="D115" s="466">
        <v>44315</v>
      </c>
      <c r="E115" s="297">
        <v>2099.35</v>
      </c>
      <c r="F115" s="297">
        <v>2101.85</v>
      </c>
      <c r="G115" s="298">
        <v>2079.85</v>
      </c>
      <c r="H115" s="298">
        <v>2060.35</v>
      </c>
      <c r="I115" s="298">
        <v>2038.35</v>
      </c>
      <c r="J115" s="298">
        <v>2121.35</v>
      </c>
      <c r="K115" s="298">
        <v>2143.35</v>
      </c>
      <c r="L115" s="298">
        <v>2162.85</v>
      </c>
      <c r="M115" s="285">
        <v>2123.85</v>
      </c>
      <c r="N115" s="285">
        <v>2082.35</v>
      </c>
      <c r="O115" s="300">
        <v>1772800</v>
      </c>
      <c r="P115" s="301">
        <v>-1.5985790408525755E-2</v>
      </c>
    </row>
    <row r="116" spans="1:16" ht="15">
      <c r="A116" s="263">
        <v>106</v>
      </c>
      <c r="B116" s="362" t="s">
        <v>43</v>
      </c>
      <c r="C116" s="465" t="s">
        <v>145</v>
      </c>
      <c r="D116" s="466">
        <v>44315</v>
      </c>
      <c r="E116" s="297">
        <v>208.1</v>
      </c>
      <c r="F116" s="297">
        <v>208.85</v>
      </c>
      <c r="G116" s="298">
        <v>206.25</v>
      </c>
      <c r="H116" s="298">
        <v>204.4</v>
      </c>
      <c r="I116" s="298">
        <v>201.8</v>
      </c>
      <c r="J116" s="298">
        <v>210.7</v>
      </c>
      <c r="K116" s="298">
        <v>213.29999999999995</v>
      </c>
      <c r="L116" s="298">
        <v>215.14999999999998</v>
      </c>
      <c r="M116" s="285">
        <v>211.45</v>
      </c>
      <c r="N116" s="285">
        <v>207</v>
      </c>
      <c r="O116" s="300">
        <v>28490000</v>
      </c>
      <c r="P116" s="301">
        <v>8.6741016109045856E-3</v>
      </c>
    </row>
    <row r="117" spans="1:16" ht="15">
      <c r="A117" s="263">
        <v>107</v>
      </c>
      <c r="B117" s="362" t="s">
        <v>106</v>
      </c>
      <c r="C117" s="465" t="s">
        <v>262</v>
      </c>
      <c r="D117" s="466">
        <v>44315</v>
      </c>
      <c r="E117" s="297">
        <v>1758</v>
      </c>
      <c r="F117" s="297">
        <v>1761.8</v>
      </c>
      <c r="G117" s="298">
        <v>1743.85</v>
      </c>
      <c r="H117" s="298">
        <v>1729.7</v>
      </c>
      <c r="I117" s="298">
        <v>1711.75</v>
      </c>
      <c r="J117" s="298">
        <v>1775.9499999999998</v>
      </c>
      <c r="K117" s="298">
        <v>1793.9</v>
      </c>
      <c r="L117" s="298">
        <v>1808.0499999999997</v>
      </c>
      <c r="M117" s="285">
        <v>1779.75</v>
      </c>
      <c r="N117" s="285">
        <v>1747.65</v>
      </c>
      <c r="O117" s="300">
        <v>531700</v>
      </c>
      <c r="P117" s="301">
        <v>1.6149068322981366E-2</v>
      </c>
    </row>
    <row r="118" spans="1:16" ht="15">
      <c r="A118" s="263">
        <v>108</v>
      </c>
      <c r="B118" s="362" t="s">
        <v>43</v>
      </c>
      <c r="C118" s="465" t="s">
        <v>146</v>
      </c>
      <c r="D118" s="466">
        <v>44315</v>
      </c>
      <c r="E118" s="297">
        <v>82753.8</v>
      </c>
      <c r="F118" s="297">
        <v>82460.266666666663</v>
      </c>
      <c r="G118" s="298">
        <v>81793.533333333326</v>
      </c>
      <c r="H118" s="298">
        <v>80833.266666666663</v>
      </c>
      <c r="I118" s="298">
        <v>80166.533333333326</v>
      </c>
      <c r="J118" s="298">
        <v>83420.533333333326</v>
      </c>
      <c r="K118" s="298">
        <v>84087.266666666663</v>
      </c>
      <c r="L118" s="298">
        <v>85047.533333333326</v>
      </c>
      <c r="M118" s="285">
        <v>83127</v>
      </c>
      <c r="N118" s="285">
        <v>81500</v>
      </c>
      <c r="O118" s="300">
        <v>43810</v>
      </c>
      <c r="P118" s="301">
        <v>-1.969120608637279E-2</v>
      </c>
    </row>
    <row r="119" spans="1:16" ht="15">
      <c r="A119" s="263">
        <v>109</v>
      </c>
      <c r="B119" s="362" t="s">
        <v>56</v>
      </c>
      <c r="C119" s="465" t="s">
        <v>147</v>
      </c>
      <c r="D119" s="466">
        <v>44315</v>
      </c>
      <c r="E119" s="297">
        <v>1207.8</v>
      </c>
      <c r="F119" s="297">
        <v>1203.6166666666668</v>
      </c>
      <c r="G119" s="298">
        <v>1184.4833333333336</v>
      </c>
      <c r="H119" s="298">
        <v>1161.1666666666667</v>
      </c>
      <c r="I119" s="298">
        <v>1142.0333333333335</v>
      </c>
      <c r="J119" s="298">
        <v>1226.9333333333336</v>
      </c>
      <c r="K119" s="298">
        <v>1246.0666666666668</v>
      </c>
      <c r="L119" s="298">
        <v>1269.3833333333337</v>
      </c>
      <c r="M119" s="285">
        <v>1222.75</v>
      </c>
      <c r="N119" s="285">
        <v>1180.3</v>
      </c>
      <c r="O119" s="300">
        <v>2652750</v>
      </c>
      <c r="P119" s="301">
        <v>-4.6630727762803234E-2</v>
      </c>
    </row>
    <row r="120" spans="1:16" ht="15">
      <c r="A120" s="263">
        <v>110</v>
      </c>
      <c r="B120" s="362" t="s">
        <v>39</v>
      </c>
      <c r="C120" s="465" t="s">
        <v>790</v>
      </c>
      <c r="D120" s="466">
        <v>44315</v>
      </c>
      <c r="E120" s="297">
        <v>338.95</v>
      </c>
      <c r="F120" s="297">
        <v>338.43333333333334</v>
      </c>
      <c r="G120" s="298">
        <v>336.11666666666667</v>
      </c>
      <c r="H120" s="298">
        <v>333.28333333333336</v>
      </c>
      <c r="I120" s="298">
        <v>330.9666666666667</v>
      </c>
      <c r="J120" s="298">
        <v>341.26666666666665</v>
      </c>
      <c r="K120" s="298">
        <v>343.58333333333337</v>
      </c>
      <c r="L120" s="298">
        <v>346.41666666666663</v>
      </c>
      <c r="M120" s="285">
        <v>340.75</v>
      </c>
      <c r="N120" s="285">
        <v>335.6</v>
      </c>
      <c r="O120" s="300">
        <v>876800</v>
      </c>
      <c r="P120" s="301">
        <v>0</v>
      </c>
    </row>
    <row r="121" spans="1:16" ht="15">
      <c r="A121" s="263">
        <v>111</v>
      </c>
      <c r="B121" s="362" t="s">
        <v>111</v>
      </c>
      <c r="C121" s="465" t="s">
        <v>148</v>
      </c>
      <c r="D121" s="466">
        <v>44315</v>
      </c>
      <c r="E121" s="297">
        <v>59.6</v>
      </c>
      <c r="F121" s="297">
        <v>59.283333333333331</v>
      </c>
      <c r="G121" s="298">
        <v>58.166666666666664</v>
      </c>
      <c r="H121" s="298">
        <v>56.733333333333334</v>
      </c>
      <c r="I121" s="298">
        <v>55.616666666666667</v>
      </c>
      <c r="J121" s="298">
        <v>60.716666666666661</v>
      </c>
      <c r="K121" s="298">
        <v>61.833333333333336</v>
      </c>
      <c r="L121" s="298">
        <v>63.266666666666659</v>
      </c>
      <c r="M121" s="285">
        <v>60.4</v>
      </c>
      <c r="N121" s="285">
        <v>57.85</v>
      </c>
      <c r="O121" s="300">
        <v>76330000</v>
      </c>
      <c r="P121" s="301">
        <v>6.4233230623370469E-2</v>
      </c>
    </row>
    <row r="122" spans="1:16" ht="15">
      <c r="A122" s="263">
        <v>112</v>
      </c>
      <c r="B122" s="362" t="s">
        <v>39</v>
      </c>
      <c r="C122" s="465" t="s">
        <v>256</v>
      </c>
      <c r="D122" s="466">
        <v>44315</v>
      </c>
      <c r="E122" s="297">
        <v>4515.7</v>
      </c>
      <c r="F122" s="297">
        <v>4491.95</v>
      </c>
      <c r="G122" s="298">
        <v>4443.0499999999993</v>
      </c>
      <c r="H122" s="298">
        <v>4370.3999999999996</v>
      </c>
      <c r="I122" s="298">
        <v>4321.4999999999991</v>
      </c>
      <c r="J122" s="298">
        <v>4564.5999999999995</v>
      </c>
      <c r="K122" s="298">
        <v>4613.4999999999991</v>
      </c>
      <c r="L122" s="298">
        <v>4686.1499999999996</v>
      </c>
      <c r="M122" s="285">
        <v>4540.8500000000004</v>
      </c>
      <c r="N122" s="285">
        <v>4419.3</v>
      </c>
      <c r="O122" s="300">
        <v>1288750</v>
      </c>
      <c r="P122" s="301">
        <v>-6.7474674384949349E-2</v>
      </c>
    </row>
    <row r="123" spans="1:16" ht="15">
      <c r="A123" s="263">
        <v>113</v>
      </c>
      <c r="B123" s="362" t="s">
        <v>841</v>
      </c>
      <c r="C123" s="465" t="s">
        <v>450</v>
      </c>
      <c r="D123" s="466">
        <v>44315</v>
      </c>
      <c r="E123" s="297">
        <v>2946.2</v>
      </c>
      <c r="F123" s="297">
        <v>2892.9500000000003</v>
      </c>
      <c r="G123" s="298">
        <v>2790.9000000000005</v>
      </c>
      <c r="H123" s="298">
        <v>2635.6000000000004</v>
      </c>
      <c r="I123" s="298">
        <v>2533.5500000000006</v>
      </c>
      <c r="J123" s="298">
        <v>3048.2500000000005</v>
      </c>
      <c r="K123" s="298">
        <v>3150.3000000000006</v>
      </c>
      <c r="L123" s="298">
        <v>3305.6000000000004</v>
      </c>
      <c r="M123" s="285">
        <v>2995</v>
      </c>
      <c r="N123" s="285">
        <v>2737.65</v>
      </c>
      <c r="O123" s="300">
        <v>280800</v>
      </c>
      <c r="P123" s="301">
        <v>0.38975501113585748</v>
      </c>
    </row>
    <row r="124" spans="1:16" ht="15">
      <c r="A124" s="263">
        <v>114</v>
      </c>
      <c r="B124" s="362" t="s">
        <v>49</v>
      </c>
      <c r="C124" s="465" t="s">
        <v>151</v>
      </c>
      <c r="D124" s="466">
        <v>44315</v>
      </c>
      <c r="E124" s="297">
        <v>17124.099999999999</v>
      </c>
      <c r="F124" s="297">
        <v>17025.033333333333</v>
      </c>
      <c r="G124" s="298">
        <v>16879.166666666664</v>
      </c>
      <c r="H124" s="298">
        <v>16634.23333333333</v>
      </c>
      <c r="I124" s="298">
        <v>16488.366666666661</v>
      </c>
      <c r="J124" s="298">
        <v>17269.966666666667</v>
      </c>
      <c r="K124" s="298">
        <v>17415.833333333336</v>
      </c>
      <c r="L124" s="298">
        <v>17660.76666666667</v>
      </c>
      <c r="M124" s="285">
        <v>17170.900000000001</v>
      </c>
      <c r="N124" s="285">
        <v>16780.099999999999</v>
      </c>
      <c r="O124" s="300">
        <v>307400</v>
      </c>
      <c r="P124" s="301">
        <v>-6.1429033301002266E-3</v>
      </c>
    </row>
    <row r="125" spans="1:16" ht="15">
      <c r="A125" s="263">
        <v>115</v>
      </c>
      <c r="B125" s="362" t="s">
        <v>111</v>
      </c>
      <c r="C125" s="465" t="s">
        <v>152</v>
      </c>
      <c r="D125" s="466">
        <v>44315</v>
      </c>
      <c r="E125" s="297">
        <v>140.1</v>
      </c>
      <c r="F125" s="297">
        <v>140.83333333333334</v>
      </c>
      <c r="G125" s="298">
        <v>138.01666666666668</v>
      </c>
      <c r="H125" s="298">
        <v>135.93333333333334</v>
      </c>
      <c r="I125" s="298">
        <v>133.11666666666667</v>
      </c>
      <c r="J125" s="298">
        <v>142.91666666666669</v>
      </c>
      <c r="K125" s="298">
        <v>145.73333333333335</v>
      </c>
      <c r="L125" s="298">
        <v>147.81666666666669</v>
      </c>
      <c r="M125" s="285">
        <v>143.65</v>
      </c>
      <c r="N125" s="285">
        <v>138.75</v>
      </c>
      <c r="O125" s="300">
        <v>47442700</v>
      </c>
      <c r="P125" s="301">
        <v>8.2585789548625943E-3</v>
      </c>
    </row>
    <row r="126" spans="1:16" ht="15">
      <c r="A126" s="263">
        <v>116</v>
      </c>
      <c r="B126" s="362" t="s">
        <v>42</v>
      </c>
      <c r="C126" s="465" t="s">
        <v>153</v>
      </c>
      <c r="D126" s="466">
        <v>44315</v>
      </c>
      <c r="E126" s="297">
        <v>106.5</v>
      </c>
      <c r="F126" s="297">
        <v>107.08333333333333</v>
      </c>
      <c r="G126" s="298">
        <v>105.61666666666666</v>
      </c>
      <c r="H126" s="298">
        <v>104.73333333333333</v>
      </c>
      <c r="I126" s="298">
        <v>103.26666666666667</v>
      </c>
      <c r="J126" s="298">
        <v>107.96666666666665</v>
      </c>
      <c r="K126" s="298">
        <v>109.43333333333332</v>
      </c>
      <c r="L126" s="298">
        <v>110.31666666666665</v>
      </c>
      <c r="M126" s="285">
        <v>108.55</v>
      </c>
      <c r="N126" s="285">
        <v>106.2</v>
      </c>
      <c r="O126" s="300">
        <v>80700600</v>
      </c>
      <c r="P126" s="301">
        <v>4.1134751773049642E-3</v>
      </c>
    </row>
    <row r="127" spans="1:16" ht="15">
      <c r="A127" s="263">
        <v>117</v>
      </c>
      <c r="B127" s="362" t="s">
        <v>72</v>
      </c>
      <c r="C127" s="465" t="s">
        <v>155</v>
      </c>
      <c r="D127" s="466">
        <v>44315</v>
      </c>
      <c r="E127" s="297">
        <v>104.2</v>
      </c>
      <c r="F127" s="297">
        <v>103.48333333333333</v>
      </c>
      <c r="G127" s="298">
        <v>102.21666666666667</v>
      </c>
      <c r="H127" s="298">
        <v>100.23333333333333</v>
      </c>
      <c r="I127" s="298">
        <v>98.966666666666669</v>
      </c>
      <c r="J127" s="298">
        <v>105.46666666666667</v>
      </c>
      <c r="K127" s="298">
        <v>106.73333333333335</v>
      </c>
      <c r="L127" s="298">
        <v>108.71666666666667</v>
      </c>
      <c r="M127" s="285">
        <v>104.75</v>
      </c>
      <c r="N127" s="285">
        <v>101.5</v>
      </c>
      <c r="O127" s="300">
        <v>45353000</v>
      </c>
      <c r="P127" s="301">
        <v>-6.7453625632377737E-3</v>
      </c>
    </row>
    <row r="128" spans="1:16" ht="15">
      <c r="A128" s="263">
        <v>118</v>
      </c>
      <c r="B128" s="362" t="s">
        <v>78</v>
      </c>
      <c r="C128" s="465" t="s">
        <v>156</v>
      </c>
      <c r="D128" s="466">
        <v>44315</v>
      </c>
      <c r="E128" s="297">
        <v>29638.45</v>
      </c>
      <c r="F128" s="297">
        <v>29616.133333333331</v>
      </c>
      <c r="G128" s="298">
        <v>29437.316666666662</v>
      </c>
      <c r="H128" s="298">
        <v>29236.183333333331</v>
      </c>
      <c r="I128" s="298">
        <v>29057.366666666661</v>
      </c>
      <c r="J128" s="298">
        <v>29817.266666666663</v>
      </c>
      <c r="K128" s="298">
        <v>29996.083333333328</v>
      </c>
      <c r="L128" s="298">
        <v>30197.216666666664</v>
      </c>
      <c r="M128" s="285">
        <v>29794.95</v>
      </c>
      <c r="N128" s="285">
        <v>29415</v>
      </c>
      <c r="O128" s="300">
        <v>55140</v>
      </c>
      <c r="P128" s="301">
        <v>1.1001100110011002E-2</v>
      </c>
    </row>
    <row r="129" spans="1:16" ht="15">
      <c r="A129" s="263">
        <v>119</v>
      </c>
      <c r="B129" s="382" t="s">
        <v>51</v>
      </c>
      <c r="C129" s="465" t="s">
        <v>157</v>
      </c>
      <c r="D129" s="466">
        <v>44315</v>
      </c>
      <c r="E129" s="297">
        <v>1758.7</v>
      </c>
      <c r="F129" s="297">
        <v>1762.9333333333332</v>
      </c>
      <c r="G129" s="298">
        <v>1735.8666666666663</v>
      </c>
      <c r="H129" s="298">
        <v>1713.0333333333331</v>
      </c>
      <c r="I129" s="298">
        <v>1685.9666666666662</v>
      </c>
      <c r="J129" s="298">
        <v>1785.7666666666664</v>
      </c>
      <c r="K129" s="298">
        <v>1812.8333333333335</v>
      </c>
      <c r="L129" s="298">
        <v>1835.6666666666665</v>
      </c>
      <c r="M129" s="285">
        <v>1790</v>
      </c>
      <c r="N129" s="285">
        <v>1740.1</v>
      </c>
      <c r="O129" s="300">
        <v>3919300</v>
      </c>
      <c r="P129" s="301">
        <v>-3.6353467561521251E-3</v>
      </c>
    </row>
    <row r="130" spans="1:16" ht="15">
      <c r="A130" s="263">
        <v>120</v>
      </c>
      <c r="B130" s="362" t="s">
        <v>72</v>
      </c>
      <c r="C130" s="465" t="s">
        <v>158</v>
      </c>
      <c r="D130" s="466">
        <v>44315</v>
      </c>
      <c r="E130" s="297">
        <v>229.1</v>
      </c>
      <c r="F130" s="297">
        <v>228.70000000000002</v>
      </c>
      <c r="G130" s="298">
        <v>226.55000000000004</v>
      </c>
      <c r="H130" s="298">
        <v>224.00000000000003</v>
      </c>
      <c r="I130" s="298">
        <v>221.85000000000005</v>
      </c>
      <c r="J130" s="298">
        <v>231.25000000000003</v>
      </c>
      <c r="K130" s="298">
        <v>233.4</v>
      </c>
      <c r="L130" s="298">
        <v>235.95000000000002</v>
      </c>
      <c r="M130" s="285">
        <v>230.85</v>
      </c>
      <c r="N130" s="285">
        <v>226.15</v>
      </c>
      <c r="O130" s="300">
        <v>17265000</v>
      </c>
      <c r="P130" s="301">
        <v>-4.5447006137004475E-2</v>
      </c>
    </row>
    <row r="131" spans="1:16" ht="15">
      <c r="A131" s="263">
        <v>121</v>
      </c>
      <c r="B131" s="362" t="s">
        <v>56</v>
      </c>
      <c r="C131" s="465" t="s">
        <v>159</v>
      </c>
      <c r="D131" s="466">
        <v>44315</v>
      </c>
      <c r="E131" s="297">
        <v>114.7</v>
      </c>
      <c r="F131" s="297">
        <v>114.14999999999999</v>
      </c>
      <c r="G131" s="298">
        <v>112.24999999999999</v>
      </c>
      <c r="H131" s="298">
        <v>109.8</v>
      </c>
      <c r="I131" s="298">
        <v>107.89999999999999</v>
      </c>
      <c r="J131" s="298">
        <v>116.59999999999998</v>
      </c>
      <c r="K131" s="298">
        <v>118.49999999999999</v>
      </c>
      <c r="L131" s="298">
        <v>120.94999999999997</v>
      </c>
      <c r="M131" s="285">
        <v>116.05</v>
      </c>
      <c r="N131" s="285">
        <v>111.7</v>
      </c>
      <c r="O131" s="300">
        <v>36673000</v>
      </c>
      <c r="P131" s="301">
        <v>-3.2389988548993949E-2</v>
      </c>
    </row>
    <row r="132" spans="1:16" ht="15">
      <c r="A132" s="263">
        <v>122</v>
      </c>
      <c r="B132" s="362" t="s">
        <v>51</v>
      </c>
      <c r="C132" s="465" t="s">
        <v>269</v>
      </c>
      <c r="D132" s="466">
        <v>44315</v>
      </c>
      <c r="E132" s="297">
        <v>4633.1000000000004</v>
      </c>
      <c r="F132" s="297">
        <v>4617.45</v>
      </c>
      <c r="G132" s="298">
        <v>4585.95</v>
      </c>
      <c r="H132" s="298">
        <v>4538.8</v>
      </c>
      <c r="I132" s="298">
        <v>4507.3</v>
      </c>
      <c r="J132" s="298">
        <v>4664.5999999999995</v>
      </c>
      <c r="K132" s="298">
        <v>4696.0999999999995</v>
      </c>
      <c r="L132" s="298">
        <v>4743.2499999999991</v>
      </c>
      <c r="M132" s="285">
        <v>4648.95</v>
      </c>
      <c r="N132" s="285">
        <v>4570.3</v>
      </c>
      <c r="O132" s="300">
        <v>79875</v>
      </c>
      <c r="P132" s="301">
        <v>2.5682182985553772E-2</v>
      </c>
    </row>
    <row r="133" spans="1:16" ht="15">
      <c r="A133" s="263">
        <v>123</v>
      </c>
      <c r="B133" s="362" t="s">
        <v>49</v>
      </c>
      <c r="C133" s="465" t="s">
        <v>160</v>
      </c>
      <c r="D133" s="466">
        <v>44315</v>
      </c>
      <c r="E133" s="297">
        <v>1879.7</v>
      </c>
      <c r="F133" s="297">
        <v>1858.8999999999999</v>
      </c>
      <c r="G133" s="298">
        <v>1821.7999999999997</v>
      </c>
      <c r="H133" s="298">
        <v>1763.8999999999999</v>
      </c>
      <c r="I133" s="298">
        <v>1726.7999999999997</v>
      </c>
      <c r="J133" s="298">
        <v>1916.7999999999997</v>
      </c>
      <c r="K133" s="298">
        <v>1953.8999999999996</v>
      </c>
      <c r="L133" s="298">
        <v>2011.7999999999997</v>
      </c>
      <c r="M133" s="285">
        <v>1896</v>
      </c>
      <c r="N133" s="285">
        <v>1801</v>
      </c>
      <c r="O133" s="300">
        <v>2062500</v>
      </c>
      <c r="P133" s="301">
        <v>4.9885467039959275E-2</v>
      </c>
    </row>
    <row r="134" spans="1:16" ht="15">
      <c r="A134" s="263">
        <v>124</v>
      </c>
      <c r="B134" s="362" t="s">
        <v>841</v>
      </c>
      <c r="C134" s="465" t="s">
        <v>267</v>
      </c>
      <c r="D134" s="466">
        <v>44315</v>
      </c>
      <c r="E134" s="297">
        <v>2323.1</v>
      </c>
      <c r="F134" s="297">
        <v>2295.3666666666668</v>
      </c>
      <c r="G134" s="298">
        <v>2242.7333333333336</v>
      </c>
      <c r="H134" s="298">
        <v>2162.3666666666668</v>
      </c>
      <c r="I134" s="298">
        <v>2109.7333333333336</v>
      </c>
      <c r="J134" s="298">
        <v>2375.7333333333336</v>
      </c>
      <c r="K134" s="298">
        <v>2428.3666666666668</v>
      </c>
      <c r="L134" s="298">
        <v>2508.7333333333336</v>
      </c>
      <c r="M134" s="285">
        <v>2348</v>
      </c>
      <c r="N134" s="285">
        <v>2215</v>
      </c>
      <c r="O134" s="300">
        <v>343750</v>
      </c>
      <c r="P134" s="301">
        <v>7.1706936866718626E-2</v>
      </c>
    </row>
    <row r="135" spans="1:16" ht="15">
      <c r="A135" s="263">
        <v>125</v>
      </c>
      <c r="B135" s="362" t="s">
        <v>53</v>
      </c>
      <c r="C135" s="465" t="s">
        <v>161</v>
      </c>
      <c r="D135" s="466">
        <v>44315</v>
      </c>
      <c r="E135" s="297">
        <v>37.1</v>
      </c>
      <c r="F135" s="297">
        <v>36.883333333333333</v>
      </c>
      <c r="G135" s="298">
        <v>36.216666666666669</v>
      </c>
      <c r="H135" s="298">
        <v>35.333333333333336</v>
      </c>
      <c r="I135" s="298">
        <v>34.666666666666671</v>
      </c>
      <c r="J135" s="298">
        <v>37.766666666666666</v>
      </c>
      <c r="K135" s="298">
        <v>38.433333333333337</v>
      </c>
      <c r="L135" s="298">
        <v>39.316666666666663</v>
      </c>
      <c r="M135" s="285">
        <v>37.549999999999997</v>
      </c>
      <c r="N135" s="285">
        <v>36</v>
      </c>
      <c r="O135" s="300">
        <v>217232000</v>
      </c>
      <c r="P135" s="301">
        <v>-1.8293564714389008E-2</v>
      </c>
    </row>
    <row r="136" spans="1:16" ht="15">
      <c r="A136" s="263">
        <v>126</v>
      </c>
      <c r="B136" s="362" t="s">
        <v>42</v>
      </c>
      <c r="C136" s="465" t="s">
        <v>162</v>
      </c>
      <c r="D136" s="466">
        <v>44315</v>
      </c>
      <c r="E136" s="297">
        <v>210.6</v>
      </c>
      <c r="F136" s="297">
        <v>213.35</v>
      </c>
      <c r="G136" s="298">
        <v>207.14999999999998</v>
      </c>
      <c r="H136" s="298">
        <v>203.7</v>
      </c>
      <c r="I136" s="298">
        <v>197.49999999999997</v>
      </c>
      <c r="J136" s="298">
        <v>216.79999999999998</v>
      </c>
      <c r="K136" s="298">
        <v>222.99999999999997</v>
      </c>
      <c r="L136" s="298">
        <v>226.45</v>
      </c>
      <c r="M136" s="285">
        <v>219.55</v>
      </c>
      <c r="N136" s="285">
        <v>209.9</v>
      </c>
      <c r="O136" s="300">
        <v>20272000</v>
      </c>
      <c r="P136" s="301">
        <v>8.267464217047639E-2</v>
      </c>
    </row>
    <row r="137" spans="1:16" ht="15">
      <c r="A137" s="263">
        <v>127</v>
      </c>
      <c r="B137" s="362" t="s">
        <v>88</v>
      </c>
      <c r="C137" s="465" t="s">
        <v>163</v>
      </c>
      <c r="D137" s="466">
        <v>44315</v>
      </c>
      <c r="E137" s="297">
        <v>1131.3</v>
      </c>
      <c r="F137" s="297">
        <v>1138.1166666666668</v>
      </c>
      <c r="G137" s="298">
        <v>1116.2333333333336</v>
      </c>
      <c r="H137" s="298">
        <v>1101.1666666666667</v>
      </c>
      <c r="I137" s="298">
        <v>1079.2833333333335</v>
      </c>
      <c r="J137" s="298">
        <v>1153.1833333333336</v>
      </c>
      <c r="K137" s="298">
        <v>1175.0666666666668</v>
      </c>
      <c r="L137" s="298">
        <v>1190.1333333333337</v>
      </c>
      <c r="M137" s="285">
        <v>1160</v>
      </c>
      <c r="N137" s="285">
        <v>1123.05</v>
      </c>
      <c r="O137" s="300">
        <v>1837605</v>
      </c>
      <c r="P137" s="301">
        <v>4.6835149547878506E-2</v>
      </c>
    </row>
    <row r="138" spans="1:16" ht="15">
      <c r="A138" s="263">
        <v>128</v>
      </c>
      <c r="B138" s="362" t="s">
        <v>37</v>
      </c>
      <c r="C138" s="465" t="s">
        <v>164</v>
      </c>
      <c r="D138" s="466">
        <v>44315</v>
      </c>
      <c r="E138" s="297">
        <v>1046.95</v>
      </c>
      <c r="F138" s="297">
        <v>1035.8</v>
      </c>
      <c r="G138" s="298">
        <v>1021.25</v>
      </c>
      <c r="H138" s="298">
        <v>995.55000000000007</v>
      </c>
      <c r="I138" s="298">
        <v>981.00000000000011</v>
      </c>
      <c r="J138" s="298">
        <v>1061.5</v>
      </c>
      <c r="K138" s="298">
        <v>1076.0499999999997</v>
      </c>
      <c r="L138" s="298">
        <v>1101.7499999999998</v>
      </c>
      <c r="M138" s="285">
        <v>1050.3499999999999</v>
      </c>
      <c r="N138" s="285">
        <v>1010.1</v>
      </c>
      <c r="O138" s="300">
        <v>1522350</v>
      </c>
      <c r="P138" s="301">
        <v>-7.3460941541645106E-2</v>
      </c>
    </row>
    <row r="139" spans="1:16" ht="15">
      <c r="A139" s="263">
        <v>129</v>
      </c>
      <c r="B139" s="362" t="s">
        <v>53</v>
      </c>
      <c r="C139" s="465" t="s">
        <v>165</v>
      </c>
      <c r="D139" s="466">
        <v>44315</v>
      </c>
      <c r="E139" s="297">
        <v>213.4</v>
      </c>
      <c r="F139" s="297">
        <v>211.58333333333334</v>
      </c>
      <c r="G139" s="298">
        <v>208.66666666666669</v>
      </c>
      <c r="H139" s="298">
        <v>203.93333333333334</v>
      </c>
      <c r="I139" s="298">
        <v>201.01666666666668</v>
      </c>
      <c r="J139" s="298">
        <v>216.31666666666669</v>
      </c>
      <c r="K139" s="298">
        <v>219.23333333333338</v>
      </c>
      <c r="L139" s="298">
        <v>223.9666666666667</v>
      </c>
      <c r="M139" s="285">
        <v>214.5</v>
      </c>
      <c r="N139" s="285">
        <v>206.85</v>
      </c>
      <c r="O139" s="300">
        <v>22881000</v>
      </c>
      <c r="P139" s="301">
        <v>-9.9134144811143174E-3</v>
      </c>
    </row>
    <row r="140" spans="1:16" ht="15">
      <c r="A140" s="263">
        <v>130</v>
      </c>
      <c r="B140" s="362" t="s">
        <v>42</v>
      </c>
      <c r="C140" s="465" t="s">
        <v>166</v>
      </c>
      <c r="D140" s="466">
        <v>44315</v>
      </c>
      <c r="E140" s="297">
        <v>132.30000000000001</v>
      </c>
      <c r="F140" s="297">
        <v>132.28333333333333</v>
      </c>
      <c r="G140" s="298">
        <v>130.36666666666667</v>
      </c>
      <c r="H140" s="298">
        <v>128.43333333333334</v>
      </c>
      <c r="I140" s="298">
        <v>126.51666666666668</v>
      </c>
      <c r="J140" s="298">
        <v>134.21666666666667</v>
      </c>
      <c r="K140" s="298">
        <v>136.13333333333335</v>
      </c>
      <c r="L140" s="298">
        <v>138.06666666666666</v>
      </c>
      <c r="M140" s="285">
        <v>134.19999999999999</v>
      </c>
      <c r="N140" s="285">
        <v>130.35</v>
      </c>
      <c r="O140" s="300">
        <v>18084000</v>
      </c>
      <c r="P140" s="301">
        <v>-6.6312997347480103E-4</v>
      </c>
    </row>
    <row r="141" spans="1:16" ht="15">
      <c r="A141" s="263">
        <v>131</v>
      </c>
      <c r="B141" s="362" t="s">
        <v>72</v>
      </c>
      <c r="C141" s="465" t="s">
        <v>167</v>
      </c>
      <c r="D141" s="466">
        <v>44315</v>
      </c>
      <c r="E141" s="297">
        <v>1997.15</v>
      </c>
      <c r="F141" s="297">
        <v>1997</v>
      </c>
      <c r="G141" s="298">
        <v>1979.35</v>
      </c>
      <c r="H141" s="298">
        <v>1961.55</v>
      </c>
      <c r="I141" s="298">
        <v>1943.8999999999999</v>
      </c>
      <c r="J141" s="298">
        <v>2014.8</v>
      </c>
      <c r="K141" s="298">
        <v>2032.45</v>
      </c>
      <c r="L141" s="298">
        <v>2050.25</v>
      </c>
      <c r="M141" s="285">
        <v>2014.65</v>
      </c>
      <c r="N141" s="285">
        <v>1979.2</v>
      </c>
      <c r="O141" s="300">
        <v>29010500</v>
      </c>
      <c r="P141" s="301">
        <v>2.5658703011340035E-2</v>
      </c>
    </row>
    <row r="142" spans="1:16" ht="15">
      <c r="A142" s="263">
        <v>132</v>
      </c>
      <c r="B142" s="362" t="s">
        <v>111</v>
      </c>
      <c r="C142" s="465" t="s">
        <v>168</v>
      </c>
      <c r="D142" s="466">
        <v>44315</v>
      </c>
      <c r="E142" s="297">
        <v>91.75</v>
      </c>
      <c r="F142" s="297">
        <v>91.683333333333337</v>
      </c>
      <c r="G142" s="298">
        <v>89.51666666666668</v>
      </c>
      <c r="H142" s="298">
        <v>87.283333333333346</v>
      </c>
      <c r="I142" s="298">
        <v>85.116666666666688</v>
      </c>
      <c r="J142" s="298">
        <v>93.916666666666671</v>
      </c>
      <c r="K142" s="298">
        <v>96.083333333333329</v>
      </c>
      <c r="L142" s="298">
        <v>98.316666666666663</v>
      </c>
      <c r="M142" s="285">
        <v>93.85</v>
      </c>
      <c r="N142" s="285">
        <v>89.45</v>
      </c>
      <c r="O142" s="300">
        <v>149644000</v>
      </c>
      <c r="P142" s="301">
        <v>0.12610809265084358</v>
      </c>
    </row>
    <row r="143" spans="1:16" ht="15">
      <c r="A143" s="263">
        <v>133</v>
      </c>
      <c r="B143" s="362" t="s">
        <v>56</v>
      </c>
      <c r="C143" s="465" t="s">
        <v>274</v>
      </c>
      <c r="D143" s="466">
        <v>44315</v>
      </c>
      <c r="E143" s="297">
        <v>900.7</v>
      </c>
      <c r="F143" s="297">
        <v>891.73333333333323</v>
      </c>
      <c r="G143" s="298">
        <v>877.76666666666642</v>
      </c>
      <c r="H143" s="298">
        <v>854.83333333333314</v>
      </c>
      <c r="I143" s="298">
        <v>840.86666666666633</v>
      </c>
      <c r="J143" s="298">
        <v>914.66666666666652</v>
      </c>
      <c r="K143" s="298">
        <v>928.63333333333344</v>
      </c>
      <c r="L143" s="298">
        <v>951.56666666666661</v>
      </c>
      <c r="M143" s="285">
        <v>905.7</v>
      </c>
      <c r="N143" s="285">
        <v>868.8</v>
      </c>
      <c r="O143" s="300">
        <v>5154750</v>
      </c>
      <c r="P143" s="301">
        <v>-3.6180058897770297E-2</v>
      </c>
    </row>
    <row r="144" spans="1:16" ht="15">
      <c r="A144" s="263">
        <v>134</v>
      </c>
      <c r="B144" s="362" t="s">
        <v>53</v>
      </c>
      <c r="C144" s="465" t="s">
        <v>169</v>
      </c>
      <c r="D144" s="466">
        <v>44315</v>
      </c>
      <c r="E144" s="297">
        <v>352.95</v>
      </c>
      <c r="F144" s="297">
        <v>354.45</v>
      </c>
      <c r="G144" s="298">
        <v>349.59999999999997</v>
      </c>
      <c r="H144" s="298">
        <v>346.25</v>
      </c>
      <c r="I144" s="298">
        <v>341.4</v>
      </c>
      <c r="J144" s="298">
        <v>357.79999999999995</v>
      </c>
      <c r="K144" s="298">
        <v>362.65</v>
      </c>
      <c r="L144" s="298">
        <v>365.99999999999994</v>
      </c>
      <c r="M144" s="285">
        <v>359.3</v>
      </c>
      <c r="N144" s="285">
        <v>351.1</v>
      </c>
      <c r="O144" s="300">
        <v>98412000</v>
      </c>
      <c r="P144" s="301">
        <v>2.6183251478086776E-2</v>
      </c>
    </row>
    <row r="145" spans="1:16" ht="15">
      <c r="A145" s="263">
        <v>135</v>
      </c>
      <c r="B145" s="362" t="s">
        <v>37</v>
      </c>
      <c r="C145" s="465" t="s">
        <v>170</v>
      </c>
      <c r="D145" s="466">
        <v>44315</v>
      </c>
      <c r="E145" s="297">
        <v>30320.5</v>
      </c>
      <c r="F145" s="297">
        <v>30378.633333333331</v>
      </c>
      <c r="G145" s="298">
        <v>30149.916666666664</v>
      </c>
      <c r="H145" s="298">
        <v>29979.333333333332</v>
      </c>
      <c r="I145" s="298">
        <v>29750.616666666665</v>
      </c>
      <c r="J145" s="298">
        <v>30549.216666666664</v>
      </c>
      <c r="K145" s="298">
        <v>30777.933333333331</v>
      </c>
      <c r="L145" s="298">
        <v>30948.516666666663</v>
      </c>
      <c r="M145" s="285">
        <v>30607.35</v>
      </c>
      <c r="N145" s="285">
        <v>30208.05</v>
      </c>
      <c r="O145" s="300">
        <v>143950</v>
      </c>
      <c r="P145" s="301">
        <v>-2.6707234617985125E-2</v>
      </c>
    </row>
    <row r="146" spans="1:16" ht="15">
      <c r="A146" s="263">
        <v>136</v>
      </c>
      <c r="B146" s="362" t="s">
        <v>63</v>
      </c>
      <c r="C146" s="465" t="s">
        <v>171</v>
      </c>
      <c r="D146" s="466">
        <v>44315</v>
      </c>
      <c r="E146" s="297">
        <v>1797.6</v>
      </c>
      <c r="F146" s="297">
        <v>1816.1499999999999</v>
      </c>
      <c r="G146" s="298">
        <v>1771.9499999999998</v>
      </c>
      <c r="H146" s="298">
        <v>1746.3</v>
      </c>
      <c r="I146" s="298">
        <v>1702.1</v>
      </c>
      <c r="J146" s="298">
        <v>1841.7999999999997</v>
      </c>
      <c r="K146" s="298">
        <v>1886</v>
      </c>
      <c r="L146" s="298">
        <v>1911.6499999999996</v>
      </c>
      <c r="M146" s="285">
        <v>1860.35</v>
      </c>
      <c r="N146" s="285">
        <v>1790.5</v>
      </c>
      <c r="O146" s="300">
        <v>745800</v>
      </c>
      <c r="P146" s="301">
        <v>8.2202713487629683E-2</v>
      </c>
    </row>
    <row r="147" spans="1:16" ht="15">
      <c r="A147" s="263">
        <v>137</v>
      </c>
      <c r="B147" s="362" t="s">
        <v>78</v>
      </c>
      <c r="C147" s="465" t="s">
        <v>172</v>
      </c>
      <c r="D147" s="466">
        <v>44315</v>
      </c>
      <c r="E147" s="297">
        <v>6150.15</v>
      </c>
      <c r="F147" s="297">
        <v>5998.95</v>
      </c>
      <c r="G147" s="298">
        <v>5800.95</v>
      </c>
      <c r="H147" s="298">
        <v>5451.75</v>
      </c>
      <c r="I147" s="298">
        <v>5253.75</v>
      </c>
      <c r="J147" s="298">
        <v>6348.15</v>
      </c>
      <c r="K147" s="298">
        <v>6546.15</v>
      </c>
      <c r="L147" s="298">
        <v>6895.3499999999995</v>
      </c>
      <c r="M147" s="285">
        <v>6196.95</v>
      </c>
      <c r="N147" s="285">
        <v>5649.75</v>
      </c>
      <c r="O147" s="300">
        <v>483000</v>
      </c>
      <c r="P147" s="301">
        <v>0.31518039482641252</v>
      </c>
    </row>
    <row r="148" spans="1:16" ht="15">
      <c r="A148" s="263">
        <v>138</v>
      </c>
      <c r="B148" s="362" t="s">
        <v>56</v>
      </c>
      <c r="C148" s="465" t="s">
        <v>173</v>
      </c>
      <c r="D148" s="466">
        <v>44315</v>
      </c>
      <c r="E148" s="297">
        <v>1443.6</v>
      </c>
      <c r="F148" s="297">
        <v>1442.8666666666668</v>
      </c>
      <c r="G148" s="298">
        <v>1420.7333333333336</v>
      </c>
      <c r="H148" s="298">
        <v>1397.8666666666668</v>
      </c>
      <c r="I148" s="298">
        <v>1375.7333333333336</v>
      </c>
      <c r="J148" s="298">
        <v>1465.7333333333336</v>
      </c>
      <c r="K148" s="298">
        <v>1487.8666666666668</v>
      </c>
      <c r="L148" s="298">
        <v>1510.7333333333336</v>
      </c>
      <c r="M148" s="285">
        <v>1465</v>
      </c>
      <c r="N148" s="285">
        <v>1420</v>
      </c>
      <c r="O148" s="300">
        <v>3316000</v>
      </c>
      <c r="P148" s="301">
        <v>-3.3123396314439002E-2</v>
      </c>
    </row>
    <row r="149" spans="1:16" ht="15">
      <c r="A149" s="263">
        <v>139</v>
      </c>
      <c r="B149" s="362" t="s">
        <v>51</v>
      </c>
      <c r="C149" s="465" t="s">
        <v>175</v>
      </c>
      <c r="D149" s="466">
        <v>44315</v>
      </c>
      <c r="E149" s="297">
        <v>623.5</v>
      </c>
      <c r="F149" s="297">
        <v>618.18333333333339</v>
      </c>
      <c r="G149" s="298">
        <v>611.91666666666674</v>
      </c>
      <c r="H149" s="298">
        <v>600.33333333333337</v>
      </c>
      <c r="I149" s="298">
        <v>594.06666666666672</v>
      </c>
      <c r="J149" s="298">
        <v>629.76666666666677</v>
      </c>
      <c r="K149" s="298">
        <v>636.03333333333342</v>
      </c>
      <c r="L149" s="298">
        <v>647.61666666666679</v>
      </c>
      <c r="M149" s="285">
        <v>624.45000000000005</v>
      </c>
      <c r="N149" s="285">
        <v>606.6</v>
      </c>
      <c r="O149" s="300">
        <v>42002800</v>
      </c>
      <c r="P149" s="301">
        <v>9.2508493961718299E-3</v>
      </c>
    </row>
    <row r="150" spans="1:16" ht="15">
      <c r="A150" s="263">
        <v>140</v>
      </c>
      <c r="B150" s="362" t="s">
        <v>88</v>
      </c>
      <c r="C150" s="465" t="s">
        <v>176</v>
      </c>
      <c r="D150" s="466">
        <v>44315</v>
      </c>
      <c r="E150" s="297">
        <v>480.75</v>
      </c>
      <c r="F150" s="297">
        <v>478</v>
      </c>
      <c r="G150" s="298">
        <v>471.1</v>
      </c>
      <c r="H150" s="298">
        <v>461.45000000000005</v>
      </c>
      <c r="I150" s="298">
        <v>454.55000000000007</v>
      </c>
      <c r="J150" s="298">
        <v>487.65</v>
      </c>
      <c r="K150" s="298">
        <v>494.54999999999995</v>
      </c>
      <c r="L150" s="298">
        <v>504.19999999999993</v>
      </c>
      <c r="M150" s="285">
        <v>484.9</v>
      </c>
      <c r="N150" s="285">
        <v>468.35</v>
      </c>
      <c r="O150" s="300">
        <v>12615000</v>
      </c>
      <c r="P150" s="301">
        <v>2.1126760563380281E-2</v>
      </c>
    </row>
    <row r="151" spans="1:16" ht="15">
      <c r="A151" s="263">
        <v>141</v>
      </c>
      <c r="B151" s="362" t="s">
        <v>841</v>
      </c>
      <c r="C151" s="465" t="s">
        <v>177</v>
      </c>
      <c r="D151" s="466">
        <v>44315</v>
      </c>
      <c r="E151" s="297">
        <v>814.15</v>
      </c>
      <c r="F151" s="297">
        <v>799.26666666666677</v>
      </c>
      <c r="G151" s="298">
        <v>778.68333333333351</v>
      </c>
      <c r="H151" s="298">
        <v>743.2166666666667</v>
      </c>
      <c r="I151" s="298">
        <v>722.63333333333344</v>
      </c>
      <c r="J151" s="298">
        <v>834.73333333333358</v>
      </c>
      <c r="K151" s="298">
        <v>855.31666666666683</v>
      </c>
      <c r="L151" s="298">
        <v>890.78333333333364</v>
      </c>
      <c r="M151" s="285">
        <v>819.85</v>
      </c>
      <c r="N151" s="285">
        <v>763.8</v>
      </c>
      <c r="O151" s="300">
        <v>11048000</v>
      </c>
      <c r="P151" s="301">
        <v>0.10767996791658312</v>
      </c>
    </row>
    <row r="152" spans="1:16" ht="15">
      <c r="A152" s="263">
        <v>142</v>
      </c>
      <c r="B152" s="362" t="s">
        <v>49</v>
      </c>
      <c r="C152" s="465" t="s">
        <v>804</v>
      </c>
      <c r="D152" s="466">
        <v>44315</v>
      </c>
      <c r="E152" s="297">
        <v>678.3</v>
      </c>
      <c r="F152" s="297">
        <v>667.71666666666658</v>
      </c>
      <c r="G152" s="298">
        <v>652.63333333333321</v>
      </c>
      <c r="H152" s="298">
        <v>626.96666666666658</v>
      </c>
      <c r="I152" s="298">
        <v>611.88333333333321</v>
      </c>
      <c r="J152" s="298">
        <v>693.38333333333321</v>
      </c>
      <c r="K152" s="298">
        <v>708.46666666666647</v>
      </c>
      <c r="L152" s="298">
        <v>734.13333333333321</v>
      </c>
      <c r="M152" s="285">
        <v>682.8</v>
      </c>
      <c r="N152" s="285">
        <v>642.04999999999995</v>
      </c>
      <c r="O152" s="300">
        <v>16648200</v>
      </c>
      <c r="P152" s="301">
        <v>5.9359161584056352E-2</v>
      </c>
    </row>
    <row r="153" spans="1:16" ht="15">
      <c r="A153" s="263">
        <v>143</v>
      </c>
      <c r="B153" s="362" t="s">
        <v>43</v>
      </c>
      <c r="C153" s="465" t="s">
        <v>179</v>
      </c>
      <c r="D153" s="466">
        <v>44315</v>
      </c>
      <c r="E153" s="297">
        <v>309.8</v>
      </c>
      <c r="F153" s="297">
        <v>310.66666666666669</v>
      </c>
      <c r="G153" s="298">
        <v>305.73333333333335</v>
      </c>
      <c r="H153" s="298">
        <v>301.66666666666669</v>
      </c>
      <c r="I153" s="298">
        <v>296.73333333333335</v>
      </c>
      <c r="J153" s="298">
        <v>314.73333333333335</v>
      </c>
      <c r="K153" s="298">
        <v>319.66666666666663</v>
      </c>
      <c r="L153" s="298">
        <v>323.73333333333335</v>
      </c>
      <c r="M153" s="285">
        <v>315.60000000000002</v>
      </c>
      <c r="N153" s="285">
        <v>306.60000000000002</v>
      </c>
      <c r="O153" s="300">
        <v>93810600</v>
      </c>
      <c r="P153" s="301">
        <v>9.1360598442577715E-3</v>
      </c>
    </row>
    <row r="154" spans="1:16" ht="15">
      <c r="A154" s="263">
        <v>144</v>
      </c>
      <c r="B154" s="362" t="s">
        <v>42</v>
      </c>
      <c r="C154" s="465" t="s">
        <v>181</v>
      </c>
      <c r="D154" s="466">
        <v>44315</v>
      </c>
      <c r="E154" s="297">
        <v>105.3</v>
      </c>
      <c r="F154" s="297">
        <v>105.39999999999999</v>
      </c>
      <c r="G154" s="298">
        <v>102.89999999999998</v>
      </c>
      <c r="H154" s="298">
        <v>100.49999999999999</v>
      </c>
      <c r="I154" s="298">
        <v>97.999999999999972</v>
      </c>
      <c r="J154" s="298">
        <v>107.79999999999998</v>
      </c>
      <c r="K154" s="298">
        <v>110.30000000000001</v>
      </c>
      <c r="L154" s="298">
        <v>112.69999999999999</v>
      </c>
      <c r="M154" s="285">
        <v>107.9</v>
      </c>
      <c r="N154" s="285">
        <v>103</v>
      </c>
      <c r="O154" s="300">
        <v>133704000</v>
      </c>
      <c r="P154" s="301">
        <v>1.5690698389908726E-2</v>
      </c>
    </row>
    <row r="155" spans="1:16" ht="15">
      <c r="A155" s="263">
        <v>145</v>
      </c>
      <c r="B155" s="362" t="s">
        <v>111</v>
      </c>
      <c r="C155" s="465" t="s">
        <v>182</v>
      </c>
      <c r="D155" s="466">
        <v>44315</v>
      </c>
      <c r="E155" s="297">
        <v>868.55</v>
      </c>
      <c r="F155" s="297">
        <v>871.80000000000007</v>
      </c>
      <c r="G155" s="298">
        <v>858.35000000000014</v>
      </c>
      <c r="H155" s="298">
        <v>848.15000000000009</v>
      </c>
      <c r="I155" s="298">
        <v>834.70000000000016</v>
      </c>
      <c r="J155" s="298">
        <v>882.00000000000011</v>
      </c>
      <c r="K155" s="298">
        <v>895.45000000000016</v>
      </c>
      <c r="L155" s="298">
        <v>905.65000000000009</v>
      </c>
      <c r="M155" s="285">
        <v>885.25</v>
      </c>
      <c r="N155" s="285">
        <v>861.6</v>
      </c>
      <c r="O155" s="300">
        <v>44806900</v>
      </c>
      <c r="P155" s="301">
        <v>6.5302069808294508E-3</v>
      </c>
    </row>
    <row r="156" spans="1:16" ht="15">
      <c r="A156" s="263">
        <v>146</v>
      </c>
      <c r="B156" s="362" t="s">
        <v>106</v>
      </c>
      <c r="C156" s="465" t="s">
        <v>183</v>
      </c>
      <c r="D156" s="466">
        <v>44315</v>
      </c>
      <c r="E156" s="297">
        <v>3275.3</v>
      </c>
      <c r="F156" s="297">
        <v>3265</v>
      </c>
      <c r="G156" s="298">
        <v>3251</v>
      </c>
      <c r="H156" s="298">
        <v>3226.7</v>
      </c>
      <c r="I156" s="298">
        <v>3212.7</v>
      </c>
      <c r="J156" s="298">
        <v>3289.3</v>
      </c>
      <c r="K156" s="298">
        <v>3303.3</v>
      </c>
      <c r="L156" s="298">
        <v>3327.6000000000004</v>
      </c>
      <c r="M156" s="285">
        <v>3279</v>
      </c>
      <c r="N156" s="285">
        <v>3240.7</v>
      </c>
      <c r="O156" s="300">
        <v>8995500</v>
      </c>
      <c r="P156" s="301">
        <v>-6.2307360885559939E-3</v>
      </c>
    </row>
    <row r="157" spans="1:16" ht="15">
      <c r="A157" s="263">
        <v>147</v>
      </c>
      <c r="B157" s="362" t="s">
        <v>106</v>
      </c>
      <c r="C157" s="465" t="s">
        <v>184</v>
      </c>
      <c r="D157" s="466">
        <v>44315</v>
      </c>
      <c r="E157" s="297">
        <v>998.2</v>
      </c>
      <c r="F157" s="297">
        <v>1001.85</v>
      </c>
      <c r="G157" s="298">
        <v>991.40000000000009</v>
      </c>
      <c r="H157" s="298">
        <v>984.6</v>
      </c>
      <c r="I157" s="298">
        <v>974.15000000000009</v>
      </c>
      <c r="J157" s="298">
        <v>1008.6500000000001</v>
      </c>
      <c r="K157" s="298">
        <v>1019.1000000000001</v>
      </c>
      <c r="L157" s="298">
        <v>1025.9000000000001</v>
      </c>
      <c r="M157" s="285">
        <v>1012.3</v>
      </c>
      <c r="N157" s="285">
        <v>995.05</v>
      </c>
      <c r="O157" s="300">
        <v>13951200</v>
      </c>
      <c r="P157" s="301">
        <v>2.0630322184180493E-2</v>
      </c>
    </row>
    <row r="158" spans="1:16" ht="15">
      <c r="A158" s="263">
        <v>148</v>
      </c>
      <c r="B158" s="362" t="s">
        <v>49</v>
      </c>
      <c r="C158" s="465" t="s">
        <v>185</v>
      </c>
      <c r="D158" s="466">
        <v>44315</v>
      </c>
      <c r="E158" s="297">
        <v>1537.45</v>
      </c>
      <c r="F158" s="297">
        <v>1536.5166666666667</v>
      </c>
      <c r="G158" s="298">
        <v>1517.9833333333333</v>
      </c>
      <c r="H158" s="298">
        <v>1498.5166666666667</v>
      </c>
      <c r="I158" s="298">
        <v>1479.9833333333333</v>
      </c>
      <c r="J158" s="298">
        <v>1555.9833333333333</v>
      </c>
      <c r="K158" s="298">
        <v>1574.5166666666667</v>
      </c>
      <c r="L158" s="298">
        <v>1593.9833333333333</v>
      </c>
      <c r="M158" s="285">
        <v>1555.05</v>
      </c>
      <c r="N158" s="285">
        <v>1517.05</v>
      </c>
      <c r="O158" s="300">
        <v>6200250</v>
      </c>
      <c r="P158" s="301">
        <v>-1.6535807756364502E-2</v>
      </c>
    </row>
    <row r="159" spans="1:16" ht="15">
      <c r="A159" s="263">
        <v>149</v>
      </c>
      <c r="B159" s="362" t="s">
        <v>51</v>
      </c>
      <c r="C159" s="465" t="s">
        <v>186</v>
      </c>
      <c r="D159" s="466">
        <v>44315</v>
      </c>
      <c r="E159" s="297">
        <v>2580.75</v>
      </c>
      <c r="F159" s="297">
        <v>2570.7833333333333</v>
      </c>
      <c r="G159" s="298">
        <v>2549.9666666666667</v>
      </c>
      <c r="H159" s="298">
        <v>2519.1833333333334</v>
      </c>
      <c r="I159" s="298">
        <v>2498.3666666666668</v>
      </c>
      <c r="J159" s="298">
        <v>2601.5666666666666</v>
      </c>
      <c r="K159" s="298">
        <v>2622.3833333333332</v>
      </c>
      <c r="L159" s="298">
        <v>2653.1666666666665</v>
      </c>
      <c r="M159" s="285">
        <v>2591.6</v>
      </c>
      <c r="N159" s="285">
        <v>2540</v>
      </c>
      <c r="O159" s="300">
        <v>922000</v>
      </c>
      <c r="P159" s="301">
        <v>1.2630422844590884E-2</v>
      </c>
    </row>
    <row r="160" spans="1:16" ht="15">
      <c r="A160" s="263">
        <v>150</v>
      </c>
      <c r="B160" s="362" t="s">
        <v>42</v>
      </c>
      <c r="C160" s="465" t="s">
        <v>187</v>
      </c>
      <c r="D160" s="466">
        <v>44315</v>
      </c>
      <c r="E160" s="297">
        <v>419.6</v>
      </c>
      <c r="F160" s="297">
        <v>419.68333333333334</v>
      </c>
      <c r="G160" s="298">
        <v>415.66666666666669</v>
      </c>
      <c r="H160" s="298">
        <v>411.73333333333335</v>
      </c>
      <c r="I160" s="298">
        <v>407.7166666666667</v>
      </c>
      <c r="J160" s="298">
        <v>423.61666666666667</v>
      </c>
      <c r="K160" s="298">
        <v>427.63333333333333</v>
      </c>
      <c r="L160" s="298">
        <v>431.56666666666666</v>
      </c>
      <c r="M160" s="285">
        <v>423.7</v>
      </c>
      <c r="N160" s="285">
        <v>415.75</v>
      </c>
      <c r="O160" s="300">
        <v>2496000</v>
      </c>
      <c r="P160" s="301">
        <v>-1.6548463356973995E-2</v>
      </c>
    </row>
    <row r="161" spans="1:16" ht="15">
      <c r="A161" s="263">
        <v>151</v>
      </c>
      <c r="B161" s="362" t="s">
        <v>39</v>
      </c>
      <c r="C161" s="465" t="s">
        <v>510</v>
      </c>
      <c r="D161" s="466">
        <v>44315</v>
      </c>
      <c r="E161" s="297">
        <v>707.35</v>
      </c>
      <c r="F161" s="297">
        <v>714.83333333333337</v>
      </c>
      <c r="G161" s="298">
        <v>697.61666666666679</v>
      </c>
      <c r="H161" s="298">
        <v>687.88333333333344</v>
      </c>
      <c r="I161" s="298">
        <v>670.66666666666686</v>
      </c>
      <c r="J161" s="298">
        <v>724.56666666666672</v>
      </c>
      <c r="K161" s="298">
        <v>741.78333333333319</v>
      </c>
      <c r="L161" s="298">
        <v>751.51666666666665</v>
      </c>
      <c r="M161" s="285">
        <v>732.05</v>
      </c>
      <c r="N161" s="285">
        <v>705.1</v>
      </c>
      <c r="O161" s="300">
        <v>1202775</v>
      </c>
      <c r="P161" s="301">
        <v>0.1724381625441696</v>
      </c>
    </row>
    <row r="162" spans="1:16" ht="15">
      <c r="A162" s="263">
        <v>152</v>
      </c>
      <c r="B162" s="362" t="s">
        <v>43</v>
      </c>
      <c r="C162" s="465" t="s">
        <v>188</v>
      </c>
      <c r="D162" s="466">
        <v>44315</v>
      </c>
      <c r="E162" s="297">
        <v>571.85</v>
      </c>
      <c r="F162" s="297">
        <v>577.1</v>
      </c>
      <c r="G162" s="298">
        <v>564.75</v>
      </c>
      <c r="H162" s="298">
        <v>557.65</v>
      </c>
      <c r="I162" s="298">
        <v>545.29999999999995</v>
      </c>
      <c r="J162" s="298">
        <v>584.20000000000005</v>
      </c>
      <c r="K162" s="298">
        <v>596.55000000000018</v>
      </c>
      <c r="L162" s="298">
        <v>603.65000000000009</v>
      </c>
      <c r="M162" s="285">
        <v>589.45000000000005</v>
      </c>
      <c r="N162" s="285">
        <v>570</v>
      </c>
      <c r="O162" s="300">
        <v>3330600</v>
      </c>
      <c r="P162" s="301">
        <v>-1.8564356435643563E-2</v>
      </c>
    </row>
    <row r="163" spans="1:16" ht="15">
      <c r="A163" s="263">
        <v>153</v>
      </c>
      <c r="B163" s="362" t="s">
        <v>49</v>
      </c>
      <c r="C163" s="465" t="s">
        <v>189</v>
      </c>
      <c r="D163" s="466">
        <v>44315</v>
      </c>
      <c r="E163" s="297">
        <v>1116.05</v>
      </c>
      <c r="F163" s="297">
        <v>1130.7</v>
      </c>
      <c r="G163" s="298">
        <v>1096.75</v>
      </c>
      <c r="H163" s="298">
        <v>1077.45</v>
      </c>
      <c r="I163" s="298">
        <v>1043.5</v>
      </c>
      <c r="J163" s="298">
        <v>1150</v>
      </c>
      <c r="K163" s="298">
        <v>1183.9500000000003</v>
      </c>
      <c r="L163" s="298">
        <v>1203.25</v>
      </c>
      <c r="M163" s="285">
        <v>1164.6500000000001</v>
      </c>
      <c r="N163" s="285">
        <v>1111.4000000000001</v>
      </c>
      <c r="O163" s="300">
        <v>1267700</v>
      </c>
      <c r="P163" s="301">
        <v>0.12554381603480422</v>
      </c>
    </row>
    <row r="164" spans="1:16" ht="15">
      <c r="A164" s="263">
        <v>154</v>
      </c>
      <c r="B164" s="362" t="s">
        <v>37</v>
      </c>
      <c r="C164" s="465" t="s">
        <v>191</v>
      </c>
      <c r="D164" s="466">
        <v>44315</v>
      </c>
      <c r="E164" s="297">
        <v>6780.35</v>
      </c>
      <c r="F164" s="297">
        <v>6807.5999999999995</v>
      </c>
      <c r="G164" s="298">
        <v>6722.7499999999991</v>
      </c>
      <c r="H164" s="298">
        <v>6665.15</v>
      </c>
      <c r="I164" s="298">
        <v>6580.2999999999993</v>
      </c>
      <c r="J164" s="298">
        <v>6865.1999999999989</v>
      </c>
      <c r="K164" s="298">
        <v>6950.0499999999993</v>
      </c>
      <c r="L164" s="298">
        <v>7007.6499999999987</v>
      </c>
      <c r="M164" s="285">
        <v>6892.45</v>
      </c>
      <c r="N164" s="285">
        <v>6750</v>
      </c>
      <c r="O164" s="300">
        <v>1814200</v>
      </c>
      <c r="P164" s="301">
        <v>5.0857275254865615E-2</v>
      </c>
    </row>
    <row r="165" spans="1:16" ht="15">
      <c r="A165" s="263">
        <v>155</v>
      </c>
      <c r="B165" s="362" t="s">
        <v>841</v>
      </c>
      <c r="C165" s="465" t="s">
        <v>193</v>
      </c>
      <c r="D165" s="466">
        <v>44315</v>
      </c>
      <c r="E165" s="297">
        <v>665.85</v>
      </c>
      <c r="F165" s="297">
        <v>662.68333333333328</v>
      </c>
      <c r="G165" s="298">
        <v>651.96666666666658</v>
      </c>
      <c r="H165" s="298">
        <v>638.08333333333326</v>
      </c>
      <c r="I165" s="298">
        <v>627.36666666666656</v>
      </c>
      <c r="J165" s="298">
        <v>676.56666666666661</v>
      </c>
      <c r="K165" s="298">
        <v>687.2833333333333</v>
      </c>
      <c r="L165" s="298">
        <v>701.16666666666663</v>
      </c>
      <c r="M165" s="285">
        <v>673.4</v>
      </c>
      <c r="N165" s="285">
        <v>648.79999999999995</v>
      </c>
      <c r="O165" s="300">
        <v>21672300</v>
      </c>
      <c r="P165" s="301">
        <v>2.4080103200442286E-2</v>
      </c>
    </row>
    <row r="166" spans="1:16" ht="15">
      <c r="A166" s="263">
        <v>156</v>
      </c>
      <c r="B166" s="362" t="s">
        <v>111</v>
      </c>
      <c r="C166" s="465" t="s">
        <v>194</v>
      </c>
      <c r="D166" s="466">
        <v>44315</v>
      </c>
      <c r="E166" s="297">
        <v>235</v>
      </c>
      <c r="F166" s="297">
        <v>234.13333333333333</v>
      </c>
      <c r="G166" s="298">
        <v>232.86666666666665</v>
      </c>
      <c r="H166" s="298">
        <v>230.73333333333332</v>
      </c>
      <c r="I166" s="298">
        <v>229.46666666666664</v>
      </c>
      <c r="J166" s="298">
        <v>236.26666666666665</v>
      </c>
      <c r="K166" s="298">
        <v>237.5333333333333</v>
      </c>
      <c r="L166" s="298">
        <v>239.66666666666666</v>
      </c>
      <c r="M166" s="285">
        <v>235.4</v>
      </c>
      <c r="N166" s="285">
        <v>232</v>
      </c>
      <c r="O166" s="300">
        <v>69588800</v>
      </c>
      <c r="P166" s="301">
        <v>8.4863715445582841E-2</v>
      </c>
    </row>
    <row r="167" spans="1:16" ht="15">
      <c r="A167" s="263">
        <v>157</v>
      </c>
      <c r="B167" s="362" t="s">
        <v>63</v>
      </c>
      <c r="C167" s="465" t="s">
        <v>195</v>
      </c>
      <c r="D167" s="466">
        <v>44315</v>
      </c>
      <c r="E167" s="297">
        <v>981.35</v>
      </c>
      <c r="F167" s="297">
        <v>980.44999999999993</v>
      </c>
      <c r="G167" s="298">
        <v>969.89999999999986</v>
      </c>
      <c r="H167" s="298">
        <v>958.44999999999993</v>
      </c>
      <c r="I167" s="298">
        <v>947.89999999999986</v>
      </c>
      <c r="J167" s="298">
        <v>991.89999999999986</v>
      </c>
      <c r="K167" s="298">
        <v>1002.4499999999998</v>
      </c>
      <c r="L167" s="298">
        <v>1013.8999999999999</v>
      </c>
      <c r="M167" s="285">
        <v>991</v>
      </c>
      <c r="N167" s="285">
        <v>969</v>
      </c>
      <c r="O167" s="300">
        <v>4045000</v>
      </c>
      <c r="P167" s="301">
        <v>6.4193633254406732E-2</v>
      </c>
    </row>
    <row r="168" spans="1:16" ht="15">
      <c r="A168" s="263">
        <v>158</v>
      </c>
      <c r="B168" s="362" t="s">
        <v>106</v>
      </c>
      <c r="C168" s="465" t="s">
        <v>196</v>
      </c>
      <c r="D168" s="466">
        <v>44315</v>
      </c>
      <c r="E168" s="297">
        <v>429.25</v>
      </c>
      <c r="F168" s="297">
        <v>428.11666666666662</v>
      </c>
      <c r="G168" s="298">
        <v>425.43333333333322</v>
      </c>
      <c r="H168" s="298">
        <v>421.61666666666662</v>
      </c>
      <c r="I168" s="298">
        <v>418.93333333333322</v>
      </c>
      <c r="J168" s="298">
        <v>431.93333333333322</v>
      </c>
      <c r="K168" s="298">
        <v>434.61666666666662</v>
      </c>
      <c r="L168" s="298">
        <v>438.43333333333322</v>
      </c>
      <c r="M168" s="285">
        <v>430.8</v>
      </c>
      <c r="N168" s="285">
        <v>424.3</v>
      </c>
      <c r="O168" s="300">
        <v>35308800</v>
      </c>
      <c r="P168" s="301">
        <v>-1.2529085376767496E-2</v>
      </c>
    </row>
    <row r="169" spans="1:16" ht="15">
      <c r="A169" s="263">
        <v>159</v>
      </c>
      <c r="B169" s="362" t="s">
        <v>88</v>
      </c>
      <c r="C169" s="465" t="s">
        <v>198</v>
      </c>
      <c r="D169" s="466">
        <v>44315</v>
      </c>
      <c r="E169" s="297">
        <v>201.3</v>
      </c>
      <c r="F169" s="297">
        <v>202.33333333333334</v>
      </c>
      <c r="G169" s="298">
        <v>198.76666666666668</v>
      </c>
      <c r="H169" s="298">
        <v>196.23333333333335</v>
      </c>
      <c r="I169" s="298">
        <v>192.66666666666669</v>
      </c>
      <c r="J169" s="298">
        <v>204.86666666666667</v>
      </c>
      <c r="K169" s="298">
        <v>208.43333333333334</v>
      </c>
      <c r="L169" s="298">
        <v>210.96666666666667</v>
      </c>
      <c r="M169" s="285">
        <v>205.9</v>
      </c>
      <c r="N169" s="285">
        <v>199.8</v>
      </c>
      <c r="O169" s="300">
        <v>53898000</v>
      </c>
      <c r="P169" s="301">
        <v>2.2829490463990892E-2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E22" sqref="E22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44293</v>
      </c>
    </row>
    <row r="7" spans="1:15">
      <c r="A7"/>
    </row>
    <row r="8" spans="1:15" ht="28.5" customHeight="1">
      <c r="A8" s="543" t="s">
        <v>16</v>
      </c>
      <c r="B8" s="544" t="s">
        <v>18</v>
      </c>
      <c r="C8" s="542" t="s">
        <v>19</v>
      </c>
      <c r="D8" s="542" t="s">
        <v>20</v>
      </c>
      <c r="E8" s="542" t="s">
        <v>21</v>
      </c>
      <c r="F8" s="542"/>
      <c r="G8" s="542"/>
      <c r="H8" s="542" t="s">
        <v>22</v>
      </c>
      <c r="I8" s="542"/>
      <c r="J8" s="542"/>
      <c r="K8" s="260"/>
      <c r="L8" s="268"/>
      <c r="M8" s="268"/>
    </row>
    <row r="9" spans="1:15" ht="36" customHeight="1">
      <c r="A9" s="538"/>
      <c r="B9" s="540"/>
      <c r="C9" s="545" t="s">
        <v>23</v>
      </c>
      <c r="D9" s="545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14683.5</v>
      </c>
      <c r="D10" s="284">
        <v>14678.833333333334</v>
      </c>
      <c r="E10" s="284">
        <v>14578.566666666668</v>
      </c>
      <c r="F10" s="284">
        <v>14473.633333333333</v>
      </c>
      <c r="G10" s="284">
        <v>14373.366666666667</v>
      </c>
      <c r="H10" s="284">
        <v>14783.766666666668</v>
      </c>
      <c r="I10" s="284">
        <v>14884.033333333335</v>
      </c>
      <c r="J10" s="284">
        <v>14988.966666666669</v>
      </c>
      <c r="K10" s="283">
        <v>14779.1</v>
      </c>
      <c r="L10" s="283">
        <v>14573.9</v>
      </c>
      <c r="M10" s="288"/>
    </row>
    <row r="11" spans="1:15">
      <c r="A11" s="282">
        <v>2</v>
      </c>
      <c r="B11" s="263" t="s">
        <v>216</v>
      </c>
      <c r="C11" s="285">
        <v>32501.35</v>
      </c>
      <c r="D11" s="265">
        <v>32615.8</v>
      </c>
      <c r="E11" s="265">
        <v>32223.949999999997</v>
      </c>
      <c r="F11" s="265">
        <v>31946.55</v>
      </c>
      <c r="G11" s="265">
        <v>31554.699999999997</v>
      </c>
      <c r="H11" s="265">
        <v>32893.199999999997</v>
      </c>
      <c r="I11" s="265">
        <v>33285.049999999996</v>
      </c>
      <c r="J11" s="265">
        <v>33562.449999999997</v>
      </c>
      <c r="K11" s="285">
        <v>33007.65</v>
      </c>
      <c r="L11" s="285">
        <v>32338.400000000001</v>
      </c>
      <c r="M11" s="288"/>
    </row>
    <row r="12" spans="1:15">
      <c r="A12" s="282">
        <v>3</v>
      </c>
      <c r="B12" s="271" t="s">
        <v>217</v>
      </c>
      <c r="C12" s="285">
        <v>1776.45</v>
      </c>
      <c r="D12" s="265">
        <v>1783.4166666666667</v>
      </c>
      <c r="E12" s="265">
        <v>1761.8333333333335</v>
      </c>
      <c r="F12" s="265">
        <v>1747.2166666666667</v>
      </c>
      <c r="G12" s="265">
        <v>1725.6333333333334</v>
      </c>
      <c r="H12" s="265">
        <v>1798.0333333333335</v>
      </c>
      <c r="I12" s="265">
        <v>1819.616666666667</v>
      </c>
      <c r="J12" s="265">
        <v>1834.2333333333336</v>
      </c>
      <c r="K12" s="285">
        <v>1805</v>
      </c>
      <c r="L12" s="285">
        <v>1768.8</v>
      </c>
      <c r="M12" s="288"/>
    </row>
    <row r="13" spans="1:15">
      <c r="A13" s="282">
        <v>4</v>
      </c>
      <c r="B13" s="263" t="s">
        <v>218</v>
      </c>
      <c r="C13" s="285">
        <v>4109.1499999999996</v>
      </c>
      <c r="D13" s="265">
        <v>4104.8166666666666</v>
      </c>
      <c r="E13" s="265">
        <v>4077.583333333333</v>
      </c>
      <c r="F13" s="265">
        <v>4046.0166666666664</v>
      </c>
      <c r="G13" s="265">
        <v>4018.7833333333328</v>
      </c>
      <c r="H13" s="265">
        <v>4136.3833333333332</v>
      </c>
      <c r="I13" s="265">
        <v>4163.6166666666668</v>
      </c>
      <c r="J13" s="265">
        <v>4195.1833333333334</v>
      </c>
      <c r="K13" s="285">
        <v>4132.05</v>
      </c>
      <c r="L13" s="285">
        <v>4073.25</v>
      </c>
      <c r="M13" s="288"/>
    </row>
    <row r="14" spans="1:15">
      <c r="A14" s="282">
        <v>5</v>
      </c>
      <c r="B14" s="263" t="s">
        <v>219</v>
      </c>
      <c r="C14" s="285">
        <v>26532.2</v>
      </c>
      <c r="D14" s="265">
        <v>26550.283333333336</v>
      </c>
      <c r="E14" s="265">
        <v>26385.366666666672</v>
      </c>
      <c r="F14" s="265">
        <v>26238.533333333336</v>
      </c>
      <c r="G14" s="265">
        <v>26073.616666666672</v>
      </c>
      <c r="H14" s="265">
        <v>26697.116666666672</v>
      </c>
      <c r="I14" s="265">
        <v>26862.033333333336</v>
      </c>
      <c r="J14" s="265">
        <v>27008.866666666672</v>
      </c>
      <c r="K14" s="285">
        <v>26715.200000000001</v>
      </c>
      <c r="L14" s="285">
        <v>26403.45</v>
      </c>
      <c r="M14" s="288"/>
    </row>
    <row r="15" spans="1:15">
      <c r="A15" s="282">
        <v>6</v>
      </c>
      <c r="B15" s="263" t="s">
        <v>220</v>
      </c>
      <c r="C15" s="285">
        <v>3109.1</v>
      </c>
      <c r="D15" s="265">
        <v>3120.1333333333332</v>
      </c>
      <c r="E15" s="265">
        <v>3089.1666666666665</v>
      </c>
      <c r="F15" s="265">
        <v>3069.2333333333331</v>
      </c>
      <c r="G15" s="265">
        <v>3038.2666666666664</v>
      </c>
      <c r="H15" s="265">
        <v>3140.0666666666666</v>
      </c>
      <c r="I15" s="265">
        <v>3171.0333333333338</v>
      </c>
      <c r="J15" s="265">
        <v>3190.9666666666667</v>
      </c>
      <c r="K15" s="285">
        <v>3151.1</v>
      </c>
      <c r="L15" s="285">
        <v>3100.2</v>
      </c>
      <c r="M15" s="288"/>
    </row>
    <row r="16" spans="1:15">
      <c r="A16" s="282">
        <v>7</v>
      </c>
      <c r="B16" s="263" t="s">
        <v>221</v>
      </c>
      <c r="C16" s="285">
        <v>6816.4</v>
      </c>
      <c r="D16" s="265">
        <v>6801.583333333333</v>
      </c>
      <c r="E16" s="265">
        <v>6747.7166666666662</v>
      </c>
      <c r="F16" s="265">
        <v>6679.0333333333328</v>
      </c>
      <c r="G16" s="265">
        <v>6625.1666666666661</v>
      </c>
      <c r="H16" s="265">
        <v>6870.2666666666664</v>
      </c>
      <c r="I16" s="265">
        <v>6924.1333333333332</v>
      </c>
      <c r="J16" s="265">
        <v>6992.8166666666666</v>
      </c>
      <c r="K16" s="285">
        <v>6855.45</v>
      </c>
      <c r="L16" s="285">
        <v>6732.9</v>
      </c>
      <c r="M16" s="288"/>
    </row>
    <row r="17" spans="1:13">
      <c r="A17" s="282">
        <v>8</v>
      </c>
      <c r="B17" s="263" t="s">
        <v>38</v>
      </c>
      <c r="C17" s="263">
        <v>1908.45</v>
      </c>
      <c r="D17" s="265">
        <v>1907.0666666666666</v>
      </c>
      <c r="E17" s="265">
        <v>1891.4333333333332</v>
      </c>
      <c r="F17" s="265">
        <v>1874.4166666666665</v>
      </c>
      <c r="G17" s="265">
        <v>1858.7833333333331</v>
      </c>
      <c r="H17" s="265">
        <v>1924.0833333333333</v>
      </c>
      <c r="I17" s="265">
        <v>1939.7166666666665</v>
      </c>
      <c r="J17" s="265">
        <v>1956.7333333333333</v>
      </c>
      <c r="K17" s="263">
        <v>1922.7</v>
      </c>
      <c r="L17" s="263">
        <v>1890.05</v>
      </c>
      <c r="M17" s="263">
        <v>9.6541499999999996</v>
      </c>
    </row>
    <row r="18" spans="1:13">
      <c r="A18" s="282">
        <v>9</v>
      </c>
      <c r="B18" s="263" t="s">
        <v>222</v>
      </c>
      <c r="C18" s="263">
        <v>1223.0999999999999</v>
      </c>
      <c r="D18" s="265">
        <v>1226.1166666666666</v>
      </c>
      <c r="E18" s="265">
        <v>1198.2333333333331</v>
      </c>
      <c r="F18" s="265">
        <v>1173.3666666666666</v>
      </c>
      <c r="G18" s="265">
        <v>1145.4833333333331</v>
      </c>
      <c r="H18" s="265">
        <v>1250.9833333333331</v>
      </c>
      <c r="I18" s="265">
        <v>1278.8666666666668</v>
      </c>
      <c r="J18" s="265">
        <v>1303.7333333333331</v>
      </c>
      <c r="K18" s="263">
        <v>1254</v>
      </c>
      <c r="L18" s="263">
        <v>1201.25</v>
      </c>
      <c r="M18" s="263">
        <v>6.5646399999999998</v>
      </c>
    </row>
    <row r="19" spans="1:13">
      <c r="A19" s="282">
        <v>10</v>
      </c>
      <c r="B19" s="263" t="s">
        <v>735</v>
      </c>
      <c r="C19" s="264">
        <v>1355.7</v>
      </c>
      <c r="D19" s="265">
        <v>1356.9333333333334</v>
      </c>
      <c r="E19" s="265">
        <v>1327.2666666666669</v>
      </c>
      <c r="F19" s="265">
        <v>1298.8333333333335</v>
      </c>
      <c r="G19" s="265">
        <v>1269.166666666667</v>
      </c>
      <c r="H19" s="265">
        <v>1385.3666666666668</v>
      </c>
      <c r="I19" s="265">
        <v>1415.0333333333333</v>
      </c>
      <c r="J19" s="265">
        <v>1443.4666666666667</v>
      </c>
      <c r="K19" s="263">
        <v>1386.6</v>
      </c>
      <c r="L19" s="263">
        <v>1328.5</v>
      </c>
      <c r="M19" s="263">
        <v>5.4225500000000002</v>
      </c>
    </row>
    <row r="20" spans="1:13">
      <c r="A20" s="282">
        <v>11</v>
      </c>
      <c r="B20" s="263" t="s">
        <v>288</v>
      </c>
      <c r="C20" s="263">
        <v>15216</v>
      </c>
      <c r="D20" s="265">
        <v>15210.166666666666</v>
      </c>
      <c r="E20" s="265">
        <v>15126.283333333333</v>
      </c>
      <c r="F20" s="265">
        <v>15036.566666666668</v>
      </c>
      <c r="G20" s="265">
        <v>14952.683333333334</v>
      </c>
      <c r="H20" s="265">
        <v>15299.883333333331</v>
      </c>
      <c r="I20" s="265">
        <v>15383.766666666666</v>
      </c>
      <c r="J20" s="265">
        <v>15473.48333333333</v>
      </c>
      <c r="K20" s="263">
        <v>15294.05</v>
      </c>
      <c r="L20" s="263">
        <v>15120.45</v>
      </c>
      <c r="M20" s="263">
        <v>0.15326000000000001</v>
      </c>
    </row>
    <row r="21" spans="1:13">
      <c r="A21" s="282">
        <v>12</v>
      </c>
      <c r="B21" s="263" t="s">
        <v>40</v>
      </c>
      <c r="C21" s="263">
        <v>1225.4000000000001</v>
      </c>
      <c r="D21" s="265">
        <v>1202.9666666666667</v>
      </c>
      <c r="E21" s="265">
        <v>1164.9333333333334</v>
      </c>
      <c r="F21" s="265">
        <v>1104.4666666666667</v>
      </c>
      <c r="G21" s="265">
        <v>1066.4333333333334</v>
      </c>
      <c r="H21" s="265">
        <v>1263.4333333333334</v>
      </c>
      <c r="I21" s="265">
        <v>1301.4666666666667</v>
      </c>
      <c r="J21" s="265">
        <v>1361.9333333333334</v>
      </c>
      <c r="K21" s="263">
        <v>1241</v>
      </c>
      <c r="L21" s="263">
        <v>1142.5</v>
      </c>
      <c r="M21" s="263">
        <v>214.96457000000001</v>
      </c>
    </row>
    <row r="22" spans="1:13">
      <c r="A22" s="282">
        <v>13</v>
      </c>
      <c r="B22" s="263" t="s">
        <v>289</v>
      </c>
      <c r="C22" s="263">
        <v>1194.45</v>
      </c>
      <c r="D22" s="265">
        <v>1191.1833333333332</v>
      </c>
      <c r="E22" s="265">
        <v>1173.3666666666663</v>
      </c>
      <c r="F22" s="265">
        <v>1152.2833333333331</v>
      </c>
      <c r="G22" s="265">
        <v>1134.4666666666662</v>
      </c>
      <c r="H22" s="265">
        <v>1212.2666666666664</v>
      </c>
      <c r="I22" s="265">
        <v>1230.0833333333335</v>
      </c>
      <c r="J22" s="265">
        <v>1251.1666666666665</v>
      </c>
      <c r="K22" s="263">
        <v>1209</v>
      </c>
      <c r="L22" s="263">
        <v>1170.0999999999999</v>
      </c>
      <c r="M22" s="263">
        <v>5.7403199999999996</v>
      </c>
    </row>
    <row r="23" spans="1:13">
      <c r="A23" s="282">
        <v>14</v>
      </c>
      <c r="B23" s="263" t="s">
        <v>41</v>
      </c>
      <c r="C23" s="263">
        <v>835.55</v>
      </c>
      <c r="D23" s="265">
        <v>810.41666666666663</v>
      </c>
      <c r="E23" s="265">
        <v>768.13333333333321</v>
      </c>
      <c r="F23" s="265">
        <v>700.71666666666658</v>
      </c>
      <c r="G23" s="265">
        <v>658.43333333333317</v>
      </c>
      <c r="H23" s="265">
        <v>877.83333333333326</v>
      </c>
      <c r="I23" s="265">
        <v>920.11666666666679</v>
      </c>
      <c r="J23" s="265">
        <v>987.5333333333333</v>
      </c>
      <c r="K23" s="263">
        <v>852.7</v>
      </c>
      <c r="L23" s="263">
        <v>743</v>
      </c>
      <c r="M23" s="263">
        <v>645.55516</v>
      </c>
    </row>
    <row r="24" spans="1:13">
      <c r="A24" s="282">
        <v>15</v>
      </c>
      <c r="B24" s="263" t="s">
        <v>831</v>
      </c>
      <c r="C24" s="263">
        <v>1206.1500000000001</v>
      </c>
      <c r="D24" s="265">
        <v>1212.2</v>
      </c>
      <c r="E24" s="265">
        <v>1174.45</v>
      </c>
      <c r="F24" s="265">
        <v>1142.75</v>
      </c>
      <c r="G24" s="265">
        <v>1105</v>
      </c>
      <c r="H24" s="265">
        <v>1243.9000000000001</v>
      </c>
      <c r="I24" s="265">
        <v>1281.6500000000001</v>
      </c>
      <c r="J24" s="265">
        <v>1313.3500000000001</v>
      </c>
      <c r="K24" s="263">
        <v>1249.95</v>
      </c>
      <c r="L24" s="263">
        <v>1180.5</v>
      </c>
      <c r="M24" s="263">
        <v>34.580759999999998</v>
      </c>
    </row>
    <row r="25" spans="1:13">
      <c r="A25" s="282">
        <v>16</v>
      </c>
      <c r="B25" s="263" t="s">
        <v>290</v>
      </c>
      <c r="C25" s="263">
        <v>1110.6500000000001</v>
      </c>
      <c r="D25" s="265">
        <v>1118.45</v>
      </c>
      <c r="E25" s="265">
        <v>1092.2</v>
      </c>
      <c r="F25" s="265">
        <v>1073.75</v>
      </c>
      <c r="G25" s="265">
        <v>1047.5</v>
      </c>
      <c r="H25" s="265">
        <v>1136.9000000000001</v>
      </c>
      <c r="I25" s="265">
        <v>1163.1500000000001</v>
      </c>
      <c r="J25" s="265">
        <v>1181.6000000000001</v>
      </c>
      <c r="K25" s="263">
        <v>1144.7</v>
      </c>
      <c r="L25" s="263">
        <v>1100</v>
      </c>
      <c r="M25" s="263">
        <v>19.102419999999999</v>
      </c>
    </row>
    <row r="26" spans="1:13">
      <c r="A26" s="282">
        <v>17</v>
      </c>
      <c r="B26" s="263" t="s">
        <v>223</v>
      </c>
      <c r="C26" s="263">
        <v>119.35</v>
      </c>
      <c r="D26" s="265">
        <v>120.16666666666667</v>
      </c>
      <c r="E26" s="265">
        <v>117.68333333333334</v>
      </c>
      <c r="F26" s="265">
        <v>116.01666666666667</v>
      </c>
      <c r="G26" s="265">
        <v>113.53333333333333</v>
      </c>
      <c r="H26" s="265">
        <v>121.83333333333334</v>
      </c>
      <c r="I26" s="265">
        <v>124.31666666666666</v>
      </c>
      <c r="J26" s="265">
        <v>125.98333333333335</v>
      </c>
      <c r="K26" s="263">
        <v>122.65</v>
      </c>
      <c r="L26" s="263">
        <v>118.5</v>
      </c>
      <c r="M26" s="263">
        <v>21.92623</v>
      </c>
    </row>
    <row r="27" spans="1:13">
      <c r="A27" s="282">
        <v>18</v>
      </c>
      <c r="B27" s="263" t="s">
        <v>224</v>
      </c>
      <c r="C27" s="263">
        <v>189.8</v>
      </c>
      <c r="D27" s="265">
        <v>189.45000000000002</v>
      </c>
      <c r="E27" s="265">
        <v>185.40000000000003</v>
      </c>
      <c r="F27" s="265">
        <v>181.00000000000003</v>
      </c>
      <c r="G27" s="265">
        <v>176.95000000000005</v>
      </c>
      <c r="H27" s="265">
        <v>193.85000000000002</v>
      </c>
      <c r="I27" s="265">
        <v>197.90000000000003</v>
      </c>
      <c r="J27" s="265">
        <v>202.3</v>
      </c>
      <c r="K27" s="263">
        <v>193.5</v>
      </c>
      <c r="L27" s="263">
        <v>185.05</v>
      </c>
      <c r="M27" s="263">
        <v>23.258109999999999</v>
      </c>
    </row>
    <row r="28" spans="1:13">
      <c r="A28" s="282">
        <v>19</v>
      </c>
      <c r="B28" s="263" t="s">
        <v>225</v>
      </c>
      <c r="C28" s="263">
        <v>1725.65</v>
      </c>
      <c r="D28" s="265">
        <v>1735.3666666666668</v>
      </c>
      <c r="E28" s="265">
        <v>1695.7333333333336</v>
      </c>
      <c r="F28" s="265">
        <v>1665.8166666666668</v>
      </c>
      <c r="G28" s="265">
        <v>1626.1833333333336</v>
      </c>
      <c r="H28" s="265">
        <v>1765.2833333333335</v>
      </c>
      <c r="I28" s="265">
        <v>1804.9166666666667</v>
      </c>
      <c r="J28" s="265">
        <v>1834.8333333333335</v>
      </c>
      <c r="K28" s="263">
        <v>1775</v>
      </c>
      <c r="L28" s="263">
        <v>1705.45</v>
      </c>
      <c r="M28" s="263">
        <v>1.7733399999999999</v>
      </c>
    </row>
    <row r="29" spans="1:13">
      <c r="A29" s="282">
        <v>20</v>
      </c>
      <c r="B29" s="263" t="s">
        <v>294</v>
      </c>
      <c r="C29" s="263">
        <v>972.7</v>
      </c>
      <c r="D29" s="265">
        <v>971.38333333333321</v>
      </c>
      <c r="E29" s="265">
        <v>965.11666666666645</v>
      </c>
      <c r="F29" s="265">
        <v>957.53333333333319</v>
      </c>
      <c r="G29" s="265">
        <v>951.26666666666642</v>
      </c>
      <c r="H29" s="265">
        <v>978.96666666666647</v>
      </c>
      <c r="I29" s="265">
        <v>985.23333333333335</v>
      </c>
      <c r="J29" s="265">
        <v>992.81666666666649</v>
      </c>
      <c r="K29" s="263">
        <v>977.65</v>
      </c>
      <c r="L29" s="263">
        <v>963.8</v>
      </c>
      <c r="M29" s="263">
        <v>2.2006600000000001</v>
      </c>
    </row>
    <row r="30" spans="1:13">
      <c r="A30" s="282">
        <v>21</v>
      </c>
      <c r="B30" s="263" t="s">
        <v>226</v>
      </c>
      <c r="C30" s="263">
        <v>2722.85</v>
      </c>
      <c r="D30" s="265">
        <v>2738.9833333333336</v>
      </c>
      <c r="E30" s="265">
        <v>2683.9666666666672</v>
      </c>
      <c r="F30" s="265">
        <v>2645.0833333333335</v>
      </c>
      <c r="G30" s="265">
        <v>2590.0666666666671</v>
      </c>
      <c r="H30" s="265">
        <v>2777.8666666666672</v>
      </c>
      <c r="I30" s="265">
        <v>2832.8833333333337</v>
      </c>
      <c r="J30" s="265">
        <v>2871.7666666666673</v>
      </c>
      <c r="K30" s="263">
        <v>2794</v>
      </c>
      <c r="L30" s="263">
        <v>2700.1</v>
      </c>
      <c r="M30" s="263">
        <v>2.3102800000000001</v>
      </c>
    </row>
    <row r="31" spans="1:13">
      <c r="A31" s="282">
        <v>22</v>
      </c>
      <c r="B31" s="263" t="s">
        <v>44</v>
      </c>
      <c r="C31" s="263">
        <v>845.65</v>
      </c>
      <c r="D31" s="265">
        <v>848.66666666666663</v>
      </c>
      <c r="E31" s="265">
        <v>840.98333333333323</v>
      </c>
      <c r="F31" s="265">
        <v>836.31666666666661</v>
      </c>
      <c r="G31" s="265">
        <v>828.63333333333321</v>
      </c>
      <c r="H31" s="265">
        <v>853.33333333333326</v>
      </c>
      <c r="I31" s="265">
        <v>861.01666666666665</v>
      </c>
      <c r="J31" s="265">
        <v>865.68333333333328</v>
      </c>
      <c r="K31" s="263">
        <v>856.35</v>
      </c>
      <c r="L31" s="263">
        <v>844</v>
      </c>
      <c r="M31" s="263">
        <v>3.5693100000000002</v>
      </c>
    </row>
    <row r="32" spans="1:13">
      <c r="A32" s="282">
        <v>23</v>
      </c>
      <c r="B32" s="263" t="s">
        <v>45</v>
      </c>
      <c r="C32" s="263">
        <v>305.5</v>
      </c>
      <c r="D32" s="265">
        <v>306.13333333333338</v>
      </c>
      <c r="E32" s="265">
        <v>302.66666666666674</v>
      </c>
      <c r="F32" s="265">
        <v>299.83333333333337</v>
      </c>
      <c r="G32" s="265">
        <v>296.36666666666673</v>
      </c>
      <c r="H32" s="265">
        <v>308.96666666666675</v>
      </c>
      <c r="I32" s="265">
        <v>312.43333333333334</v>
      </c>
      <c r="J32" s="265">
        <v>315.26666666666677</v>
      </c>
      <c r="K32" s="263">
        <v>309.60000000000002</v>
      </c>
      <c r="L32" s="263">
        <v>303.3</v>
      </c>
      <c r="M32" s="263">
        <v>40.100749999999998</v>
      </c>
    </row>
    <row r="33" spans="1:13">
      <c r="A33" s="282">
        <v>24</v>
      </c>
      <c r="B33" s="263" t="s">
        <v>46</v>
      </c>
      <c r="C33" s="263">
        <v>2983.55</v>
      </c>
      <c r="D33" s="265">
        <v>2975.25</v>
      </c>
      <c r="E33" s="265">
        <v>2935.5</v>
      </c>
      <c r="F33" s="265">
        <v>2887.45</v>
      </c>
      <c r="G33" s="265">
        <v>2847.7</v>
      </c>
      <c r="H33" s="265">
        <v>3023.3</v>
      </c>
      <c r="I33" s="265">
        <v>3063.05</v>
      </c>
      <c r="J33" s="265">
        <v>3111.1000000000004</v>
      </c>
      <c r="K33" s="263">
        <v>3015</v>
      </c>
      <c r="L33" s="263">
        <v>2927.2</v>
      </c>
      <c r="M33" s="263">
        <v>10.156040000000001</v>
      </c>
    </row>
    <row r="34" spans="1:13">
      <c r="A34" s="282">
        <v>25</v>
      </c>
      <c r="B34" s="263" t="s">
        <v>47</v>
      </c>
      <c r="C34" s="263">
        <v>222.75</v>
      </c>
      <c r="D34" s="265">
        <v>223.33333333333334</v>
      </c>
      <c r="E34" s="265">
        <v>219.16666666666669</v>
      </c>
      <c r="F34" s="265">
        <v>215.58333333333334</v>
      </c>
      <c r="G34" s="265">
        <v>211.41666666666669</v>
      </c>
      <c r="H34" s="265">
        <v>226.91666666666669</v>
      </c>
      <c r="I34" s="265">
        <v>231.08333333333337</v>
      </c>
      <c r="J34" s="265">
        <v>234.66666666666669</v>
      </c>
      <c r="K34" s="263">
        <v>227.5</v>
      </c>
      <c r="L34" s="263">
        <v>219.75</v>
      </c>
      <c r="M34" s="263">
        <v>56.223590000000002</v>
      </c>
    </row>
    <row r="35" spans="1:13">
      <c r="A35" s="282">
        <v>26</v>
      </c>
      <c r="B35" s="263" t="s">
        <v>48</v>
      </c>
      <c r="C35" s="263">
        <v>112.5</v>
      </c>
      <c r="D35" s="265">
        <v>113.10000000000001</v>
      </c>
      <c r="E35" s="265">
        <v>111.40000000000002</v>
      </c>
      <c r="F35" s="265">
        <v>110.30000000000001</v>
      </c>
      <c r="G35" s="265">
        <v>108.60000000000002</v>
      </c>
      <c r="H35" s="265">
        <v>114.20000000000002</v>
      </c>
      <c r="I35" s="265">
        <v>115.9</v>
      </c>
      <c r="J35" s="265">
        <v>117.00000000000001</v>
      </c>
      <c r="K35" s="263">
        <v>114.8</v>
      </c>
      <c r="L35" s="263">
        <v>112</v>
      </c>
      <c r="M35" s="263">
        <v>156.11581000000001</v>
      </c>
    </row>
    <row r="36" spans="1:13">
      <c r="A36" s="282">
        <v>27</v>
      </c>
      <c r="B36" s="263" t="s">
        <v>50</v>
      </c>
      <c r="C36" s="263">
        <v>2611.6</v>
      </c>
      <c r="D36" s="265">
        <v>2578.7000000000003</v>
      </c>
      <c r="E36" s="265">
        <v>2537.4000000000005</v>
      </c>
      <c r="F36" s="265">
        <v>2463.2000000000003</v>
      </c>
      <c r="G36" s="265">
        <v>2421.9000000000005</v>
      </c>
      <c r="H36" s="265">
        <v>2652.9000000000005</v>
      </c>
      <c r="I36" s="265">
        <v>2694.2000000000007</v>
      </c>
      <c r="J36" s="265">
        <v>2768.4000000000005</v>
      </c>
      <c r="K36" s="263">
        <v>2620</v>
      </c>
      <c r="L36" s="263">
        <v>2504.5</v>
      </c>
      <c r="M36" s="263">
        <v>33.728459999999998</v>
      </c>
    </row>
    <row r="37" spans="1:13">
      <c r="A37" s="282">
        <v>28</v>
      </c>
      <c r="B37" s="263" t="s">
        <v>52</v>
      </c>
      <c r="C37" s="263">
        <v>892.8</v>
      </c>
      <c r="D37" s="265">
        <v>888.73333333333323</v>
      </c>
      <c r="E37" s="265">
        <v>882.56666666666649</v>
      </c>
      <c r="F37" s="265">
        <v>872.33333333333326</v>
      </c>
      <c r="G37" s="265">
        <v>866.16666666666652</v>
      </c>
      <c r="H37" s="265">
        <v>898.96666666666647</v>
      </c>
      <c r="I37" s="265">
        <v>905.13333333333321</v>
      </c>
      <c r="J37" s="265">
        <v>915.36666666666645</v>
      </c>
      <c r="K37" s="263">
        <v>894.9</v>
      </c>
      <c r="L37" s="263">
        <v>878.5</v>
      </c>
      <c r="M37" s="263">
        <v>15.318250000000001</v>
      </c>
    </row>
    <row r="38" spans="1:13">
      <c r="A38" s="282">
        <v>29</v>
      </c>
      <c r="B38" s="263" t="s">
        <v>227</v>
      </c>
      <c r="C38" s="263">
        <v>2843.65</v>
      </c>
      <c r="D38" s="265">
        <v>2849.2833333333333</v>
      </c>
      <c r="E38" s="265">
        <v>2820.4666666666667</v>
      </c>
      <c r="F38" s="265">
        <v>2797.2833333333333</v>
      </c>
      <c r="G38" s="265">
        <v>2768.4666666666667</v>
      </c>
      <c r="H38" s="265">
        <v>2872.4666666666667</v>
      </c>
      <c r="I38" s="265">
        <v>2901.2833333333333</v>
      </c>
      <c r="J38" s="265">
        <v>2924.4666666666667</v>
      </c>
      <c r="K38" s="263">
        <v>2878.1</v>
      </c>
      <c r="L38" s="263">
        <v>2826.1</v>
      </c>
      <c r="M38" s="263">
        <v>3.42977</v>
      </c>
    </row>
    <row r="39" spans="1:13">
      <c r="A39" s="282">
        <v>30</v>
      </c>
      <c r="B39" s="263" t="s">
        <v>54</v>
      </c>
      <c r="C39" s="263">
        <v>677.9</v>
      </c>
      <c r="D39" s="265">
        <v>682.30000000000007</v>
      </c>
      <c r="E39" s="265">
        <v>671.10000000000014</v>
      </c>
      <c r="F39" s="265">
        <v>664.30000000000007</v>
      </c>
      <c r="G39" s="265">
        <v>653.10000000000014</v>
      </c>
      <c r="H39" s="265">
        <v>689.10000000000014</v>
      </c>
      <c r="I39" s="265">
        <v>700.30000000000018</v>
      </c>
      <c r="J39" s="265">
        <v>707.10000000000014</v>
      </c>
      <c r="K39" s="263">
        <v>693.5</v>
      </c>
      <c r="L39" s="263">
        <v>675.5</v>
      </c>
      <c r="M39" s="263">
        <v>120.62011</v>
      </c>
    </row>
    <row r="40" spans="1:13">
      <c r="A40" s="282">
        <v>31</v>
      </c>
      <c r="B40" s="263" t="s">
        <v>55</v>
      </c>
      <c r="C40" s="263">
        <v>3615.5</v>
      </c>
      <c r="D40" s="265">
        <v>3619.25</v>
      </c>
      <c r="E40" s="265">
        <v>3598.5</v>
      </c>
      <c r="F40" s="265">
        <v>3581.5</v>
      </c>
      <c r="G40" s="265">
        <v>3560.75</v>
      </c>
      <c r="H40" s="265">
        <v>3636.25</v>
      </c>
      <c r="I40" s="265">
        <v>3657</v>
      </c>
      <c r="J40" s="265">
        <v>3674</v>
      </c>
      <c r="K40" s="263">
        <v>3640</v>
      </c>
      <c r="L40" s="263">
        <v>3602.25</v>
      </c>
      <c r="M40" s="263">
        <v>5.0188199999999998</v>
      </c>
    </row>
    <row r="41" spans="1:13">
      <c r="A41" s="282">
        <v>32</v>
      </c>
      <c r="B41" s="263" t="s">
        <v>58</v>
      </c>
      <c r="C41" s="263">
        <v>4993.1000000000004</v>
      </c>
      <c r="D41" s="265">
        <v>5001.7166666666662</v>
      </c>
      <c r="E41" s="265">
        <v>4943.9833333333327</v>
      </c>
      <c r="F41" s="265">
        <v>4894.8666666666668</v>
      </c>
      <c r="G41" s="265">
        <v>4837.1333333333332</v>
      </c>
      <c r="H41" s="265">
        <v>5050.8333333333321</v>
      </c>
      <c r="I41" s="265">
        <v>5108.5666666666657</v>
      </c>
      <c r="J41" s="265">
        <v>5157.6833333333316</v>
      </c>
      <c r="K41" s="263">
        <v>5059.45</v>
      </c>
      <c r="L41" s="263">
        <v>4952.6000000000004</v>
      </c>
      <c r="M41" s="263">
        <v>20.709060000000001</v>
      </c>
    </row>
    <row r="42" spans="1:13">
      <c r="A42" s="282">
        <v>33</v>
      </c>
      <c r="B42" s="263" t="s">
        <v>57</v>
      </c>
      <c r="C42" s="263">
        <v>9519.5</v>
      </c>
      <c r="D42" s="265">
        <v>9539.85</v>
      </c>
      <c r="E42" s="265">
        <v>9454.7000000000007</v>
      </c>
      <c r="F42" s="265">
        <v>9389.9</v>
      </c>
      <c r="G42" s="265">
        <v>9304.75</v>
      </c>
      <c r="H42" s="265">
        <v>9604.6500000000015</v>
      </c>
      <c r="I42" s="265">
        <v>9689.7999999999993</v>
      </c>
      <c r="J42" s="265">
        <v>9754.6000000000022</v>
      </c>
      <c r="K42" s="263">
        <v>9625</v>
      </c>
      <c r="L42" s="263">
        <v>9475.0499999999993</v>
      </c>
      <c r="M42" s="263">
        <v>3.4412500000000001</v>
      </c>
    </row>
    <row r="43" spans="1:13">
      <c r="A43" s="282">
        <v>34</v>
      </c>
      <c r="B43" s="263" t="s">
        <v>228</v>
      </c>
      <c r="C43" s="263">
        <v>3322.5</v>
      </c>
      <c r="D43" s="265">
        <v>3304.8333333333335</v>
      </c>
      <c r="E43" s="265">
        <v>3259.666666666667</v>
      </c>
      <c r="F43" s="265">
        <v>3196.8333333333335</v>
      </c>
      <c r="G43" s="265">
        <v>3151.666666666667</v>
      </c>
      <c r="H43" s="265">
        <v>3367.666666666667</v>
      </c>
      <c r="I43" s="265">
        <v>3412.8333333333339</v>
      </c>
      <c r="J43" s="265">
        <v>3475.666666666667</v>
      </c>
      <c r="K43" s="263">
        <v>3350</v>
      </c>
      <c r="L43" s="263">
        <v>3242</v>
      </c>
      <c r="M43" s="263">
        <v>0.48446</v>
      </c>
    </row>
    <row r="44" spans="1:13">
      <c r="A44" s="282">
        <v>35</v>
      </c>
      <c r="B44" s="263" t="s">
        <v>59</v>
      </c>
      <c r="C44" s="263">
        <v>1663.55</v>
      </c>
      <c r="D44" s="265">
        <v>1659.5833333333333</v>
      </c>
      <c r="E44" s="265">
        <v>1637.5666666666666</v>
      </c>
      <c r="F44" s="265">
        <v>1611.5833333333333</v>
      </c>
      <c r="G44" s="265">
        <v>1589.5666666666666</v>
      </c>
      <c r="H44" s="265">
        <v>1685.5666666666666</v>
      </c>
      <c r="I44" s="265">
        <v>1707.5833333333335</v>
      </c>
      <c r="J44" s="265">
        <v>1733.5666666666666</v>
      </c>
      <c r="K44" s="263">
        <v>1681.6</v>
      </c>
      <c r="L44" s="263">
        <v>1633.6</v>
      </c>
      <c r="M44" s="263">
        <v>4.2698400000000003</v>
      </c>
    </row>
    <row r="45" spans="1:13">
      <c r="A45" s="282">
        <v>36</v>
      </c>
      <c r="B45" s="263" t="s">
        <v>229</v>
      </c>
      <c r="C45" s="263">
        <v>337.6</v>
      </c>
      <c r="D45" s="265">
        <v>337.2</v>
      </c>
      <c r="E45" s="265">
        <v>332.9</v>
      </c>
      <c r="F45" s="265">
        <v>328.2</v>
      </c>
      <c r="G45" s="265">
        <v>323.89999999999998</v>
      </c>
      <c r="H45" s="265">
        <v>341.9</v>
      </c>
      <c r="I45" s="265">
        <v>346.20000000000005</v>
      </c>
      <c r="J45" s="265">
        <v>350.9</v>
      </c>
      <c r="K45" s="263">
        <v>341.5</v>
      </c>
      <c r="L45" s="263">
        <v>332.5</v>
      </c>
      <c r="M45" s="263">
        <v>35.171779999999998</v>
      </c>
    </row>
    <row r="46" spans="1:13">
      <c r="A46" s="282">
        <v>37</v>
      </c>
      <c r="B46" s="263" t="s">
        <v>60</v>
      </c>
      <c r="C46" s="263">
        <v>72.849999999999994</v>
      </c>
      <c r="D46" s="265">
        <v>72.983333333333334</v>
      </c>
      <c r="E46" s="265">
        <v>71.666666666666671</v>
      </c>
      <c r="F46" s="265">
        <v>70.483333333333334</v>
      </c>
      <c r="G46" s="265">
        <v>69.166666666666671</v>
      </c>
      <c r="H46" s="265">
        <v>74.166666666666671</v>
      </c>
      <c r="I46" s="265">
        <v>75.483333333333334</v>
      </c>
      <c r="J46" s="265">
        <v>76.666666666666671</v>
      </c>
      <c r="K46" s="263">
        <v>74.3</v>
      </c>
      <c r="L46" s="263">
        <v>71.8</v>
      </c>
      <c r="M46" s="263">
        <v>380.56227999999999</v>
      </c>
    </row>
    <row r="47" spans="1:13">
      <c r="A47" s="282">
        <v>38</v>
      </c>
      <c r="B47" s="263" t="s">
        <v>61</v>
      </c>
      <c r="C47" s="263">
        <v>66.599999999999994</v>
      </c>
      <c r="D47" s="265">
        <v>66.633333333333326</v>
      </c>
      <c r="E47" s="265">
        <v>65.466666666666654</v>
      </c>
      <c r="F47" s="265">
        <v>64.333333333333329</v>
      </c>
      <c r="G47" s="265">
        <v>63.166666666666657</v>
      </c>
      <c r="H47" s="265">
        <v>67.766666666666652</v>
      </c>
      <c r="I47" s="265">
        <v>68.933333333333337</v>
      </c>
      <c r="J47" s="265">
        <v>70.066666666666649</v>
      </c>
      <c r="K47" s="263">
        <v>67.8</v>
      </c>
      <c r="L47" s="263">
        <v>65.5</v>
      </c>
      <c r="M47" s="263">
        <v>32.29177</v>
      </c>
    </row>
    <row r="48" spans="1:13">
      <c r="A48" s="282">
        <v>39</v>
      </c>
      <c r="B48" s="263" t="s">
        <v>62</v>
      </c>
      <c r="C48" s="263">
        <v>1389.95</v>
      </c>
      <c r="D48" s="265">
        <v>1396.7333333333333</v>
      </c>
      <c r="E48" s="265">
        <v>1379.2666666666667</v>
      </c>
      <c r="F48" s="265">
        <v>1368.5833333333333</v>
      </c>
      <c r="G48" s="265">
        <v>1351.1166666666666</v>
      </c>
      <c r="H48" s="265">
        <v>1407.4166666666667</v>
      </c>
      <c r="I48" s="265">
        <v>1424.8833333333334</v>
      </c>
      <c r="J48" s="265">
        <v>1435.5666666666668</v>
      </c>
      <c r="K48" s="263">
        <v>1414.2</v>
      </c>
      <c r="L48" s="263">
        <v>1386.05</v>
      </c>
      <c r="M48" s="263">
        <v>6.8852200000000003</v>
      </c>
    </row>
    <row r="49" spans="1:13">
      <c r="A49" s="282">
        <v>40</v>
      </c>
      <c r="B49" s="263" t="s">
        <v>65</v>
      </c>
      <c r="C49" s="263">
        <v>748.5</v>
      </c>
      <c r="D49" s="265">
        <v>752.68333333333339</v>
      </c>
      <c r="E49" s="265">
        <v>740.86666666666679</v>
      </c>
      <c r="F49" s="265">
        <v>733.23333333333335</v>
      </c>
      <c r="G49" s="265">
        <v>721.41666666666674</v>
      </c>
      <c r="H49" s="265">
        <v>760.31666666666683</v>
      </c>
      <c r="I49" s="265">
        <v>772.13333333333344</v>
      </c>
      <c r="J49" s="265">
        <v>779.76666666666688</v>
      </c>
      <c r="K49" s="263">
        <v>764.5</v>
      </c>
      <c r="L49" s="263">
        <v>745.05</v>
      </c>
      <c r="M49" s="263">
        <v>11.735279999999999</v>
      </c>
    </row>
    <row r="50" spans="1:13">
      <c r="A50" s="282">
        <v>41</v>
      </c>
      <c r="B50" s="263" t="s">
        <v>64</v>
      </c>
      <c r="C50" s="263">
        <v>130.94999999999999</v>
      </c>
      <c r="D50" s="265">
        <v>131.56666666666666</v>
      </c>
      <c r="E50" s="265">
        <v>128.18333333333334</v>
      </c>
      <c r="F50" s="265">
        <v>125.41666666666669</v>
      </c>
      <c r="G50" s="265">
        <v>122.03333333333336</v>
      </c>
      <c r="H50" s="265">
        <v>134.33333333333331</v>
      </c>
      <c r="I50" s="265">
        <v>137.71666666666664</v>
      </c>
      <c r="J50" s="265">
        <v>140.48333333333329</v>
      </c>
      <c r="K50" s="263">
        <v>134.94999999999999</v>
      </c>
      <c r="L50" s="263">
        <v>128.80000000000001</v>
      </c>
      <c r="M50" s="263">
        <v>203.91004000000001</v>
      </c>
    </row>
    <row r="51" spans="1:13">
      <c r="A51" s="282">
        <v>42</v>
      </c>
      <c r="B51" s="263" t="s">
        <v>66</v>
      </c>
      <c r="C51" s="263">
        <v>619.45000000000005</v>
      </c>
      <c r="D51" s="265">
        <v>616.41666666666663</v>
      </c>
      <c r="E51" s="265">
        <v>608.0333333333333</v>
      </c>
      <c r="F51" s="265">
        <v>596.61666666666667</v>
      </c>
      <c r="G51" s="265">
        <v>588.23333333333335</v>
      </c>
      <c r="H51" s="265">
        <v>627.83333333333326</v>
      </c>
      <c r="I51" s="265">
        <v>636.2166666666667</v>
      </c>
      <c r="J51" s="265">
        <v>647.63333333333321</v>
      </c>
      <c r="K51" s="263">
        <v>624.79999999999995</v>
      </c>
      <c r="L51" s="263">
        <v>605</v>
      </c>
      <c r="M51" s="263">
        <v>15.12152</v>
      </c>
    </row>
    <row r="52" spans="1:13">
      <c r="A52" s="282">
        <v>43</v>
      </c>
      <c r="B52" s="263" t="s">
        <v>69</v>
      </c>
      <c r="C52" s="263">
        <v>49.35</v>
      </c>
      <c r="D52" s="265">
        <v>49.366666666666667</v>
      </c>
      <c r="E52" s="265">
        <v>48.233333333333334</v>
      </c>
      <c r="F52" s="265">
        <v>47.116666666666667</v>
      </c>
      <c r="G52" s="265">
        <v>45.983333333333334</v>
      </c>
      <c r="H52" s="265">
        <v>50.483333333333334</v>
      </c>
      <c r="I52" s="265">
        <v>51.616666666666674</v>
      </c>
      <c r="J52" s="265">
        <v>52.733333333333334</v>
      </c>
      <c r="K52" s="263">
        <v>50.5</v>
      </c>
      <c r="L52" s="263">
        <v>48.25</v>
      </c>
      <c r="M52" s="263">
        <v>385.27134000000001</v>
      </c>
    </row>
    <row r="53" spans="1:13">
      <c r="A53" s="282">
        <v>44</v>
      </c>
      <c r="B53" s="263" t="s">
        <v>73</v>
      </c>
      <c r="C53" s="263">
        <v>428.1</v>
      </c>
      <c r="D53" s="265">
        <v>428.7</v>
      </c>
      <c r="E53" s="265">
        <v>423.7</v>
      </c>
      <c r="F53" s="265">
        <v>419.3</v>
      </c>
      <c r="G53" s="265">
        <v>414.3</v>
      </c>
      <c r="H53" s="265">
        <v>433.09999999999997</v>
      </c>
      <c r="I53" s="265">
        <v>438.09999999999997</v>
      </c>
      <c r="J53" s="265">
        <v>442.49999999999994</v>
      </c>
      <c r="K53" s="263">
        <v>433.7</v>
      </c>
      <c r="L53" s="263">
        <v>424.3</v>
      </c>
      <c r="M53" s="263">
        <v>45.954369999999997</v>
      </c>
    </row>
    <row r="54" spans="1:13">
      <c r="A54" s="282">
        <v>45</v>
      </c>
      <c r="B54" s="263" t="s">
        <v>68</v>
      </c>
      <c r="C54" s="263">
        <v>532.20000000000005</v>
      </c>
      <c r="D54" s="265">
        <v>531.53333333333342</v>
      </c>
      <c r="E54" s="265">
        <v>525.21666666666681</v>
      </c>
      <c r="F54" s="265">
        <v>518.23333333333335</v>
      </c>
      <c r="G54" s="265">
        <v>511.91666666666674</v>
      </c>
      <c r="H54" s="265">
        <v>538.51666666666688</v>
      </c>
      <c r="I54" s="265">
        <v>544.83333333333348</v>
      </c>
      <c r="J54" s="265">
        <v>551.81666666666695</v>
      </c>
      <c r="K54" s="263">
        <v>537.85</v>
      </c>
      <c r="L54" s="263">
        <v>524.54999999999995</v>
      </c>
      <c r="M54" s="263">
        <v>128.73443</v>
      </c>
    </row>
    <row r="55" spans="1:13">
      <c r="A55" s="282">
        <v>46</v>
      </c>
      <c r="B55" s="263" t="s">
        <v>70</v>
      </c>
      <c r="C55" s="263">
        <v>414.25</v>
      </c>
      <c r="D55" s="265">
        <v>411.63333333333338</v>
      </c>
      <c r="E55" s="265">
        <v>407.71666666666675</v>
      </c>
      <c r="F55" s="265">
        <v>401.18333333333339</v>
      </c>
      <c r="G55" s="265">
        <v>397.26666666666677</v>
      </c>
      <c r="H55" s="265">
        <v>418.16666666666674</v>
      </c>
      <c r="I55" s="265">
        <v>422.08333333333337</v>
      </c>
      <c r="J55" s="265">
        <v>428.61666666666673</v>
      </c>
      <c r="K55" s="263">
        <v>415.55</v>
      </c>
      <c r="L55" s="263">
        <v>405.1</v>
      </c>
      <c r="M55" s="263">
        <v>21.074369999999998</v>
      </c>
    </row>
    <row r="56" spans="1:13">
      <c r="A56" s="282">
        <v>47</v>
      </c>
      <c r="B56" s="263" t="s">
        <v>230</v>
      </c>
      <c r="C56" s="263">
        <v>1176.7</v>
      </c>
      <c r="D56" s="265">
        <v>1183.05</v>
      </c>
      <c r="E56" s="265">
        <v>1164.0999999999999</v>
      </c>
      <c r="F56" s="265">
        <v>1151.5</v>
      </c>
      <c r="G56" s="265">
        <v>1132.55</v>
      </c>
      <c r="H56" s="265">
        <v>1195.6499999999999</v>
      </c>
      <c r="I56" s="265">
        <v>1214.6000000000001</v>
      </c>
      <c r="J56" s="265">
        <v>1227.1999999999998</v>
      </c>
      <c r="K56" s="263">
        <v>1202</v>
      </c>
      <c r="L56" s="263">
        <v>1170.45</v>
      </c>
      <c r="M56" s="263">
        <v>0.46177000000000001</v>
      </c>
    </row>
    <row r="57" spans="1:13">
      <c r="A57" s="282">
        <v>48</v>
      </c>
      <c r="B57" s="263" t="s">
        <v>71</v>
      </c>
      <c r="C57" s="263">
        <v>14127.15</v>
      </c>
      <c r="D57" s="265">
        <v>14121.949999999999</v>
      </c>
      <c r="E57" s="265">
        <v>13906.199999999997</v>
      </c>
      <c r="F57" s="265">
        <v>13685.249999999998</v>
      </c>
      <c r="G57" s="265">
        <v>13469.499999999996</v>
      </c>
      <c r="H57" s="265">
        <v>14342.899999999998</v>
      </c>
      <c r="I57" s="265">
        <v>14558.650000000001</v>
      </c>
      <c r="J57" s="265">
        <v>14779.599999999999</v>
      </c>
      <c r="K57" s="263">
        <v>14337.7</v>
      </c>
      <c r="L57" s="263">
        <v>13901</v>
      </c>
      <c r="M57" s="263">
        <v>0.39008999999999999</v>
      </c>
    </row>
    <row r="58" spans="1:13">
      <c r="A58" s="282">
        <v>49</v>
      </c>
      <c r="B58" s="263" t="s">
        <v>74</v>
      </c>
      <c r="C58" s="263">
        <v>3730.6</v>
      </c>
      <c r="D58" s="265">
        <v>3715.6666666666665</v>
      </c>
      <c r="E58" s="265">
        <v>3694.9333333333329</v>
      </c>
      <c r="F58" s="265">
        <v>3659.2666666666664</v>
      </c>
      <c r="G58" s="265">
        <v>3638.5333333333328</v>
      </c>
      <c r="H58" s="265">
        <v>3751.333333333333</v>
      </c>
      <c r="I58" s="265">
        <v>3772.0666666666666</v>
      </c>
      <c r="J58" s="265">
        <v>3807.7333333333331</v>
      </c>
      <c r="K58" s="263">
        <v>3736.4</v>
      </c>
      <c r="L58" s="263">
        <v>3680</v>
      </c>
      <c r="M58" s="263">
        <v>4.6235099999999996</v>
      </c>
    </row>
    <row r="59" spans="1:13">
      <c r="A59" s="282">
        <v>50</v>
      </c>
      <c r="B59" s="263" t="s">
        <v>80</v>
      </c>
      <c r="C59" s="263">
        <v>599.65</v>
      </c>
      <c r="D59" s="265">
        <v>600.55000000000007</v>
      </c>
      <c r="E59" s="265">
        <v>596.10000000000014</v>
      </c>
      <c r="F59" s="265">
        <v>592.55000000000007</v>
      </c>
      <c r="G59" s="265">
        <v>588.10000000000014</v>
      </c>
      <c r="H59" s="265">
        <v>604.10000000000014</v>
      </c>
      <c r="I59" s="265">
        <v>608.55000000000018</v>
      </c>
      <c r="J59" s="265">
        <v>612.10000000000014</v>
      </c>
      <c r="K59" s="263">
        <v>605</v>
      </c>
      <c r="L59" s="263">
        <v>597</v>
      </c>
      <c r="M59" s="263">
        <v>1.1954400000000001</v>
      </c>
    </row>
    <row r="60" spans="1:13">
      <c r="A60" s="282">
        <v>51</v>
      </c>
      <c r="B60" s="263" t="s">
        <v>75</v>
      </c>
      <c r="C60" s="263">
        <v>456.5</v>
      </c>
      <c r="D60" s="265">
        <v>452.34999999999997</v>
      </c>
      <c r="E60" s="265">
        <v>444.94999999999993</v>
      </c>
      <c r="F60" s="265">
        <v>433.4</v>
      </c>
      <c r="G60" s="265">
        <v>425.99999999999994</v>
      </c>
      <c r="H60" s="265">
        <v>463.89999999999992</v>
      </c>
      <c r="I60" s="265">
        <v>471.2999999999999</v>
      </c>
      <c r="J60" s="265">
        <v>482.84999999999991</v>
      </c>
      <c r="K60" s="263">
        <v>459.75</v>
      </c>
      <c r="L60" s="263">
        <v>440.8</v>
      </c>
      <c r="M60" s="263">
        <v>36.780529999999999</v>
      </c>
    </row>
    <row r="61" spans="1:13">
      <c r="A61" s="282">
        <v>52</v>
      </c>
      <c r="B61" s="263" t="s">
        <v>76</v>
      </c>
      <c r="C61" s="263">
        <v>148</v>
      </c>
      <c r="D61" s="265">
        <v>147.85</v>
      </c>
      <c r="E61" s="265">
        <v>145.79999999999998</v>
      </c>
      <c r="F61" s="265">
        <v>143.6</v>
      </c>
      <c r="G61" s="265">
        <v>141.54999999999998</v>
      </c>
      <c r="H61" s="265">
        <v>150.04999999999998</v>
      </c>
      <c r="I61" s="265">
        <v>152.1</v>
      </c>
      <c r="J61" s="265">
        <v>154.29999999999998</v>
      </c>
      <c r="K61" s="263">
        <v>149.9</v>
      </c>
      <c r="L61" s="263">
        <v>145.65</v>
      </c>
      <c r="M61" s="263">
        <v>148.63502</v>
      </c>
    </row>
    <row r="62" spans="1:13">
      <c r="A62" s="282">
        <v>53</v>
      </c>
      <c r="B62" s="263" t="s">
        <v>77</v>
      </c>
      <c r="C62" s="263">
        <v>123.55</v>
      </c>
      <c r="D62" s="265">
        <v>124.25</v>
      </c>
      <c r="E62" s="265">
        <v>122.7</v>
      </c>
      <c r="F62" s="265">
        <v>121.85000000000001</v>
      </c>
      <c r="G62" s="265">
        <v>120.30000000000001</v>
      </c>
      <c r="H62" s="265">
        <v>125.1</v>
      </c>
      <c r="I62" s="265">
        <v>126.65</v>
      </c>
      <c r="J62" s="265">
        <v>127.49999999999999</v>
      </c>
      <c r="K62" s="263">
        <v>125.8</v>
      </c>
      <c r="L62" s="263">
        <v>123.4</v>
      </c>
      <c r="M62" s="263">
        <v>5.5305999999999997</v>
      </c>
    </row>
    <row r="63" spans="1:13">
      <c r="A63" s="282">
        <v>54</v>
      </c>
      <c r="B63" s="263" t="s">
        <v>81</v>
      </c>
      <c r="C63" s="263">
        <v>540</v>
      </c>
      <c r="D63" s="265">
        <v>540.48333333333335</v>
      </c>
      <c r="E63" s="265">
        <v>533.51666666666665</v>
      </c>
      <c r="F63" s="265">
        <v>527.0333333333333</v>
      </c>
      <c r="G63" s="265">
        <v>520.06666666666661</v>
      </c>
      <c r="H63" s="265">
        <v>546.9666666666667</v>
      </c>
      <c r="I63" s="265">
        <v>553.93333333333339</v>
      </c>
      <c r="J63" s="265">
        <v>560.41666666666674</v>
      </c>
      <c r="K63" s="263">
        <v>547.45000000000005</v>
      </c>
      <c r="L63" s="263">
        <v>534</v>
      </c>
      <c r="M63" s="263">
        <v>42.266289999999998</v>
      </c>
    </row>
    <row r="64" spans="1:13">
      <c r="A64" s="282">
        <v>55</v>
      </c>
      <c r="B64" s="263" t="s">
        <v>82</v>
      </c>
      <c r="C64" s="263">
        <v>836.15</v>
      </c>
      <c r="D64" s="265">
        <v>834.33333333333337</v>
      </c>
      <c r="E64" s="265">
        <v>823.66666666666674</v>
      </c>
      <c r="F64" s="265">
        <v>811.18333333333339</v>
      </c>
      <c r="G64" s="265">
        <v>800.51666666666677</v>
      </c>
      <c r="H64" s="265">
        <v>846.81666666666672</v>
      </c>
      <c r="I64" s="265">
        <v>857.48333333333346</v>
      </c>
      <c r="J64" s="265">
        <v>869.9666666666667</v>
      </c>
      <c r="K64" s="263">
        <v>845</v>
      </c>
      <c r="L64" s="263">
        <v>821.85</v>
      </c>
      <c r="M64" s="263">
        <v>45.691200000000002</v>
      </c>
    </row>
    <row r="65" spans="1:13">
      <c r="A65" s="282">
        <v>56</v>
      </c>
      <c r="B65" s="263" t="s">
        <v>231</v>
      </c>
      <c r="C65" s="263">
        <v>155.5</v>
      </c>
      <c r="D65" s="265">
        <v>156.33333333333334</v>
      </c>
      <c r="E65" s="265">
        <v>154.26666666666668</v>
      </c>
      <c r="F65" s="265">
        <v>153.03333333333333</v>
      </c>
      <c r="G65" s="265">
        <v>150.96666666666667</v>
      </c>
      <c r="H65" s="265">
        <v>157.56666666666669</v>
      </c>
      <c r="I65" s="265">
        <v>159.63333333333335</v>
      </c>
      <c r="J65" s="265">
        <v>160.8666666666667</v>
      </c>
      <c r="K65" s="263">
        <v>158.4</v>
      </c>
      <c r="L65" s="263">
        <v>155.1</v>
      </c>
      <c r="M65" s="263">
        <v>12.06564</v>
      </c>
    </row>
    <row r="66" spans="1:13">
      <c r="A66" s="282">
        <v>57</v>
      </c>
      <c r="B66" s="263" t="s">
        <v>83</v>
      </c>
      <c r="C66" s="263">
        <v>130.30000000000001</v>
      </c>
      <c r="D66" s="265">
        <v>130.48333333333332</v>
      </c>
      <c r="E66" s="265">
        <v>129.11666666666665</v>
      </c>
      <c r="F66" s="265">
        <v>127.93333333333334</v>
      </c>
      <c r="G66" s="265">
        <v>126.56666666666666</v>
      </c>
      <c r="H66" s="265">
        <v>131.66666666666663</v>
      </c>
      <c r="I66" s="265">
        <v>133.0333333333333</v>
      </c>
      <c r="J66" s="265">
        <v>134.21666666666661</v>
      </c>
      <c r="K66" s="263">
        <v>131.85</v>
      </c>
      <c r="L66" s="263">
        <v>129.30000000000001</v>
      </c>
      <c r="M66" s="263">
        <v>66.894229999999993</v>
      </c>
    </row>
    <row r="67" spans="1:13">
      <c r="A67" s="282">
        <v>58</v>
      </c>
      <c r="B67" s="263" t="s">
        <v>822</v>
      </c>
      <c r="C67" s="263">
        <v>2998.95</v>
      </c>
      <c r="D67" s="265">
        <v>3018.0666666666671</v>
      </c>
      <c r="E67" s="265">
        <v>2966.1833333333343</v>
      </c>
      <c r="F67" s="265">
        <v>2933.4166666666674</v>
      </c>
      <c r="G67" s="265">
        <v>2881.5333333333347</v>
      </c>
      <c r="H67" s="265">
        <v>3050.8333333333339</v>
      </c>
      <c r="I67" s="265">
        <v>3102.7166666666662</v>
      </c>
      <c r="J67" s="265">
        <v>3135.4833333333336</v>
      </c>
      <c r="K67" s="263">
        <v>3069.95</v>
      </c>
      <c r="L67" s="263">
        <v>2985.3</v>
      </c>
      <c r="M67" s="263">
        <v>5.1160899999999998</v>
      </c>
    </row>
    <row r="68" spans="1:13">
      <c r="A68" s="282">
        <v>59</v>
      </c>
      <c r="B68" s="263" t="s">
        <v>84</v>
      </c>
      <c r="C68" s="263">
        <v>1568.6</v>
      </c>
      <c r="D68" s="265">
        <v>1564.8333333333333</v>
      </c>
      <c r="E68" s="265">
        <v>1555.8666666666666</v>
      </c>
      <c r="F68" s="265">
        <v>1543.1333333333332</v>
      </c>
      <c r="G68" s="265">
        <v>1534.1666666666665</v>
      </c>
      <c r="H68" s="265">
        <v>1577.5666666666666</v>
      </c>
      <c r="I68" s="265">
        <v>1586.5333333333333</v>
      </c>
      <c r="J68" s="265">
        <v>1599.2666666666667</v>
      </c>
      <c r="K68" s="263">
        <v>1573.8</v>
      </c>
      <c r="L68" s="263">
        <v>1552.1</v>
      </c>
      <c r="M68" s="263">
        <v>3.8978799999999998</v>
      </c>
    </row>
    <row r="69" spans="1:13">
      <c r="A69" s="282">
        <v>60</v>
      </c>
      <c r="B69" s="263" t="s">
        <v>85</v>
      </c>
      <c r="C69" s="263">
        <v>576.5</v>
      </c>
      <c r="D69" s="265">
        <v>580.51666666666665</v>
      </c>
      <c r="E69" s="265">
        <v>567.18333333333328</v>
      </c>
      <c r="F69" s="265">
        <v>557.86666666666667</v>
      </c>
      <c r="G69" s="265">
        <v>544.5333333333333</v>
      </c>
      <c r="H69" s="265">
        <v>589.83333333333326</v>
      </c>
      <c r="I69" s="265">
        <v>603.16666666666674</v>
      </c>
      <c r="J69" s="265">
        <v>612.48333333333323</v>
      </c>
      <c r="K69" s="263">
        <v>593.85</v>
      </c>
      <c r="L69" s="263">
        <v>571.20000000000005</v>
      </c>
      <c r="M69" s="263">
        <v>16.255669999999999</v>
      </c>
    </row>
    <row r="70" spans="1:13">
      <c r="A70" s="282">
        <v>61</v>
      </c>
      <c r="B70" s="263" t="s">
        <v>232</v>
      </c>
      <c r="C70" s="263">
        <v>732.55</v>
      </c>
      <c r="D70" s="265">
        <v>735.4</v>
      </c>
      <c r="E70" s="265">
        <v>726.94999999999993</v>
      </c>
      <c r="F70" s="265">
        <v>721.34999999999991</v>
      </c>
      <c r="G70" s="265">
        <v>712.89999999999986</v>
      </c>
      <c r="H70" s="265">
        <v>741</v>
      </c>
      <c r="I70" s="265">
        <v>749.45</v>
      </c>
      <c r="J70" s="265">
        <v>755.05000000000007</v>
      </c>
      <c r="K70" s="263">
        <v>743.85</v>
      </c>
      <c r="L70" s="263">
        <v>729.8</v>
      </c>
      <c r="M70" s="263">
        <v>5.0591999999999997</v>
      </c>
    </row>
    <row r="71" spans="1:13">
      <c r="A71" s="282">
        <v>62</v>
      </c>
      <c r="B71" s="263" t="s">
        <v>233</v>
      </c>
      <c r="C71" s="263">
        <v>379.9</v>
      </c>
      <c r="D71" s="265">
        <v>376.13333333333338</v>
      </c>
      <c r="E71" s="265">
        <v>370.76666666666677</v>
      </c>
      <c r="F71" s="265">
        <v>361.63333333333338</v>
      </c>
      <c r="G71" s="265">
        <v>356.26666666666677</v>
      </c>
      <c r="H71" s="265">
        <v>385.26666666666677</v>
      </c>
      <c r="I71" s="265">
        <v>390.63333333333344</v>
      </c>
      <c r="J71" s="265">
        <v>399.76666666666677</v>
      </c>
      <c r="K71" s="263">
        <v>381.5</v>
      </c>
      <c r="L71" s="263">
        <v>367</v>
      </c>
      <c r="M71" s="263">
        <v>24.683900000000001</v>
      </c>
    </row>
    <row r="72" spans="1:13">
      <c r="A72" s="282">
        <v>63</v>
      </c>
      <c r="B72" s="263" t="s">
        <v>86</v>
      </c>
      <c r="C72" s="263">
        <v>879.1</v>
      </c>
      <c r="D72" s="265">
        <v>882.56666666666661</v>
      </c>
      <c r="E72" s="265">
        <v>870.13333333333321</v>
      </c>
      <c r="F72" s="265">
        <v>861.16666666666663</v>
      </c>
      <c r="G72" s="265">
        <v>848.73333333333323</v>
      </c>
      <c r="H72" s="265">
        <v>891.53333333333319</v>
      </c>
      <c r="I72" s="265">
        <v>903.96666666666658</v>
      </c>
      <c r="J72" s="265">
        <v>912.93333333333317</v>
      </c>
      <c r="K72" s="263">
        <v>895</v>
      </c>
      <c r="L72" s="263">
        <v>873.6</v>
      </c>
      <c r="M72" s="263">
        <v>5.91892</v>
      </c>
    </row>
    <row r="73" spans="1:13">
      <c r="A73" s="282">
        <v>64</v>
      </c>
      <c r="B73" s="263" t="s">
        <v>92</v>
      </c>
      <c r="C73" s="263">
        <v>278.8</v>
      </c>
      <c r="D73" s="265">
        <v>279.66666666666669</v>
      </c>
      <c r="E73" s="265">
        <v>274.88333333333338</v>
      </c>
      <c r="F73" s="265">
        <v>270.9666666666667</v>
      </c>
      <c r="G73" s="265">
        <v>266.18333333333339</v>
      </c>
      <c r="H73" s="265">
        <v>283.58333333333337</v>
      </c>
      <c r="I73" s="265">
        <v>288.36666666666667</v>
      </c>
      <c r="J73" s="265">
        <v>292.28333333333336</v>
      </c>
      <c r="K73" s="263">
        <v>284.45</v>
      </c>
      <c r="L73" s="263">
        <v>275.75</v>
      </c>
      <c r="M73" s="263">
        <v>84.624920000000003</v>
      </c>
    </row>
    <row r="74" spans="1:13">
      <c r="A74" s="282">
        <v>65</v>
      </c>
      <c r="B74" s="263" t="s">
        <v>87</v>
      </c>
      <c r="C74" s="263">
        <v>546.95000000000005</v>
      </c>
      <c r="D74" s="265">
        <v>543.01666666666677</v>
      </c>
      <c r="E74" s="265">
        <v>538.28333333333353</v>
      </c>
      <c r="F74" s="265">
        <v>529.61666666666679</v>
      </c>
      <c r="G74" s="265">
        <v>524.88333333333355</v>
      </c>
      <c r="H74" s="265">
        <v>551.68333333333351</v>
      </c>
      <c r="I74" s="265">
        <v>556.41666666666686</v>
      </c>
      <c r="J74" s="265">
        <v>565.08333333333348</v>
      </c>
      <c r="K74" s="263">
        <v>547.75</v>
      </c>
      <c r="L74" s="263">
        <v>534.35</v>
      </c>
      <c r="M74" s="263">
        <v>18.25976</v>
      </c>
    </row>
    <row r="75" spans="1:13">
      <c r="A75" s="282">
        <v>66</v>
      </c>
      <c r="B75" s="263" t="s">
        <v>234</v>
      </c>
      <c r="C75" s="263">
        <v>1562.4</v>
      </c>
      <c r="D75" s="265">
        <v>1547.4333333333334</v>
      </c>
      <c r="E75" s="265">
        <v>1518.8666666666668</v>
      </c>
      <c r="F75" s="265">
        <v>1475.3333333333335</v>
      </c>
      <c r="G75" s="265">
        <v>1446.7666666666669</v>
      </c>
      <c r="H75" s="265">
        <v>1590.9666666666667</v>
      </c>
      <c r="I75" s="265">
        <v>1619.5333333333333</v>
      </c>
      <c r="J75" s="265">
        <v>1663.0666666666666</v>
      </c>
      <c r="K75" s="263">
        <v>1576</v>
      </c>
      <c r="L75" s="263">
        <v>1503.9</v>
      </c>
      <c r="M75" s="263">
        <v>4.0554100000000002</v>
      </c>
    </row>
    <row r="76" spans="1:13">
      <c r="A76" s="282">
        <v>67</v>
      </c>
      <c r="B76" s="263" t="s">
        <v>833</v>
      </c>
      <c r="C76" s="263">
        <v>174.85</v>
      </c>
      <c r="D76" s="265">
        <v>171.44999999999996</v>
      </c>
      <c r="E76" s="265">
        <v>162.84999999999991</v>
      </c>
      <c r="F76" s="265">
        <v>150.84999999999994</v>
      </c>
      <c r="G76" s="265">
        <v>142.24999999999989</v>
      </c>
      <c r="H76" s="265">
        <v>183.44999999999993</v>
      </c>
      <c r="I76" s="265">
        <v>192.05</v>
      </c>
      <c r="J76" s="265">
        <v>204.04999999999995</v>
      </c>
      <c r="K76" s="263">
        <v>180.05</v>
      </c>
      <c r="L76" s="263">
        <v>159.44999999999999</v>
      </c>
      <c r="M76" s="263">
        <v>52.64181</v>
      </c>
    </row>
    <row r="77" spans="1:13">
      <c r="A77" s="282">
        <v>68</v>
      </c>
      <c r="B77" s="263" t="s">
        <v>90</v>
      </c>
      <c r="C77" s="263">
        <v>3688.1</v>
      </c>
      <c r="D77" s="265">
        <v>3656.7833333333333</v>
      </c>
      <c r="E77" s="265">
        <v>3615.3166666666666</v>
      </c>
      <c r="F77" s="265">
        <v>3542.5333333333333</v>
      </c>
      <c r="G77" s="265">
        <v>3501.0666666666666</v>
      </c>
      <c r="H77" s="265">
        <v>3729.5666666666666</v>
      </c>
      <c r="I77" s="265">
        <v>3771.0333333333328</v>
      </c>
      <c r="J77" s="265">
        <v>3843.8166666666666</v>
      </c>
      <c r="K77" s="263">
        <v>3698.25</v>
      </c>
      <c r="L77" s="263">
        <v>3584</v>
      </c>
      <c r="M77" s="263">
        <v>4.9005700000000001</v>
      </c>
    </row>
    <row r="78" spans="1:13">
      <c r="A78" s="282">
        <v>69</v>
      </c>
      <c r="B78" s="263" t="s">
        <v>348</v>
      </c>
      <c r="C78" s="263">
        <v>3061</v>
      </c>
      <c r="D78" s="265">
        <v>3012.1166666666668</v>
      </c>
      <c r="E78" s="265">
        <v>2933.8833333333337</v>
      </c>
      <c r="F78" s="265">
        <v>2806.7666666666669</v>
      </c>
      <c r="G78" s="265">
        <v>2728.5333333333338</v>
      </c>
      <c r="H78" s="265">
        <v>3139.2333333333336</v>
      </c>
      <c r="I78" s="265">
        <v>3217.4666666666672</v>
      </c>
      <c r="J78" s="265">
        <v>3344.5833333333335</v>
      </c>
      <c r="K78" s="263">
        <v>3090.35</v>
      </c>
      <c r="L78" s="263">
        <v>2885</v>
      </c>
      <c r="M78" s="263">
        <v>7.7192699999999999</v>
      </c>
    </row>
    <row r="79" spans="1:13">
      <c r="A79" s="282">
        <v>70</v>
      </c>
      <c r="B79" s="263" t="s">
        <v>93</v>
      </c>
      <c r="C79" s="263">
        <v>4619.25</v>
      </c>
      <c r="D79" s="265">
        <v>4600.3833333333332</v>
      </c>
      <c r="E79" s="265">
        <v>4560.8666666666668</v>
      </c>
      <c r="F79" s="265">
        <v>4502.4833333333336</v>
      </c>
      <c r="G79" s="265">
        <v>4462.9666666666672</v>
      </c>
      <c r="H79" s="265">
        <v>4658.7666666666664</v>
      </c>
      <c r="I79" s="265">
        <v>4698.2833333333328</v>
      </c>
      <c r="J79" s="265">
        <v>4756.6666666666661</v>
      </c>
      <c r="K79" s="263">
        <v>4639.8999999999996</v>
      </c>
      <c r="L79" s="263">
        <v>4542</v>
      </c>
      <c r="M79" s="263">
        <v>7.4229399999999996</v>
      </c>
    </row>
    <row r="80" spans="1:13">
      <c r="A80" s="282">
        <v>71</v>
      </c>
      <c r="B80" s="263" t="s">
        <v>235</v>
      </c>
      <c r="C80" s="263">
        <v>69.05</v>
      </c>
      <c r="D80" s="265">
        <v>69.600000000000009</v>
      </c>
      <c r="E80" s="265">
        <v>66.90000000000002</v>
      </c>
      <c r="F80" s="265">
        <v>64.750000000000014</v>
      </c>
      <c r="G80" s="265">
        <v>62.050000000000026</v>
      </c>
      <c r="H80" s="265">
        <v>71.750000000000014</v>
      </c>
      <c r="I80" s="265">
        <v>74.45</v>
      </c>
      <c r="J80" s="265">
        <v>76.600000000000009</v>
      </c>
      <c r="K80" s="263">
        <v>72.3</v>
      </c>
      <c r="L80" s="263">
        <v>67.45</v>
      </c>
      <c r="M80" s="263">
        <v>27.34234</v>
      </c>
    </row>
    <row r="81" spans="1:13">
      <c r="A81" s="282">
        <v>72</v>
      </c>
      <c r="B81" s="263" t="s">
        <v>94</v>
      </c>
      <c r="C81" s="263">
        <v>2486.6</v>
      </c>
      <c r="D81" s="265">
        <v>2505.8833333333337</v>
      </c>
      <c r="E81" s="265">
        <v>2458.7666666666673</v>
      </c>
      <c r="F81" s="265">
        <v>2430.9333333333338</v>
      </c>
      <c r="G81" s="265">
        <v>2383.8166666666675</v>
      </c>
      <c r="H81" s="265">
        <v>2533.7166666666672</v>
      </c>
      <c r="I81" s="265">
        <v>2580.833333333333</v>
      </c>
      <c r="J81" s="265">
        <v>2608.666666666667</v>
      </c>
      <c r="K81" s="263">
        <v>2553</v>
      </c>
      <c r="L81" s="263">
        <v>2478.0500000000002</v>
      </c>
      <c r="M81" s="263">
        <v>9.1683000000000003</v>
      </c>
    </row>
    <row r="82" spans="1:13">
      <c r="A82" s="282">
        <v>73</v>
      </c>
      <c r="B82" s="263" t="s">
        <v>236</v>
      </c>
      <c r="C82" s="263">
        <v>505.95</v>
      </c>
      <c r="D82" s="265">
        <v>506.66666666666669</v>
      </c>
      <c r="E82" s="265">
        <v>497.43333333333339</v>
      </c>
      <c r="F82" s="265">
        <v>488.91666666666669</v>
      </c>
      <c r="G82" s="265">
        <v>479.68333333333339</v>
      </c>
      <c r="H82" s="265">
        <v>515.18333333333339</v>
      </c>
      <c r="I82" s="265">
        <v>524.41666666666663</v>
      </c>
      <c r="J82" s="265">
        <v>532.93333333333339</v>
      </c>
      <c r="K82" s="263">
        <v>515.9</v>
      </c>
      <c r="L82" s="263">
        <v>498.15</v>
      </c>
      <c r="M82" s="263">
        <v>5.88734</v>
      </c>
    </row>
    <row r="83" spans="1:13">
      <c r="A83" s="282">
        <v>74</v>
      </c>
      <c r="B83" s="263" t="s">
        <v>237</v>
      </c>
      <c r="C83" s="263">
        <v>1370.8</v>
      </c>
      <c r="D83" s="265">
        <v>1376.8833333333332</v>
      </c>
      <c r="E83" s="265">
        <v>1354.7666666666664</v>
      </c>
      <c r="F83" s="265">
        <v>1338.7333333333331</v>
      </c>
      <c r="G83" s="265">
        <v>1316.6166666666663</v>
      </c>
      <c r="H83" s="265">
        <v>1392.9166666666665</v>
      </c>
      <c r="I83" s="265">
        <v>1415.0333333333333</v>
      </c>
      <c r="J83" s="265">
        <v>1431.0666666666666</v>
      </c>
      <c r="K83" s="263">
        <v>1399</v>
      </c>
      <c r="L83" s="263">
        <v>1360.85</v>
      </c>
      <c r="M83" s="263">
        <v>2.1230199999999999</v>
      </c>
    </row>
    <row r="84" spans="1:13">
      <c r="A84" s="282">
        <v>75</v>
      </c>
      <c r="B84" s="263" t="s">
        <v>96</v>
      </c>
      <c r="C84" s="263">
        <v>1222.05</v>
      </c>
      <c r="D84" s="265">
        <v>1229.8</v>
      </c>
      <c r="E84" s="265">
        <v>1210.8499999999999</v>
      </c>
      <c r="F84" s="265">
        <v>1199.6499999999999</v>
      </c>
      <c r="G84" s="265">
        <v>1180.6999999999998</v>
      </c>
      <c r="H84" s="265">
        <v>1241</v>
      </c>
      <c r="I84" s="265">
        <v>1259.9500000000003</v>
      </c>
      <c r="J84" s="265">
        <v>1271.1500000000001</v>
      </c>
      <c r="K84" s="263">
        <v>1248.75</v>
      </c>
      <c r="L84" s="263">
        <v>1218.5999999999999</v>
      </c>
      <c r="M84" s="263">
        <v>12.08009</v>
      </c>
    </row>
    <row r="85" spans="1:13">
      <c r="A85" s="282">
        <v>76</v>
      </c>
      <c r="B85" s="263" t="s">
        <v>97</v>
      </c>
      <c r="C85" s="263">
        <v>183.6</v>
      </c>
      <c r="D85" s="265">
        <v>183.33333333333334</v>
      </c>
      <c r="E85" s="265">
        <v>181.86666666666667</v>
      </c>
      <c r="F85" s="265">
        <v>180.13333333333333</v>
      </c>
      <c r="G85" s="265">
        <v>178.66666666666666</v>
      </c>
      <c r="H85" s="265">
        <v>185.06666666666669</v>
      </c>
      <c r="I85" s="265">
        <v>186.53333333333333</v>
      </c>
      <c r="J85" s="265">
        <v>188.26666666666671</v>
      </c>
      <c r="K85" s="263">
        <v>184.8</v>
      </c>
      <c r="L85" s="263">
        <v>181.6</v>
      </c>
      <c r="M85" s="263">
        <v>29.086639999999999</v>
      </c>
    </row>
    <row r="86" spans="1:13">
      <c r="A86" s="282">
        <v>77</v>
      </c>
      <c r="B86" s="263" t="s">
        <v>98</v>
      </c>
      <c r="C86" s="263">
        <v>76.849999999999994</v>
      </c>
      <c r="D86" s="265">
        <v>76.833333333333329</v>
      </c>
      <c r="E86" s="265">
        <v>75.766666666666652</v>
      </c>
      <c r="F86" s="265">
        <v>74.683333333333323</v>
      </c>
      <c r="G86" s="265">
        <v>73.616666666666646</v>
      </c>
      <c r="H86" s="265">
        <v>77.916666666666657</v>
      </c>
      <c r="I86" s="265">
        <v>78.983333333333348</v>
      </c>
      <c r="J86" s="265">
        <v>80.066666666666663</v>
      </c>
      <c r="K86" s="263">
        <v>77.900000000000006</v>
      </c>
      <c r="L86" s="263">
        <v>75.75</v>
      </c>
      <c r="M86" s="263">
        <v>134.69266999999999</v>
      </c>
    </row>
    <row r="87" spans="1:13">
      <c r="A87" s="282">
        <v>78</v>
      </c>
      <c r="B87" s="263" t="s">
        <v>359</v>
      </c>
      <c r="C87" s="263">
        <v>214.95</v>
      </c>
      <c r="D87" s="265">
        <v>215.38333333333333</v>
      </c>
      <c r="E87" s="265">
        <v>211.81666666666666</v>
      </c>
      <c r="F87" s="265">
        <v>208.68333333333334</v>
      </c>
      <c r="G87" s="265">
        <v>205.11666666666667</v>
      </c>
      <c r="H87" s="265">
        <v>218.51666666666665</v>
      </c>
      <c r="I87" s="265">
        <v>222.08333333333331</v>
      </c>
      <c r="J87" s="265">
        <v>225.21666666666664</v>
      </c>
      <c r="K87" s="263">
        <v>218.95</v>
      </c>
      <c r="L87" s="263">
        <v>212.25</v>
      </c>
      <c r="M87" s="263">
        <v>69.714219999999997</v>
      </c>
    </row>
    <row r="88" spans="1:13">
      <c r="A88" s="282">
        <v>79</v>
      </c>
      <c r="B88" s="263" t="s">
        <v>240</v>
      </c>
      <c r="C88" s="263">
        <v>49.25</v>
      </c>
      <c r="D88" s="265">
        <v>49.25</v>
      </c>
      <c r="E88" s="265">
        <v>49.25</v>
      </c>
      <c r="F88" s="265">
        <v>49.25</v>
      </c>
      <c r="G88" s="265">
        <v>49.25</v>
      </c>
      <c r="H88" s="265">
        <v>49.25</v>
      </c>
      <c r="I88" s="265">
        <v>49.25</v>
      </c>
      <c r="J88" s="265">
        <v>49.25</v>
      </c>
      <c r="K88" s="263">
        <v>49.25</v>
      </c>
      <c r="L88" s="263">
        <v>49.25</v>
      </c>
      <c r="M88" s="263">
        <v>3.16961</v>
      </c>
    </row>
    <row r="89" spans="1:13">
      <c r="A89" s="282">
        <v>80</v>
      </c>
      <c r="B89" s="263" t="s">
        <v>99</v>
      </c>
      <c r="C89" s="263">
        <v>134.55000000000001</v>
      </c>
      <c r="D89" s="265">
        <v>135.21666666666667</v>
      </c>
      <c r="E89" s="265">
        <v>133.43333333333334</v>
      </c>
      <c r="F89" s="265">
        <v>132.31666666666666</v>
      </c>
      <c r="G89" s="265">
        <v>130.53333333333333</v>
      </c>
      <c r="H89" s="265">
        <v>136.33333333333334</v>
      </c>
      <c r="I89" s="265">
        <v>138.1166666666667</v>
      </c>
      <c r="J89" s="265">
        <v>139.23333333333335</v>
      </c>
      <c r="K89" s="263">
        <v>137</v>
      </c>
      <c r="L89" s="263">
        <v>134.1</v>
      </c>
      <c r="M89" s="263">
        <v>86.928219999999996</v>
      </c>
    </row>
    <row r="90" spans="1:13">
      <c r="A90" s="282">
        <v>81</v>
      </c>
      <c r="B90" s="263" t="s">
        <v>102</v>
      </c>
      <c r="C90" s="263">
        <v>24.25</v>
      </c>
      <c r="D90" s="265">
        <v>24.183333333333337</v>
      </c>
      <c r="E90" s="265">
        <v>23.916666666666675</v>
      </c>
      <c r="F90" s="265">
        <v>23.583333333333339</v>
      </c>
      <c r="G90" s="265">
        <v>23.316666666666677</v>
      </c>
      <c r="H90" s="265">
        <v>24.516666666666673</v>
      </c>
      <c r="I90" s="265">
        <v>24.783333333333339</v>
      </c>
      <c r="J90" s="265">
        <v>25.116666666666671</v>
      </c>
      <c r="K90" s="263">
        <v>24.45</v>
      </c>
      <c r="L90" s="263">
        <v>23.85</v>
      </c>
      <c r="M90" s="263">
        <v>104.73564</v>
      </c>
    </row>
    <row r="91" spans="1:13">
      <c r="A91" s="282">
        <v>82</v>
      </c>
      <c r="B91" s="263" t="s">
        <v>241</v>
      </c>
      <c r="C91" s="263">
        <v>202.75</v>
      </c>
      <c r="D91" s="265">
        <v>202.53333333333333</v>
      </c>
      <c r="E91" s="265">
        <v>198.36666666666667</v>
      </c>
      <c r="F91" s="265">
        <v>193.98333333333335</v>
      </c>
      <c r="G91" s="265">
        <v>189.81666666666669</v>
      </c>
      <c r="H91" s="265">
        <v>206.91666666666666</v>
      </c>
      <c r="I91" s="265">
        <v>211.08333333333334</v>
      </c>
      <c r="J91" s="265">
        <v>215.46666666666664</v>
      </c>
      <c r="K91" s="263">
        <v>206.7</v>
      </c>
      <c r="L91" s="263">
        <v>198.15</v>
      </c>
      <c r="M91" s="263">
        <v>5.2050400000000003</v>
      </c>
    </row>
    <row r="92" spans="1:13">
      <c r="A92" s="282">
        <v>83</v>
      </c>
      <c r="B92" s="263" t="s">
        <v>100</v>
      </c>
      <c r="C92" s="263">
        <v>507.65</v>
      </c>
      <c r="D92" s="265">
        <v>498.83333333333331</v>
      </c>
      <c r="E92" s="265">
        <v>488.31666666666661</v>
      </c>
      <c r="F92" s="265">
        <v>468.98333333333329</v>
      </c>
      <c r="G92" s="265">
        <v>458.46666666666658</v>
      </c>
      <c r="H92" s="265">
        <v>518.16666666666663</v>
      </c>
      <c r="I92" s="265">
        <v>528.68333333333339</v>
      </c>
      <c r="J92" s="265">
        <v>548.01666666666665</v>
      </c>
      <c r="K92" s="263">
        <v>509.35</v>
      </c>
      <c r="L92" s="263">
        <v>479.5</v>
      </c>
      <c r="M92" s="263">
        <v>41.09355</v>
      </c>
    </row>
    <row r="93" spans="1:13">
      <c r="A93" s="282">
        <v>84</v>
      </c>
      <c r="B93" s="263" t="s">
        <v>242</v>
      </c>
      <c r="C93" s="263">
        <v>504.75</v>
      </c>
      <c r="D93" s="265">
        <v>509.90000000000003</v>
      </c>
      <c r="E93" s="265">
        <v>496.85</v>
      </c>
      <c r="F93" s="265">
        <v>488.95</v>
      </c>
      <c r="G93" s="265">
        <v>475.9</v>
      </c>
      <c r="H93" s="265">
        <v>517.80000000000007</v>
      </c>
      <c r="I93" s="265">
        <v>530.85000000000014</v>
      </c>
      <c r="J93" s="265">
        <v>538.75000000000011</v>
      </c>
      <c r="K93" s="263">
        <v>522.95000000000005</v>
      </c>
      <c r="L93" s="263">
        <v>502</v>
      </c>
      <c r="M93" s="263">
        <v>1.3503799999999999</v>
      </c>
    </row>
    <row r="94" spans="1:13">
      <c r="A94" s="282">
        <v>85</v>
      </c>
      <c r="B94" s="263" t="s">
        <v>103</v>
      </c>
      <c r="C94" s="263">
        <v>727.75</v>
      </c>
      <c r="D94" s="265">
        <v>727.55000000000007</v>
      </c>
      <c r="E94" s="265">
        <v>721.20000000000016</v>
      </c>
      <c r="F94" s="265">
        <v>714.65000000000009</v>
      </c>
      <c r="G94" s="265">
        <v>708.30000000000018</v>
      </c>
      <c r="H94" s="265">
        <v>734.10000000000014</v>
      </c>
      <c r="I94" s="265">
        <v>740.45</v>
      </c>
      <c r="J94" s="265">
        <v>747.00000000000011</v>
      </c>
      <c r="K94" s="263">
        <v>733.9</v>
      </c>
      <c r="L94" s="263">
        <v>721</v>
      </c>
      <c r="M94" s="263">
        <v>10.09712</v>
      </c>
    </row>
    <row r="95" spans="1:13">
      <c r="A95" s="282">
        <v>86</v>
      </c>
      <c r="B95" s="263" t="s">
        <v>243</v>
      </c>
      <c r="C95" s="263">
        <v>534.35</v>
      </c>
      <c r="D95" s="265">
        <v>535.58333333333337</v>
      </c>
      <c r="E95" s="265">
        <v>529.16666666666674</v>
      </c>
      <c r="F95" s="265">
        <v>523.98333333333335</v>
      </c>
      <c r="G95" s="265">
        <v>517.56666666666672</v>
      </c>
      <c r="H95" s="265">
        <v>540.76666666666677</v>
      </c>
      <c r="I95" s="265">
        <v>547.18333333333351</v>
      </c>
      <c r="J95" s="265">
        <v>552.36666666666679</v>
      </c>
      <c r="K95" s="263">
        <v>542</v>
      </c>
      <c r="L95" s="263">
        <v>530.4</v>
      </c>
      <c r="M95" s="263">
        <v>1.2702800000000001</v>
      </c>
    </row>
    <row r="96" spans="1:13">
      <c r="A96" s="282">
        <v>87</v>
      </c>
      <c r="B96" s="263" t="s">
        <v>244</v>
      </c>
      <c r="C96" s="263">
        <v>1371</v>
      </c>
      <c r="D96" s="265">
        <v>1363.9166666666667</v>
      </c>
      <c r="E96" s="265">
        <v>1341.0833333333335</v>
      </c>
      <c r="F96" s="265">
        <v>1311.1666666666667</v>
      </c>
      <c r="G96" s="265">
        <v>1288.3333333333335</v>
      </c>
      <c r="H96" s="265">
        <v>1393.8333333333335</v>
      </c>
      <c r="I96" s="265">
        <v>1416.666666666667</v>
      </c>
      <c r="J96" s="265">
        <v>1446.5833333333335</v>
      </c>
      <c r="K96" s="263">
        <v>1386.75</v>
      </c>
      <c r="L96" s="263">
        <v>1334</v>
      </c>
      <c r="M96" s="263">
        <v>6.0925000000000002</v>
      </c>
    </row>
    <row r="97" spans="1:13">
      <c r="A97" s="282">
        <v>88</v>
      </c>
      <c r="B97" s="263" t="s">
        <v>104</v>
      </c>
      <c r="C97" s="263">
        <v>1432.55</v>
      </c>
      <c r="D97" s="265">
        <v>1435.9333333333334</v>
      </c>
      <c r="E97" s="265">
        <v>1422.6166666666668</v>
      </c>
      <c r="F97" s="265">
        <v>1412.6833333333334</v>
      </c>
      <c r="G97" s="265">
        <v>1399.3666666666668</v>
      </c>
      <c r="H97" s="265">
        <v>1445.8666666666668</v>
      </c>
      <c r="I97" s="265">
        <v>1459.1833333333334</v>
      </c>
      <c r="J97" s="265">
        <v>1469.1166666666668</v>
      </c>
      <c r="K97" s="263">
        <v>1449.25</v>
      </c>
      <c r="L97" s="263">
        <v>1426</v>
      </c>
      <c r="M97" s="263">
        <v>7.3690300000000004</v>
      </c>
    </row>
    <row r="98" spans="1:13">
      <c r="A98" s="282">
        <v>89</v>
      </c>
      <c r="B98" s="263" t="s">
        <v>372</v>
      </c>
      <c r="C98" s="263">
        <v>538.65</v>
      </c>
      <c r="D98" s="265">
        <v>543.11666666666667</v>
      </c>
      <c r="E98" s="265">
        <v>532.5333333333333</v>
      </c>
      <c r="F98" s="265">
        <v>526.41666666666663</v>
      </c>
      <c r="G98" s="265">
        <v>515.83333333333326</v>
      </c>
      <c r="H98" s="265">
        <v>549.23333333333335</v>
      </c>
      <c r="I98" s="265">
        <v>559.81666666666661</v>
      </c>
      <c r="J98" s="265">
        <v>565.93333333333339</v>
      </c>
      <c r="K98" s="263">
        <v>553.70000000000005</v>
      </c>
      <c r="L98" s="263">
        <v>537</v>
      </c>
      <c r="M98" s="263">
        <v>6.7340400000000002</v>
      </c>
    </row>
    <row r="99" spans="1:13">
      <c r="A99" s="282">
        <v>90</v>
      </c>
      <c r="B99" s="263" t="s">
        <v>246</v>
      </c>
      <c r="C99" s="263">
        <v>265.7</v>
      </c>
      <c r="D99" s="265">
        <v>267.66666666666669</v>
      </c>
      <c r="E99" s="265">
        <v>261.08333333333337</v>
      </c>
      <c r="F99" s="265">
        <v>256.4666666666667</v>
      </c>
      <c r="G99" s="265">
        <v>249.88333333333338</v>
      </c>
      <c r="H99" s="265">
        <v>272.28333333333336</v>
      </c>
      <c r="I99" s="265">
        <v>278.86666666666673</v>
      </c>
      <c r="J99" s="265">
        <v>283.48333333333335</v>
      </c>
      <c r="K99" s="263">
        <v>274.25</v>
      </c>
      <c r="L99" s="263">
        <v>263.05</v>
      </c>
      <c r="M99" s="263">
        <v>4.4272999999999998</v>
      </c>
    </row>
    <row r="100" spans="1:13">
      <c r="A100" s="282">
        <v>91</v>
      </c>
      <c r="B100" s="263" t="s">
        <v>107</v>
      </c>
      <c r="C100" s="263">
        <v>1028.4000000000001</v>
      </c>
      <c r="D100" s="265">
        <v>1029.75</v>
      </c>
      <c r="E100" s="265">
        <v>1018.9000000000001</v>
      </c>
      <c r="F100" s="265">
        <v>1009.4000000000001</v>
      </c>
      <c r="G100" s="265">
        <v>998.55000000000018</v>
      </c>
      <c r="H100" s="265">
        <v>1039.25</v>
      </c>
      <c r="I100" s="265">
        <v>1050.0999999999999</v>
      </c>
      <c r="J100" s="265">
        <v>1059.5999999999999</v>
      </c>
      <c r="K100" s="263">
        <v>1040.5999999999999</v>
      </c>
      <c r="L100" s="263">
        <v>1020.25</v>
      </c>
      <c r="M100" s="263">
        <v>42.60257</v>
      </c>
    </row>
    <row r="101" spans="1:13">
      <c r="A101" s="282">
        <v>92</v>
      </c>
      <c r="B101" s="263" t="s">
        <v>248</v>
      </c>
      <c r="C101" s="263">
        <v>2882.9</v>
      </c>
      <c r="D101" s="265">
        <v>2879.2999999999997</v>
      </c>
      <c r="E101" s="265">
        <v>2843.5999999999995</v>
      </c>
      <c r="F101" s="265">
        <v>2804.2999999999997</v>
      </c>
      <c r="G101" s="265">
        <v>2768.5999999999995</v>
      </c>
      <c r="H101" s="265">
        <v>2918.5999999999995</v>
      </c>
      <c r="I101" s="265">
        <v>2954.2999999999993</v>
      </c>
      <c r="J101" s="265">
        <v>2993.5999999999995</v>
      </c>
      <c r="K101" s="263">
        <v>2915</v>
      </c>
      <c r="L101" s="263">
        <v>2840</v>
      </c>
      <c r="M101" s="263">
        <v>2.5732400000000002</v>
      </c>
    </row>
    <row r="102" spans="1:13">
      <c r="A102" s="282">
        <v>93</v>
      </c>
      <c r="B102" s="263" t="s">
        <v>109</v>
      </c>
      <c r="C102" s="263">
        <v>1440.25</v>
      </c>
      <c r="D102" s="265">
        <v>1445.1833333333334</v>
      </c>
      <c r="E102" s="265">
        <v>1427.7166666666667</v>
      </c>
      <c r="F102" s="265">
        <v>1415.1833333333334</v>
      </c>
      <c r="G102" s="265">
        <v>1397.7166666666667</v>
      </c>
      <c r="H102" s="265">
        <v>1457.7166666666667</v>
      </c>
      <c r="I102" s="265">
        <v>1475.1833333333334</v>
      </c>
      <c r="J102" s="265">
        <v>1487.7166666666667</v>
      </c>
      <c r="K102" s="263">
        <v>1462.65</v>
      </c>
      <c r="L102" s="263">
        <v>1432.65</v>
      </c>
      <c r="M102" s="263">
        <v>75.37867</v>
      </c>
    </row>
    <row r="103" spans="1:13">
      <c r="A103" s="282">
        <v>94</v>
      </c>
      <c r="B103" s="263" t="s">
        <v>249</v>
      </c>
      <c r="C103" s="263">
        <v>697.15</v>
      </c>
      <c r="D103" s="265">
        <v>692.91666666666663</v>
      </c>
      <c r="E103" s="265">
        <v>684.7833333333333</v>
      </c>
      <c r="F103" s="265">
        <v>672.41666666666663</v>
      </c>
      <c r="G103" s="265">
        <v>664.2833333333333</v>
      </c>
      <c r="H103" s="265">
        <v>705.2833333333333</v>
      </c>
      <c r="I103" s="265">
        <v>713.41666666666674</v>
      </c>
      <c r="J103" s="265">
        <v>725.7833333333333</v>
      </c>
      <c r="K103" s="263">
        <v>701.05</v>
      </c>
      <c r="L103" s="263">
        <v>680.55</v>
      </c>
      <c r="M103" s="263">
        <v>14.274699999999999</v>
      </c>
    </row>
    <row r="104" spans="1:13">
      <c r="A104" s="282">
        <v>95</v>
      </c>
      <c r="B104" s="263" t="s">
        <v>105</v>
      </c>
      <c r="C104" s="263">
        <v>1051.95</v>
      </c>
      <c r="D104" s="265">
        <v>1043.8</v>
      </c>
      <c r="E104" s="265">
        <v>1031.1499999999999</v>
      </c>
      <c r="F104" s="265">
        <v>1010.3499999999999</v>
      </c>
      <c r="G104" s="265">
        <v>997.69999999999982</v>
      </c>
      <c r="H104" s="265">
        <v>1064.5999999999999</v>
      </c>
      <c r="I104" s="265">
        <v>1077.25</v>
      </c>
      <c r="J104" s="265">
        <v>1098.05</v>
      </c>
      <c r="K104" s="263">
        <v>1056.45</v>
      </c>
      <c r="L104" s="263">
        <v>1023</v>
      </c>
      <c r="M104" s="263">
        <v>11.619350000000001</v>
      </c>
    </row>
    <row r="105" spans="1:13">
      <c r="A105" s="282">
        <v>96</v>
      </c>
      <c r="B105" s="263" t="s">
        <v>110</v>
      </c>
      <c r="C105" s="263">
        <v>2887.95</v>
      </c>
      <c r="D105" s="265">
        <v>2894.65</v>
      </c>
      <c r="E105" s="265">
        <v>2861.3</v>
      </c>
      <c r="F105" s="265">
        <v>2834.65</v>
      </c>
      <c r="G105" s="265">
        <v>2801.3</v>
      </c>
      <c r="H105" s="265">
        <v>2921.3</v>
      </c>
      <c r="I105" s="265">
        <v>2954.6499999999996</v>
      </c>
      <c r="J105" s="265">
        <v>2981.3</v>
      </c>
      <c r="K105" s="263">
        <v>2928</v>
      </c>
      <c r="L105" s="263">
        <v>2868</v>
      </c>
      <c r="M105" s="263">
        <v>7.8806200000000004</v>
      </c>
    </row>
    <row r="106" spans="1:13">
      <c r="A106" s="282">
        <v>97</v>
      </c>
      <c r="B106" s="263" t="s">
        <v>112</v>
      </c>
      <c r="C106" s="263">
        <v>350.45</v>
      </c>
      <c r="D106" s="265">
        <v>352.41666666666669</v>
      </c>
      <c r="E106" s="265">
        <v>346.53333333333336</v>
      </c>
      <c r="F106" s="265">
        <v>342.61666666666667</v>
      </c>
      <c r="G106" s="265">
        <v>336.73333333333335</v>
      </c>
      <c r="H106" s="265">
        <v>356.33333333333337</v>
      </c>
      <c r="I106" s="265">
        <v>362.2166666666667</v>
      </c>
      <c r="J106" s="265">
        <v>366.13333333333338</v>
      </c>
      <c r="K106" s="263">
        <v>358.3</v>
      </c>
      <c r="L106" s="263">
        <v>348.5</v>
      </c>
      <c r="M106" s="263">
        <v>111.85963</v>
      </c>
    </row>
    <row r="107" spans="1:13">
      <c r="A107" s="282">
        <v>98</v>
      </c>
      <c r="B107" s="263" t="s">
        <v>113</v>
      </c>
      <c r="C107" s="263">
        <v>235.4</v>
      </c>
      <c r="D107" s="265">
        <v>235.2833333333333</v>
      </c>
      <c r="E107" s="265">
        <v>233.31666666666661</v>
      </c>
      <c r="F107" s="265">
        <v>231.23333333333329</v>
      </c>
      <c r="G107" s="265">
        <v>229.26666666666659</v>
      </c>
      <c r="H107" s="265">
        <v>237.36666666666662</v>
      </c>
      <c r="I107" s="265">
        <v>239.33333333333331</v>
      </c>
      <c r="J107" s="265">
        <v>241.41666666666663</v>
      </c>
      <c r="K107" s="263">
        <v>237.25</v>
      </c>
      <c r="L107" s="263">
        <v>233.2</v>
      </c>
      <c r="M107" s="263">
        <v>37.865940000000002</v>
      </c>
    </row>
    <row r="108" spans="1:13">
      <c r="A108" s="282">
        <v>99</v>
      </c>
      <c r="B108" s="263" t="s">
        <v>114</v>
      </c>
      <c r="C108" s="263">
        <v>2408.3000000000002</v>
      </c>
      <c r="D108" s="265">
        <v>2398.8833333333332</v>
      </c>
      <c r="E108" s="265">
        <v>2386.7666666666664</v>
      </c>
      <c r="F108" s="265">
        <v>2365.2333333333331</v>
      </c>
      <c r="G108" s="265">
        <v>2353.1166666666663</v>
      </c>
      <c r="H108" s="265">
        <v>2420.4166666666665</v>
      </c>
      <c r="I108" s="265">
        <v>2432.5333333333333</v>
      </c>
      <c r="J108" s="265">
        <v>2454.0666666666666</v>
      </c>
      <c r="K108" s="263">
        <v>2411</v>
      </c>
      <c r="L108" s="263">
        <v>2377.35</v>
      </c>
      <c r="M108" s="263">
        <v>36.835380000000001</v>
      </c>
    </row>
    <row r="109" spans="1:13">
      <c r="A109" s="282">
        <v>100</v>
      </c>
      <c r="B109" s="263" t="s">
        <v>250</v>
      </c>
      <c r="C109" s="263">
        <v>301.35000000000002</v>
      </c>
      <c r="D109" s="265">
        <v>300.11666666666667</v>
      </c>
      <c r="E109" s="265">
        <v>291.23333333333335</v>
      </c>
      <c r="F109" s="265">
        <v>281.11666666666667</v>
      </c>
      <c r="G109" s="265">
        <v>272.23333333333335</v>
      </c>
      <c r="H109" s="265">
        <v>310.23333333333335</v>
      </c>
      <c r="I109" s="265">
        <v>319.11666666666667</v>
      </c>
      <c r="J109" s="265">
        <v>329.23333333333335</v>
      </c>
      <c r="K109" s="263">
        <v>309</v>
      </c>
      <c r="L109" s="263">
        <v>290</v>
      </c>
      <c r="M109" s="263">
        <v>21.131609999999998</v>
      </c>
    </row>
    <row r="110" spans="1:13">
      <c r="A110" s="282">
        <v>101</v>
      </c>
      <c r="B110" s="263" t="s">
        <v>251</v>
      </c>
      <c r="C110" s="263">
        <v>44.55</v>
      </c>
      <c r="D110" s="265">
        <v>44.566666666666663</v>
      </c>
      <c r="E110" s="265">
        <v>44.033333333333324</v>
      </c>
      <c r="F110" s="265">
        <v>43.516666666666659</v>
      </c>
      <c r="G110" s="265">
        <v>42.98333333333332</v>
      </c>
      <c r="H110" s="265">
        <v>45.083333333333329</v>
      </c>
      <c r="I110" s="265">
        <v>45.61666666666666</v>
      </c>
      <c r="J110" s="265">
        <v>46.133333333333333</v>
      </c>
      <c r="K110" s="263">
        <v>45.1</v>
      </c>
      <c r="L110" s="263">
        <v>44.05</v>
      </c>
      <c r="M110" s="263">
        <v>14.250629999999999</v>
      </c>
    </row>
    <row r="111" spans="1:13">
      <c r="A111" s="282">
        <v>102</v>
      </c>
      <c r="B111" s="263" t="s">
        <v>108</v>
      </c>
      <c r="C111" s="263">
        <v>2472.3000000000002</v>
      </c>
      <c r="D111" s="265">
        <v>2464.8333333333335</v>
      </c>
      <c r="E111" s="265">
        <v>2442.8166666666671</v>
      </c>
      <c r="F111" s="265">
        <v>2413.3333333333335</v>
      </c>
      <c r="G111" s="265">
        <v>2391.3166666666671</v>
      </c>
      <c r="H111" s="265">
        <v>2494.3166666666671</v>
      </c>
      <c r="I111" s="265">
        <v>2516.3333333333335</v>
      </c>
      <c r="J111" s="265">
        <v>2545.8166666666671</v>
      </c>
      <c r="K111" s="263">
        <v>2486.85</v>
      </c>
      <c r="L111" s="263">
        <v>2435.35</v>
      </c>
      <c r="M111" s="263">
        <v>28.826059999999998</v>
      </c>
    </row>
    <row r="112" spans="1:13">
      <c r="A112" s="282">
        <v>103</v>
      </c>
      <c r="B112" s="263" t="s">
        <v>116</v>
      </c>
      <c r="C112" s="263">
        <v>565.9</v>
      </c>
      <c r="D112" s="265">
        <v>569.6</v>
      </c>
      <c r="E112" s="265">
        <v>560.70000000000005</v>
      </c>
      <c r="F112" s="265">
        <v>555.5</v>
      </c>
      <c r="G112" s="265">
        <v>546.6</v>
      </c>
      <c r="H112" s="265">
        <v>574.80000000000007</v>
      </c>
      <c r="I112" s="265">
        <v>583.69999999999993</v>
      </c>
      <c r="J112" s="265">
        <v>588.90000000000009</v>
      </c>
      <c r="K112" s="263">
        <v>578.5</v>
      </c>
      <c r="L112" s="263">
        <v>564.4</v>
      </c>
      <c r="M112" s="263">
        <v>232.84697</v>
      </c>
    </row>
    <row r="113" spans="1:13">
      <c r="A113" s="282">
        <v>104</v>
      </c>
      <c r="B113" s="263" t="s">
        <v>252</v>
      </c>
      <c r="C113" s="263">
        <v>1426.95</v>
      </c>
      <c r="D113" s="265">
        <v>1426.3333333333333</v>
      </c>
      <c r="E113" s="265">
        <v>1412.7166666666665</v>
      </c>
      <c r="F113" s="265">
        <v>1398.4833333333331</v>
      </c>
      <c r="G113" s="265">
        <v>1384.8666666666663</v>
      </c>
      <c r="H113" s="265">
        <v>1440.5666666666666</v>
      </c>
      <c r="I113" s="265">
        <v>1454.1833333333334</v>
      </c>
      <c r="J113" s="265">
        <v>1468.4166666666667</v>
      </c>
      <c r="K113" s="263">
        <v>1439.95</v>
      </c>
      <c r="L113" s="263">
        <v>1412.1</v>
      </c>
      <c r="M113" s="263">
        <v>1.71421</v>
      </c>
    </row>
    <row r="114" spans="1:13">
      <c r="A114" s="282">
        <v>105</v>
      </c>
      <c r="B114" s="263" t="s">
        <v>117</v>
      </c>
      <c r="C114" s="263">
        <v>448.5</v>
      </c>
      <c r="D114" s="265">
        <v>445.84999999999997</v>
      </c>
      <c r="E114" s="265">
        <v>440.14999999999992</v>
      </c>
      <c r="F114" s="265">
        <v>431.79999999999995</v>
      </c>
      <c r="G114" s="265">
        <v>426.09999999999991</v>
      </c>
      <c r="H114" s="265">
        <v>454.19999999999993</v>
      </c>
      <c r="I114" s="265">
        <v>459.9</v>
      </c>
      <c r="J114" s="265">
        <v>468.24999999999994</v>
      </c>
      <c r="K114" s="263">
        <v>451.55</v>
      </c>
      <c r="L114" s="263">
        <v>437.5</v>
      </c>
      <c r="M114" s="263">
        <v>14.2098</v>
      </c>
    </row>
    <row r="115" spans="1:13">
      <c r="A115" s="282">
        <v>106</v>
      </c>
      <c r="B115" s="263" t="s">
        <v>387</v>
      </c>
      <c r="C115" s="263">
        <v>385.35</v>
      </c>
      <c r="D115" s="265">
        <v>386.7833333333333</v>
      </c>
      <c r="E115" s="265">
        <v>380.66666666666663</v>
      </c>
      <c r="F115" s="265">
        <v>375.98333333333335</v>
      </c>
      <c r="G115" s="265">
        <v>369.86666666666667</v>
      </c>
      <c r="H115" s="265">
        <v>391.46666666666658</v>
      </c>
      <c r="I115" s="265">
        <v>397.58333333333326</v>
      </c>
      <c r="J115" s="265">
        <v>402.26666666666654</v>
      </c>
      <c r="K115" s="263">
        <v>392.9</v>
      </c>
      <c r="L115" s="263">
        <v>382.1</v>
      </c>
      <c r="M115" s="263">
        <v>12.893940000000001</v>
      </c>
    </row>
    <row r="116" spans="1:13">
      <c r="A116" s="282">
        <v>107</v>
      </c>
      <c r="B116" s="263" t="s">
        <v>119</v>
      </c>
      <c r="C116" s="263">
        <v>55.3</v>
      </c>
      <c r="D116" s="265">
        <v>54.883333333333333</v>
      </c>
      <c r="E116" s="265">
        <v>54.266666666666666</v>
      </c>
      <c r="F116" s="265">
        <v>53.233333333333334</v>
      </c>
      <c r="G116" s="265">
        <v>52.616666666666667</v>
      </c>
      <c r="H116" s="265">
        <v>55.916666666666664</v>
      </c>
      <c r="I116" s="265">
        <v>56.533333333333324</v>
      </c>
      <c r="J116" s="265">
        <v>57.566666666666663</v>
      </c>
      <c r="K116" s="263">
        <v>55.5</v>
      </c>
      <c r="L116" s="263">
        <v>53.85</v>
      </c>
      <c r="M116" s="263">
        <v>392.22861999999998</v>
      </c>
    </row>
    <row r="117" spans="1:13">
      <c r="A117" s="282">
        <v>108</v>
      </c>
      <c r="B117" s="263" t="s">
        <v>126</v>
      </c>
      <c r="C117" s="263">
        <v>212.65</v>
      </c>
      <c r="D117" s="265">
        <v>212.58333333333334</v>
      </c>
      <c r="E117" s="265">
        <v>210.2166666666667</v>
      </c>
      <c r="F117" s="265">
        <v>207.78333333333336</v>
      </c>
      <c r="G117" s="265">
        <v>205.41666666666671</v>
      </c>
      <c r="H117" s="265">
        <v>215.01666666666668</v>
      </c>
      <c r="I117" s="265">
        <v>217.3833333333333</v>
      </c>
      <c r="J117" s="265">
        <v>219.81666666666666</v>
      </c>
      <c r="K117" s="263">
        <v>214.95</v>
      </c>
      <c r="L117" s="263">
        <v>210.15</v>
      </c>
      <c r="M117" s="263">
        <v>256.74227000000002</v>
      </c>
    </row>
    <row r="118" spans="1:13">
      <c r="A118" s="282">
        <v>109</v>
      </c>
      <c r="B118" s="263" t="s">
        <v>115</v>
      </c>
      <c r="C118" s="263">
        <v>195.15</v>
      </c>
      <c r="D118" s="265">
        <v>195.03333333333333</v>
      </c>
      <c r="E118" s="265">
        <v>192.46666666666667</v>
      </c>
      <c r="F118" s="265">
        <v>189.78333333333333</v>
      </c>
      <c r="G118" s="265">
        <v>187.21666666666667</v>
      </c>
      <c r="H118" s="265">
        <v>197.71666666666667</v>
      </c>
      <c r="I118" s="265">
        <v>200.28333333333333</v>
      </c>
      <c r="J118" s="265">
        <v>202.96666666666667</v>
      </c>
      <c r="K118" s="263">
        <v>197.6</v>
      </c>
      <c r="L118" s="263">
        <v>192.35</v>
      </c>
      <c r="M118" s="263">
        <v>83.145920000000004</v>
      </c>
    </row>
    <row r="119" spans="1:13">
      <c r="A119" s="282">
        <v>110</v>
      </c>
      <c r="B119" s="263" t="s">
        <v>255</v>
      </c>
      <c r="C119" s="263">
        <v>109.1</v>
      </c>
      <c r="D119" s="265">
        <v>108.43333333333334</v>
      </c>
      <c r="E119" s="265">
        <v>107.16666666666667</v>
      </c>
      <c r="F119" s="265">
        <v>105.23333333333333</v>
      </c>
      <c r="G119" s="265">
        <v>103.96666666666667</v>
      </c>
      <c r="H119" s="265">
        <v>110.36666666666667</v>
      </c>
      <c r="I119" s="265">
        <v>111.63333333333333</v>
      </c>
      <c r="J119" s="265">
        <v>113.56666666666668</v>
      </c>
      <c r="K119" s="263">
        <v>109.7</v>
      </c>
      <c r="L119" s="263">
        <v>106.5</v>
      </c>
      <c r="M119" s="263">
        <v>14.250780000000001</v>
      </c>
    </row>
    <row r="120" spans="1:13">
      <c r="A120" s="282">
        <v>111</v>
      </c>
      <c r="B120" s="263" t="s">
        <v>125</v>
      </c>
      <c r="C120" s="263">
        <v>91.15</v>
      </c>
      <c r="D120" s="265">
        <v>91.149999999999991</v>
      </c>
      <c r="E120" s="265">
        <v>90.449999999999989</v>
      </c>
      <c r="F120" s="265">
        <v>89.75</v>
      </c>
      <c r="G120" s="265">
        <v>89.05</v>
      </c>
      <c r="H120" s="265">
        <v>91.84999999999998</v>
      </c>
      <c r="I120" s="265">
        <v>92.55</v>
      </c>
      <c r="J120" s="265">
        <v>93.249999999999972</v>
      </c>
      <c r="K120" s="263">
        <v>91.85</v>
      </c>
      <c r="L120" s="263">
        <v>90.45</v>
      </c>
      <c r="M120" s="263">
        <v>110.40294</v>
      </c>
    </row>
    <row r="121" spans="1:13">
      <c r="A121" s="282">
        <v>112</v>
      </c>
      <c r="B121" s="263" t="s">
        <v>772</v>
      </c>
      <c r="C121" s="263">
        <v>1688.55</v>
      </c>
      <c r="D121" s="265">
        <v>1696.8500000000001</v>
      </c>
      <c r="E121" s="265">
        <v>1674.7000000000003</v>
      </c>
      <c r="F121" s="265">
        <v>1660.8500000000001</v>
      </c>
      <c r="G121" s="265">
        <v>1638.7000000000003</v>
      </c>
      <c r="H121" s="265">
        <v>1710.7000000000003</v>
      </c>
      <c r="I121" s="265">
        <v>1732.8500000000004</v>
      </c>
      <c r="J121" s="265">
        <v>1746.7000000000003</v>
      </c>
      <c r="K121" s="263">
        <v>1719</v>
      </c>
      <c r="L121" s="263">
        <v>1683</v>
      </c>
      <c r="M121" s="263">
        <v>10.117050000000001</v>
      </c>
    </row>
    <row r="122" spans="1:13">
      <c r="A122" s="282">
        <v>113</v>
      </c>
      <c r="B122" s="263" t="s">
        <v>120</v>
      </c>
      <c r="C122" s="263">
        <v>504.25</v>
      </c>
      <c r="D122" s="265">
        <v>506.2</v>
      </c>
      <c r="E122" s="265">
        <v>498.29999999999995</v>
      </c>
      <c r="F122" s="265">
        <v>492.34999999999997</v>
      </c>
      <c r="G122" s="265">
        <v>484.44999999999993</v>
      </c>
      <c r="H122" s="265">
        <v>512.15</v>
      </c>
      <c r="I122" s="265">
        <v>520.04999999999995</v>
      </c>
      <c r="J122" s="265">
        <v>526</v>
      </c>
      <c r="K122" s="263">
        <v>514.1</v>
      </c>
      <c r="L122" s="263">
        <v>500.25</v>
      </c>
      <c r="M122" s="263">
        <v>20.294989999999999</v>
      </c>
    </row>
    <row r="123" spans="1:13">
      <c r="A123" s="282">
        <v>114</v>
      </c>
      <c r="B123" s="263" t="s">
        <v>826</v>
      </c>
      <c r="C123" s="263">
        <v>251</v>
      </c>
      <c r="D123" s="265">
        <v>251.36666666666667</v>
      </c>
      <c r="E123" s="265">
        <v>247.88333333333335</v>
      </c>
      <c r="F123" s="265">
        <v>244.76666666666668</v>
      </c>
      <c r="G123" s="265">
        <v>241.28333333333336</v>
      </c>
      <c r="H123" s="265">
        <v>254.48333333333335</v>
      </c>
      <c r="I123" s="265">
        <v>257.9666666666667</v>
      </c>
      <c r="J123" s="265">
        <v>261.08333333333337</v>
      </c>
      <c r="K123" s="263">
        <v>254.85</v>
      </c>
      <c r="L123" s="263">
        <v>248.25</v>
      </c>
      <c r="M123" s="263">
        <v>16.202369999999998</v>
      </c>
    </row>
    <row r="124" spans="1:13">
      <c r="A124" s="282">
        <v>115</v>
      </c>
      <c r="B124" s="263" t="s">
        <v>122</v>
      </c>
      <c r="C124" s="263">
        <v>927.25</v>
      </c>
      <c r="D124" s="265">
        <v>934.31666666666661</v>
      </c>
      <c r="E124" s="265">
        <v>914.43333333333317</v>
      </c>
      <c r="F124" s="265">
        <v>901.61666666666656</v>
      </c>
      <c r="G124" s="265">
        <v>881.73333333333312</v>
      </c>
      <c r="H124" s="265">
        <v>947.13333333333321</v>
      </c>
      <c r="I124" s="265">
        <v>967.01666666666665</v>
      </c>
      <c r="J124" s="265">
        <v>979.83333333333326</v>
      </c>
      <c r="K124" s="263">
        <v>954.2</v>
      </c>
      <c r="L124" s="263">
        <v>921.5</v>
      </c>
      <c r="M124" s="263">
        <v>69.253469999999993</v>
      </c>
    </row>
    <row r="125" spans="1:13">
      <c r="A125" s="282">
        <v>116</v>
      </c>
      <c r="B125" s="263" t="s">
        <v>256</v>
      </c>
      <c r="C125" s="263">
        <v>4500</v>
      </c>
      <c r="D125" s="265">
        <v>4474.9833333333336</v>
      </c>
      <c r="E125" s="265">
        <v>4429.0666666666675</v>
      </c>
      <c r="F125" s="265">
        <v>4358.1333333333341</v>
      </c>
      <c r="G125" s="265">
        <v>4312.2166666666681</v>
      </c>
      <c r="H125" s="265">
        <v>4545.916666666667</v>
      </c>
      <c r="I125" s="265">
        <v>4591.833333333333</v>
      </c>
      <c r="J125" s="265">
        <v>4662.7666666666664</v>
      </c>
      <c r="K125" s="263">
        <v>4520.8999999999996</v>
      </c>
      <c r="L125" s="263">
        <v>4404.05</v>
      </c>
      <c r="M125" s="263">
        <v>6.7576000000000001</v>
      </c>
    </row>
    <row r="126" spans="1:13">
      <c r="A126" s="282">
        <v>117</v>
      </c>
      <c r="B126" s="263" t="s">
        <v>124</v>
      </c>
      <c r="C126" s="263">
        <v>1411.05</v>
      </c>
      <c r="D126" s="265">
        <v>1414.5</v>
      </c>
      <c r="E126" s="265">
        <v>1403</v>
      </c>
      <c r="F126" s="265">
        <v>1394.95</v>
      </c>
      <c r="G126" s="265">
        <v>1383.45</v>
      </c>
      <c r="H126" s="265">
        <v>1422.55</v>
      </c>
      <c r="I126" s="265">
        <v>1434.05</v>
      </c>
      <c r="J126" s="265">
        <v>1442.1</v>
      </c>
      <c r="K126" s="263">
        <v>1426</v>
      </c>
      <c r="L126" s="263">
        <v>1406.45</v>
      </c>
      <c r="M126" s="263">
        <v>57.93571</v>
      </c>
    </row>
    <row r="127" spans="1:13">
      <c r="A127" s="282">
        <v>118</v>
      </c>
      <c r="B127" s="263" t="s">
        <v>121</v>
      </c>
      <c r="C127" s="263">
        <v>1577.6</v>
      </c>
      <c r="D127" s="265">
        <v>1571.6499999999999</v>
      </c>
      <c r="E127" s="265">
        <v>1552.4999999999998</v>
      </c>
      <c r="F127" s="265">
        <v>1527.3999999999999</v>
      </c>
      <c r="G127" s="265">
        <v>1508.2499999999998</v>
      </c>
      <c r="H127" s="265">
        <v>1596.7499999999998</v>
      </c>
      <c r="I127" s="265">
        <v>1615.8999999999999</v>
      </c>
      <c r="J127" s="265">
        <v>1640.9999999999998</v>
      </c>
      <c r="K127" s="263">
        <v>1590.8</v>
      </c>
      <c r="L127" s="263">
        <v>1546.55</v>
      </c>
      <c r="M127" s="263">
        <v>10.699170000000001</v>
      </c>
    </row>
    <row r="128" spans="1:13">
      <c r="A128" s="282">
        <v>119</v>
      </c>
      <c r="B128" s="263" t="s">
        <v>257</v>
      </c>
      <c r="C128" s="263">
        <v>1939.25</v>
      </c>
      <c r="D128" s="265">
        <v>1923.8</v>
      </c>
      <c r="E128" s="265">
        <v>1891.6</v>
      </c>
      <c r="F128" s="265">
        <v>1843.95</v>
      </c>
      <c r="G128" s="265">
        <v>1811.75</v>
      </c>
      <c r="H128" s="265">
        <v>1971.4499999999998</v>
      </c>
      <c r="I128" s="265">
        <v>2003.65</v>
      </c>
      <c r="J128" s="265">
        <v>2051.2999999999997</v>
      </c>
      <c r="K128" s="263">
        <v>1956</v>
      </c>
      <c r="L128" s="263">
        <v>1876.15</v>
      </c>
      <c r="M128" s="263">
        <v>3.34511</v>
      </c>
    </row>
    <row r="129" spans="1:13">
      <c r="A129" s="282">
        <v>120</v>
      </c>
      <c r="B129" s="263" t="s">
        <v>258</v>
      </c>
      <c r="C129" s="263">
        <v>85.65</v>
      </c>
      <c r="D129" s="265">
        <v>86.45</v>
      </c>
      <c r="E129" s="265">
        <v>84.45</v>
      </c>
      <c r="F129" s="265">
        <v>83.25</v>
      </c>
      <c r="G129" s="265">
        <v>81.25</v>
      </c>
      <c r="H129" s="265">
        <v>87.65</v>
      </c>
      <c r="I129" s="265">
        <v>89.65</v>
      </c>
      <c r="J129" s="265">
        <v>90.850000000000009</v>
      </c>
      <c r="K129" s="263">
        <v>88.45</v>
      </c>
      <c r="L129" s="263">
        <v>85.25</v>
      </c>
      <c r="M129" s="263">
        <v>47.862749999999998</v>
      </c>
    </row>
    <row r="130" spans="1:13">
      <c r="A130" s="282">
        <v>121</v>
      </c>
      <c r="B130" s="263" t="s">
        <v>128</v>
      </c>
      <c r="C130" s="263">
        <v>537.45000000000005</v>
      </c>
      <c r="D130" s="265">
        <v>533.13333333333333</v>
      </c>
      <c r="E130" s="265">
        <v>524.9666666666667</v>
      </c>
      <c r="F130" s="265">
        <v>512.48333333333335</v>
      </c>
      <c r="G130" s="265">
        <v>504.31666666666672</v>
      </c>
      <c r="H130" s="265">
        <v>545.61666666666667</v>
      </c>
      <c r="I130" s="265">
        <v>553.78333333333342</v>
      </c>
      <c r="J130" s="265">
        <v>566.26666666666665</v>
      </c>
      <c r="K130" s="263">
        <v>541.29999999999995</v>
      </c>
      <c r="L130" s="263">
        <v>520.65</v>
      </c>
      <c r="M130" s="263">
        <v>265.33366999999998</v>
      </c>
    </row>
    <row r="131" spans="1:13">
      <c r="A131" s="282">
        <v>122</v>
      </c>
      <c r="B131" s="263" t="s">
        <v>127</v>
      </c>
      <c r="C131" s="263">
        <v>388.85</v>
      </c>
      <c r="D131" s="265">
        <v>390.08333333333331</v>
      </c>
      <c r="E131" s="265">
        <v>383.16666666666663</v>
      </c>
      <c r="F131" s="265">
        <v>377.48333333333329</v>
      </c>
      <c r="G131" s="265">
        <v>370.56666666666661</v>
      </c>
      <c r="H131" s="265">
        <v>395.76666666666665</v>
      </c>
      <c r="I131" s="265">
        <v>402.68333333333328</v>
      </c>
      <c r="J131" s="265">
        <v>408.36666666666667</v>
      </c>
      <c r="K131" s="263">
        <v>397</v>
      </c>
      <c r="L131" s="263">
        <v>384.4</v>
      </c>
      <c r="M131" s="263">
        <v>169.86573000000001</v>
      </c>
    </row>
    <row r="132" spans="1:13">
      <c r="A132" s="282">
        <v>123</v>
      </c>
      <c r="B132" s="263" t="s">
        <v>129</v>
      </c>
      <c r="C132" s="263">
        <v>2796.9</v>
      </c>
      <c r="D132" s="265">
        <v>2815.65</v>
      </c>
      <c r="E132" s="265">
        <v>2767.25</v>
      </c>
      <c r="F132" s="265">
        <v>2737.6</v>
      </c>
      <c r="G132" s="265">
        <v>2689.2</v>
      </c>
      <c r="H132" s="265">
        <v>2845.3</v>
      </c>
      <c r="I132" s="265">
        <v>2893.7000000000007</v>
      </c>
      <c r="J132" s="265">
        <v>2923.3500000000004</v>
      </c>
      <c r="K132" s="263">
        <v>2864.05</v>
      </c>
      <c r="L132" s="263">
        <v>2786</v>
      </c>
      <c r="M132" s="263">
        <v>5.1926100000000002</v>
      </c>
    </row>
    <row r="133" spans="1:13">
      <c r="A133" s="282">
        <v>124</v>
      </c>
      <c r="B133" s="263" t="s">
        <v>131</v>
      </c>
      <c r="C133" s="263">
        <v>1768.3</v>
      </c>
      <c r="D133" s="265">
        <v>1759.4833333333333</v>
      </c>
      <c r="E133" s="265">
        <v>1737.5166666666667</v>
      </c>
      <c r="F133" s="265">
        <v>1706.7333333333333</v>
      </c>
      <c r="G133" s="265">
        <v>1684.7666666666667</v>
      </c>
      <c r="H133" s="265">
        <v>1790.2666666666667</v>
      </c>
      <c r="I133" s="265">
        <v>1812.2333333333333</v>
      </c>
      <c r="J133" s="265">
        <v>1843.0166666666667</v>
      </c>
      <c r="K133" s="263">
        <v>1781.45</v>
      </c>
      <c r="L133" s="263">
        <v>1728.7</v>
      </c>
      <c r="M133" s="263">
        <v>28.730450000000001</v>
      </c>
    </row>
    <row r="134" spans="1:13">
      <c r="A134" s="282">
        <v>125</v>
      </c>
      <c r="B134" s="263" t="s">
        <v>132</v>
      </c>
      <c r="C134" s="263">
        <v>96</v>
      </c>
      <c r="D134" s="265">
        <v>96.266666666666666</v>
      </c>
      <c r="E134" s="265">
        <v>94.733333333333334</v>
      </c>
      <c r="F134" s="265">
        <v>93.466666666666669</v>
      </c>
      <c r="G134" s="265">
        <v>91.933333333333337</v>
      </c>
      <c r="H134" s="265">
        <v>97.533333333333331</v>
      </c>
      <c r="I134" s="265">
        <v>99.066666666666663</v>
      </c>
      <c r="J134" s="265">
        <v>100.33333333333333</v>
      </c>
      <c r="K134" s="263">
        <v>97.8</v>
      </c>
      <c r="L134" s="263">
        <v>95</v>
      </c>
      <c r="M134" s="263">
        <v>73.21163</v>
      </c>
    </row>
    <row r="135" spans="1:13">
      <c r="A135" s="282">
        <v>126</v>
      </c>
      <c r="B135" s="263" t="s">
        <v>259</v>
      </c>
      <c r="C135" s="263">
        <v>2745.85</v>
      </c>
      <c r="D135" s="265">
        <v>2754.2000000000003</v>
      </c>
      <c r="E135" s="265">
        <v>2716.6500000000005</v>
      </c>
      <c r="F135" s="265">
        <v>2687.4500000000003</v>
      </c>
      <c r="G135" s="265">
        <v>2649.9000000000005</v>
      </c>
      <c r="H135" s="265">
        <v>2783.4000000000005</v>
      </c>
      <c r="I135" s="265">
        <v>2820.9500000000007</v>
      </c>
      <c r="J135" s="265">
        <v>2850.1500000000005</v>
      </c>
      <c r="K135" s="263">
        <v>2791.75</v>
      </c>
      <c r="L135" s="263">
        <v>2725</v>
      </c>
      <c r="M135" s="263">
        <v>2.48421</v>
      </c>
    </row>
    <row r="136" spans="1:13">
      <c r="A136" s="282">
        <v>127</v>
      </c>
      <c r="B136" s="263" t="s">
        <v>133</v>
      </c>
      <c r="C136" s="263">
        <v>419.5</v>
      </c>
      <c r="D136" s="265">
        <v>420.90000000000003</v>
      </c>
      <c r="E136" s="265">
        <v>416.05000000000007</v>
      </c>
      <c r="F136" s="265">
        <v>412.6</v>
      </c>
      <c r="G136" s="265">
        <v>407.75000000000006</v>
      </c>
      <c r="H136" s="265">
        <v>424.35000000000008</v>
      </c>
      <c r="I136" s="265">
        <v>429.2000000000001</v>
      </c>
      <c r="J136" s="265">
        <v>432.65000000000009</v>
      </c>
      <c r="K136" s="263">
        <v>425.75</v>
      </c>
      <c r="L136" s="263">
        <v>417.45</v>
      </c>
      <c r="M136" s="263">
        <v>26.838270000000001</v>
      </c>
    </row>
    <row r="137" spans="1:13">
      <c r="A137" s="282">
        <v>128</v>
      </c>
      <c r="B137" s="263" t="s">
        <v>260</v>
      </c>
      <c r="C137" s="263">
        <v>4257.55</v>
      </c>
      <c r="D137" s="265">
        <v>4280.6500000000005</v>
      </c>
      <c r="E137" s="265">
        <v>4211.4000000000015</v>
      </c>
      <c r="F137" s="265">
        <v>4165.2500000000009</v>
      </c>
      <c r="G137" s="265">
        <v>4096.0000000000018</v>
      </c>
      <c r="H137" s="265">
        <v>4326.8000000000011</v>
      </c>
      <c r="I137" s="265">
        <v>4396.0499999999993</v>
      </c>
      <c r="J137" s="265">
        <v>4442.2000000000007</v>
      </c>
      <c r="K137" s="263">
        <v>4349.8999999999996</v>
      </c>
      <c r="L137" s="263">
        <v>4234.5</v>
      </c>
      <c r="M137" s="263">
        <v>2.8619699999999999</v>
      </c>
    </row>
    <row r="138" spans="1:13">
      <c r="A138" s="282">
        <v>129</v>
      </c>
      <c r="B138" s="263" t="s">
        <v>134</v>
      </c>
      <c r="C138" s="263">
        <v>1401</v>
      </c>
      <c r="D138" s="265">
        <v>1403.5333333333335</v>
      </c>
      <c r="E138" s="265">
        <v>1390.7666666666671</v>
      </c>
      <c r="F138" s="265">
        <v>1380.5333333333335</v>
      </c>
      <c r="G138" s="265">
        <v>1367.7666666666671</v>
      </c>
      <c r="H138" s="265">
        <v>1413.7666666666671</v>
      </c>
      <c r="I138" s="265">
        <v>1426.5333333333335</v>
      </c>
      <c r="J138" s="265">
        <v>1436.7666666666671</v>
      </c>
      <c r="K138" s="263">
        <v>1416.3</v>
      </c>
      <c r="L138" s="263">
        <v>1393.3</v>
      </c>
      <c r="M138" s="263">
        <v>18.240790000000001</v>
      </c>
    </row>
    <row r="139" spans="1:13">
      <c r="A139" s="282">
        <v>130</v>
      </c>
      <c r="B139" s="263" t="s">
        <v>135</v>
      </c>
      <c r="C139" s="263">
        <v>1041.9000000000001</v>
      </c>
      <c r="D139" s="265">
        <v>1039.4333333333334</v>
      </c>
      <c r="E139" s="265">
        <v>1031.7166666666667</v>
      </c>
      <c r="F139" s="265">
        <v>1021.5333333333333</v>
      </c>
      <c r="G139" s="265">
        <v>1013.8166666666666</v>
      </c>
      <c r="H139" s="265">
        <v>1049.6166666666668</v>
      </c>
      <c r="I139" s="265">
        <v>1057.3333333333335</v>
      </c>
      <c r="J139" s="265">
        <v>1067.5166666666669</v>
      </c>
      <c r="K139" s="263">
        <v>1047.1500000000001</v>
      </c>
      <c r="L139" s="263">
        <v>1029.25</v>
      </c>
      <c r="M139" s="263">
        <v>16.887969999999999</v>
      </c>
    </row>
    <row r="140" spans="1:13">
      <c r="A140" s="282">
        <v>131</v>
      </c>
      <c r="B140" s="263" t="s">
        <v>146</v>
      </c>
      <c r="C140" s="263">
        <v>82245.55</v>
      </c>
      <c r="D140" s="265">
        <v>81985.55</v>
      </c>
      <c r="E140" s="265">
        <v>81471.100000000006</v>
      </c>
      <c r="F140" s="265">
        <v>80696.650000000009</v>
      </c>
      <c r="G140" s="265">
        <v>80182.200000000012</v>
      </c>
      <c r="H140" s="265">
        <v>82760</v>
      </c>
      <c r="I140" s="265">
        <v>83274.449999999983</v>
      </c>
      <c r="J140" s="265">
        <v>84048.9</v>
      </c>
      <c r="K140" s="263">
        <v>82500</v>
      </c>
      <c r="L140" s="263">
        <v>81211.100000000006</v>
      </c>
      <c r="M140" s="263">
        <v>0.18062</v>
      </c>
    </row>
    <row r="141" spans="1:13">
      <c r="A141" s="282">
        <v>132</v>
      </c>
      <c r="B141" s="263" t="s">
        <v>143</v>
      </c>
      <c r="C141" s="263">
        <v>1093.8</v>
      </c>
      <c r="D141" s="265">
        <v>1109</v>
      </c>
      <c r="E141" s="265">
        <v>1074.8</v>
      </c>
      <c r="F141" s="265">
        <v>1055.8</v>
      </c>
      <c r="G141" s="265">
        <v>1021.5999999999999</v>
      </c>
      <c r="H141" s="265">
        <v>1128</v>
      </c>
      <c r="I141" s="265">
        <v>1162.1999999999998</v>
      </c>
      <c r="J141" s="265">
        <v>1181.2</v>
      </c>
      <c r="K141" s="263">
        <v>1143.2</v>
      </c>
      <c r="L141" s="263">
        <v>1090</v>
      </c>
      <c r="M141" s="263">
        <v>8.5691100000000002</v>
      </c>
    </row>
    <row r="142" spans="1:13">
      <c r="A142" s="282">
        <v>133</v>
      </c>
      <c r="B142" s="263" t="s">
        <v>137</v>
      </c>
      <c r="C142" s="263">
        <v>198.5</v>
      </c>
      <c r="D142" s="265">
        <v>198.4</v>
      </c>
      <c r="E142" s="265">
        <v>196</v>
      </c>
      <c r="F142" s="265">
        <v>193.5</v>
      </c>
      <c r="G142" s="265">
        <v>191.1</v>
      </c>
      <c r="H142" s="265">
        <v>200.9</v>
      </c>
      <c r="I142" s="265">
        <v>203.30000000000004</v>
      </c>
      <c r="J142" s="265">
        <v>205.8</v>
      </c>
      <c r="K142" s="263">
        <v>200.8</v>
      </c>
      <c r="L142" s="263">
        <v>195.9</v>
      </c>
      <c r="M142" s="263">
        <v>65.709639999999993</v>
      </c>
    </row>
    <row r="143" spans="1:13">
      <c r="A143" s="282">
        <v>134</v>
      </c>
      <c r="B143" s="263" t="s">
        <v>136</v>
      </c>
      <c r="C143" s="263">
        <v>781.1</v>
      </c>
      <c r="D143" s="265">
        <v>782.56666666666661</v>
      </c>
      <c r="E143" s="265">
        <v>773.53333333333319</v>
      </c>
      <c r="F143" s="265">
        <v>765.96666666666658</v>
      </c>
      <c r="G143" s="265">
        <v>756.93333333333317</v>
      </c>
      <c r="H143" s="265">
        <v>790.13333333333321</v>
      </c>
      <c r="I143" s="265">
        <v>799.16666666666652</v>
      </c>
      <c r="J143" s="265">
        <v>806.73333333333323</v>
      </c>
      <c r="K143" s="263">
        <v>791.6</v>
      </c>
      <c r="L143" s="263">
        <v>775</v>
      </c>
      <c r="M143" s="263">
        <v>29.842289999999998</v>
      </c>
    </row>
    <row r="144" spans="1:13">
      <c r="A144" s="282">
        <v>135</v>
      </c>
      <c r="B144" s="263" t="s">
        <v>138</v>
      </c>
      <c r="C144" s="263">
        <v>153.9</v>
      </c>
      <c r="D144" s="265">
        <v>154.08333333333334</v>
      </c>
      <c r="E144" s="265">
        <v>152.41666666666669</v>
      </c>
      <c r="F144" s="265">
        <v>150.93333333333334</v>
      </c>
      <c r="G144" s="265">
        <v>149.26666666666668</v>
      </c>
      <c r="H144" s="265">
        <v>155.56666666666669</v>
      </c>
      <c r="I144" s="265">
        <v>157.23333333333338</v>
      </c>
      <c r="J144" s="265">
        <v>158.7166666666667</v>
      </c>
      <c r="K144" s="263">
        <v>155.75</v>
      </c>
      <c r="L144" s="263">
        <v>152.6</v>
      </c>
      <c r="M144" s="263">
        <v>26.294039999999999</v>
      </c>
    </row>
    <row r="145" spans="1:13">
      <c r="A145" s="282">
        <v>136</v>
      </c>
      <c r="B145" s="263" t="s">
        <v>139</v>
      </c>
      <c r="C145" s="263">
        <v>403</v>
      </c>
      <c r="D145" s="265">
        <v>402.58333333333331</v>
      </c>
      <c r="E145" s="265">
        <v>399.61666666666662</v>
      </c>
      <c r="F145" s="265">
        <v>396.23333333333329</v>
      </c>
      <c r="G145" s="265">
        <v>393.26666666666659</v>
      </c>
      <c r="H145" s="265">
        <v>405.96666666666664</v>
      </c>
      <c r="I145" s="265">
        <v>408.93333333333334</v>
      </c>
      <c r="J145" s="265">
        <v>412.31666666666666</v>
      </c>
      <c r="K145" s="263">
        <v>405.55</v>
      </c>
      <c r="L145" s="263">
        <v>399.2</v>
      </c>
      <c r="M145" s="263">
        <v>10.323259999999999</v>
      </c>
    </row>
    <row r="146" spans="1:13">
      <c r="A146" s="282">
        <v>137</v>
      </c>
      <c r="B146" s="263" t="s">
        <v>140</v>
      </c>
      <c r="C146" s="263">
        <v>6751.3</v>
      </c>
      <c r="D146" s="265">
        <v>6772.75</v>
      </c>
      <c r="E146" s="265">
        <v>6698.55</v>
      </c>
      <c r="F146" s="265">
        <v>6645.8</v>
      </c>
      <c r="G146" s="265">
        <v>6571.6</v>
      </c>
      <c r="H146" s="265">
        <v>6825.5</v>
      </c>
      <c r="I146" s="265">
        <v>6899.7000000000007</v>
      </c>
      <c r="J146" s="265">
        <v>6952.45</v>
      </c>
      <c r="K146" s="263">
        <v>6846.95</v>
      </c>
      <c r="L146" s="263">
        <v>6720</v>
      </c>
      <c r="M146" s="263">
        <v>6.2826199999999996</v>
      </c>
    </row>
    <row r="147" spans="1:13">
      <c r="A147" s="282">
        <v>138</v>
      </c>
      <c r="B147" s="263" t="s">
        <v>142</v>
      </c>
      <c r="C147" s="263">
        <v>889.3</v>
      </c>
      <c r="D147" s="265">
        <v>883.31666666666661</v>
      </c>
      <c r="E147" s="265">
        <v>868.63333333333321</v>
      </c>
      <c r="F147" s="265">
        <v>847.96666666666658</v>
      </c>
      <c r="G147" s="265">
        <v>833.28333333333319</v>
      </c>
      <c r="H147" s="265">
        <v>903.98333333333323</v>
      </c>
      <c r="I147" s="265">
        <v>918.66666666666663</v>
      </c>
      <c r="J147" s="265">
        <v>939.33333333333326</v>
      </c>
      <c r="K147" s="263">
        <v>898</v>
      </c>
      <c r="L147" s="263">
        <v>862.65</v>
      </c>
      <c r="M147" s="263">
        <v>13.55429</v>
      </c>
    </row>
    <row r="148" spans="1:13">
      <c r="A148" s="282">
        <v>139</v>
      </c>
      <c r="B148" s="263" t="s">
        <v>144</v>
      </c>
      <c r="C148" s="263">
        <v>2087.6999999999998</v>
      </c>
      <c r="D148" s="265">
        <v>2093.3666666666668</v>
      </c>
      <c r="E148" s="265">
        <v>2069.5833333333335</v>
      </c>
      <c r="F148" s="265">
        <v>2051.4666666666667</v>
      </c>
      <c r="G148" s="265">
        <v>2027.6833333333334</v>
      </c>
      <c r="H148" s="265">
        <v>2111.4833333333336</v>
      </c>
      <c r="I148" s="265">
        <v>2135.2666666666664</v>
      </c>
      <c r="J148" s="265">
        <v>2153.3833333333337</v>
      </c>
      <c r="K148" s="263">
        <v>2117.15</v>
      </c>
      <c r="L148" s="263">
        <v>2075.25</v>
      </c>
      <c r="M148" s="263">
        <v>6.90951</v>
      </c>
    </row>
    <row r="149" spans="1:13">
      <c r="A149" s="282">
        <v>140</v>
      </c>
      <c r="B149" s="263" t="s">
        <v>145</v>
      </c>
      <c r="C149" s="263">
        <v>206.7</v>
      </c>
      <c r="D149" s="265">
        <v>207.61666666666667</v>
      </c>
      <c r="E149" s="265">
        <v>204.83333333333334</v>
      </c>
      <c r="F149" s="265">
        <v>202.96666666666667</v>
      </c>
      <c r="G149" s="265">
        <v>200.18333333333334</v>
      </c>
      <c r="H149" s="265">
        <v>209.48333333333335</v>
      </c>
      <c r="I149" s="265">
        <v>212.26666666666665</v>
      </c>
      <c r="J149" s="265">
        <v>214.13333333333335</v>
      </c>
      <c r="K149" s="263">
        <v>210.4</v>
      </c>
      <c r="L149" s="263">
        <v>205.75</v>
      </c>
      <c r="M149" s="263">
        <v>70.882310000000004</v>
      </c>
    </row>
    <row r="150" spans="1:13">
      <c r="A150" s="282">
        <v>141</v>
      </c>
      <c r="B150" s="263" t="s">
        <v>262</v>
      </c>
      <c r="C150" s="263">
        <v>1745.1</v>
      </c>
      <c r="D150" s="265">
        <v>1750.7166666666665</v>
      </c>
      <c r="E150" s="265">
        <v>1729.9833333333329</v>
      </c>
      <c r="F150" s="265">
        <v>1714.8666666666663</v>
      </c>
      <c r="G150" s="265">
        <v>1694.1333333333328</v>
      </c>
      <c r="H150" s="265">
        <v>1765.833333333333</v>
      </c>
      <c r="I150" s="265">
        <v>1786.5666666666666</v>
      </c>
      <c r="J150" s="265">
        <v>1801.6833333333332</v>
      </c>
      <c r="K150" s="263">
        <v>1771.45</v>
      </c>
      <c r="L150" s="263">
        <v>1735.6</v>
      </c>
      <c r="M150" s="263">
        <v>3.0523500000000001</v>
      </c>
    </row>
    <row r="151" spans="1:13">
      <c r="A151" s="282">
        <v>142</v>
      </c>
      <c r="B151" s="263" t="s">
        <v>147</v>
      </c>
      <c r="C151" s="263">
        <v>1204.3</v>
      </c>
      <c r="D151" s="265">
        <v>1202</v>
      </c>
      <c r="E151" s="265">
        <v>1183</v>
      </c>
      <c r="F151" s="265">
        <v>1161.7</v>
      </c>
      <c r="G151" s="265">
        <v>1142.7</v>
      </c>
      <c r="H151" s="265">
        <v>1223.3</v>
      </c>
      <c r="I151" s="265">
        <v>1242.3</v>
      </c>
      <c r="J151" s="265">
        <v>1263.5999999999999</v>
      </c>
      <c r="K151" s="263">
        <v>1221</v>
      </c>
      <c r="L151" s="263">
        <v>1180.7</v>
      </c>
      <c r="M151" s="263">
        <v>9.2499199999999995</v>
      </c>
    </row>
    <row r="152" spans="1:13">
      <c r="A152" s="282">
        <v>143</v>
      </c>
      <c r="B152" s="263" t="s">
        <v>263</v>
      </c>
      <c r="C152" s="263">
        <v>830.6</v>
      </c>
      <c r="D152" s="265">
        <v>833.76666666666677</v>
      </c>
      <c r="E152" s="265">
        <v>821.83333333333348</v>
      </c>
      <c r="F152" s="265">
        <v>813.06666666666672</v>
      </c>
      <c r="G152" s="265">
        <v>801.13333333333344</v>
      </c>
      <c r="H152" s="265">
        <v>842.53333333333353</v>
      </c>
      <c r="I152" s="265">
        <v>854.4666666666667</v>
      </c>
      <c r="J152" s="265">
        <v>863.23333333333358</v>
      </c>
      <c r="K152" s="263">
        <v>845.7</v>
      </c>
      <c r="L152" s="263">
        <v>825</v>
      </c>
      <c r="M152" s="263">
        <v>1.7429399999999999</v>
      </c>
    </row>
    <row r="153" spans="1:13">
      <c r="A153" s="282">
        <v>144</v>
      </c>
      <c r="B153" s="263" t="s">
        <v>152</v>
      </c>
      <c r="C153" s="263">
        <v>139.15</v>
      </c>
      <c r="D153" s="265">
        <v>140.04999999999998</v>
      </c>
      <c r="E153" s="265">
        <v>137.19999999999996</v>
      </c>
      <c r="F153" s="265">
        <v>135.24999999999997</v>
      </c>
      <c r="G153" s="265">
        <v>132.39999999999995</v>
      </c>
      <c r="H153" s="265">
        <v>141.99999999999997</v>
      </c>
      <c r="I153" s="265">
        <v>144.85</v>
      </c>
      <c r="J153" s="265">
        <v>146.79999999999998</v>
      </c>
      <c r="K153" s="263">
        <v>142.9</v>
      </c>
      <c r="L153" s="263">
        <v>138.1</v>
      </c>
      <c r="M153" s="263">
        <v>71.920450000000002</v>
      </c>
    </row>
    <row r="154" spans="1:13">
      <c r="A154" s="282">
        <v>145</v>
      </c>
      <c r="B154" s="263" t="s">
        <v>153</v>
      </c>
      <c r="C154" s="263">
        <v>106.05</v>
      </c>
      <c r="D154" s="265">
        <v>106.64999999999999</v>
      </c>
      <c r="E154" s="265">
        <v>105.19999999999999</v>
      </c>
      <c r="F154" s="265">
        <v>104.35</v>
      </c>
      <c r="G154" s="265">
        <v>102.89999999999999</v>
      </c>
      <c r="H154" s="265">
        <v>107.49999999999999</v>
      </c>
      <c r="I154" s="265">
        <v>108.95</v>
      </c>
      <c r="J154" s="265">
        <v>109.79999999999998</v>
      </c>
      <c r="K154" s="263">
        <v>108.1</v>
      </c>
      <c r="L154" s="263">
        <v>105.8</v>
      </c>
      <c r="M154" s="263">
        <v>173.93454</v>
      </c>
    </row>
    <row r="155" spans="1:13">
      <c r="A155" s="282">
        <v>146</v>
      </c>
      <c r="B155" s="263" t="s">
        <v>148</v>
      </c>
      <c r="C155" s="263">
        <v>59.25</v>
      </c>
      <c r="D155" s="265">
        <v>58.949999999999996</v>
      </c>
      <c r="E155" s="265">
        <v>57.899999999999991</v>
      </c>
      <c r="F155" s="265">
        <v>56.55</v>
      </c>
      <c r="G155" s="265">
        <v>55.499999999999993</v>
      </c>
      <c r="H155" s="265">
        <v>60.29999999999999</v>
      </c>
      <c r="I155" s="265">
        <v>61.349999999999987</v>
      </c>
      <c r="J155" s="265">
        <v>62.699999999999989</v>
      </c>
      <c r="K155" s="263">
        <v>60</v>
      </c>
      <c r="L155" s="263">
        <v>57.6</v>
      </c>
      <c r="M155" s="263">
        <v>336.56817000000001</v>
      </c>
    </row>
    <row r="156" spans="1:13">
      <c r="A156" s="282">
        <v>147</v>
      </c>
      <c r="B156" s="263" t="s">
        <v>450</v>
      </c>
      <c r="C156" s="263">
        <v>2926.65</v>
      </c>
      <c r="D156" s="265">
        <v>2872.2166666666667</v>
      </c>
      <c r="E156" s="265">
        <v>2769.4333333333334</v>
      </c>
      <c r="F156" s="265">
        <v>2612.2166666666667</v>
      </c>
      <c r="G156" s="265">
        <v>2509.4333333333334</v>
      </c>
      <c r="H156" s="265">
        <v>3029.4333333333334</v>
      </c>
      <c r="I156" s="265">
        <v>3132.2166666666672</v>
      </c>
      <c r="J156" s="265">
        <v>3289.4333333333334</v>
      </c>
      <c r="K156" s="263">
        <v>2975</v>
      </c>
      <c r="L156" s="263">
        <v>2715</v>
      </c>
      <c r="M156" s="263">
        <v>9.0547500000000003</v>
      </c>
    </row>
    <row r="157" spans="1:13">
      <c r="A157" s="282">
        <v>148</v>
      </c>
      <c r="B157" s="263" t="s">
        <v>151</v>
      </c>
      <c r="C157" s="263">
        <v>17081.7</v>
      </c>
      <c r="D157" s="265">
        <v>17000.566666666666</v>
      </c>
      <c r="E157" s="265">
        <v>16881.133333333331</v>
      </c>
      <c r="F157" s="265">
        <v>16680.566666666666</v>
      </c>
      <c r="G157" s="265">
        <v>16561.133333333331</v>
      </c>
      <c r="H157" s="265">
        <v>17201.133333333331</v>
      </c>
      <c r="I157" s="265">
        <v>17320.566666666666</v>
      </c>
      <c r="J157" s="265">
        <v>17521.133333333331</v>
      </c>
      <c r="K157" s="263">
        <v>17120</v>
      </c>
      <c r="L157" s="263">
        <v>16800</v>
      </c>
      <c r="M157" s="263">
        <v>0.64193</v>
      </c>
    </row>
    <row r="158" spans="1:13">
      <c r="A158" s="282">
        <v>149</v>
      </c>
      <c r="B158" s="263" t="s">
        <v>790</v>
      </c>
      <c r="C158" s="263">
        <v>337.15</v>
      </c>
      <c r="D158" s="265">
        <v>336.56666666666666</v>
      </c>
      <c r="E158" s="265">
        <v>334.13333333333333</v>
      </c>
      <c r="F158" s="265">
        <v>331.11666666666667</v>
      </c>
      <c r="G158" s="265">
        <v>328.68333333333334</v>
      </c>
      <c r="H158" s="265">
        <v>339.58333333333331</v>
      </c>
      <c r="I158" s="265">
        <v>342.01666666666659</v>
      </c>
      <c r="J158" s="265">
        <v>345.0333333333333</v>
      </c>
      <c r="K158" s="263">
        <v>339</v>
      </c>
      <c r="L158" s="263">
        <v>333.55</v>
      </c>
      <c r="M158" s="263">
        <v>5.7197899999999997</v>
      </c>
    </row>
    <row r="159" spans="1:13">
      <c r="A159" s="282">
        <v>150</v>
      </c>
      <c r="B159" s="263" t="s">
        <v>265</v>
      </c>
      <c r="C159" s="263">
        <v>566.70000000000005</v>
      </c>
      <c r="D159" s="265">
        <v>568.01666666666677</v>
      </c>
      <c r="E159" s="265">
        <v>561.03333333333353</v>
      </c>
      <c r="F159" s="265">
        <v>555.36666666666679</v>
      </c>
      <c r="G159" s="265">
        <v>548.38333333333355</v>
      </c>
      <c r="H159" s="265">
        <v>573.68333333333351</v>
      </c>
      <c r="I159" s="265">
        <v>580.66666666666686</v>
      </c>
      <c r="J159" s="265">
        <v>586.33333333333348</v>
      </c>
      <c r="K159" s="263">
        <v>575</v>
      </c>
      <c r="L159" s="263">
        <v>562.35</v>
      </c>
      <c r="M159" s="263">
        <v>1.69499</v>
      </c>
    </row>
    <row r="160" spans="1:13">
      <c r="A160" s="282">
        <v>151</v>
      </c>
      <c r="B160" s="263" t="s">
        <v>155</v>
      </c>
      <c r="C160" s="263">
        <v>103.95</v>
      </c>
      <c r="D160" s="265">
        <v>103.21666666666668</v>
      </c>
      <c r="E160" s="265">
        <v>102.03333333333336</v>
      </c>
      <c r="F160" s="265">
        <v>100.11666666666667</v>
      </c>
      <c r="G160" s="265">
        <v>98.933333333333351</v>
      </c>
      <c r="H160" s="265">
        <v>105.13333333333337</v>
      </c>
      <c r="I160" s="265">
        <v>106.31666666666668</v>
      </c>
      <c r="J160" s="265">
        <v>108.23333333333338</v>
      </c>
      <c r="K160" s="263">
        <v>104.4</v>
      </c>
      <c r="L160" s="263">
        <v>101.3</v>
      </c>
      <c r="M160" s="263">
        <v>151.56974</v>
      </c>
    </row>
    <row r="161" spans="1:13">
      <c r="A161" s="282">
        <v>152</v>
      </c>
      <c r="B161" s="263" t="s">
        <v>154</v>
      </c>
      <c r="C161" s="263">
        <v>122.7</v>
      </c>
      <c r="D161" s="265">
        <v>122.96666666666665</v>
      </c>
      <c r="E161" s="265">
        <v>121.98333333333331</v>
      </c>
      <c r="F161" s="265">
        <v>121.26666666666665</v>
      </c>
      <c r="G161" s="265">
        <v>120.2833333333333</v>
      </c>
      <c r="H161" s="265">
        <v>123.68333333333331</v>
      </c>
      <c r="I161" s="265">
        <v>124.66666666666666</v>
      </c>
      <c r="J161" s="265">
        <v>125.38333333333331</v>
      </c>
      <c r="K161" s="263">
        <v>123.95</v>
      </c>
      <c r="L161" s="263">
        <v>122.25</v>
      </c>
      <c r="M161" s="263">
        <v>5.8903999999999996</v>
      </c>
    </row>
    <row r="162" spans="1:13">
      <c r="A162" s="282">
        <v>153</v>
      </c>
      <c r="B162" s="263" t="s">
        <v>266</v>
      </c>
      <c r="C162" s="263">
        <v>3288.35</v>
      </c>
      <c r="D162" s="265">
        <v>3262.35</v>
      </c>
      <c r="E162" s="265">
        <v>3206.8999999999996</v>
      </c>
      <c r="F162" s="265">
        <v>3125.45</v>
      </c>
      <c r="G162" s="265">
        <v>3069.9999999999995</v>
      </c>
      <c r="H162" s="265">
        <v>3343.7999999999997</v>
      </c>
      <c r="I162" s="265">
        <v>3399.2499999999995</v>
      </c>
      <c r="J162" s="265">
        <v>3480.7</v>
      </c>
      <c r="K162" s="263">
        <v>3317.8</v>
      </c>
      <c r="L162" s="263">
        <v>3180.9</v>
      </c>
      <c r="M162" s="263">
        <v>1.56186</v>
      </c>
    </row>
    <row r="163" spans="1:13">
      <c r="A163" s="282">
        <v>154</v>
      </c>
      <c r="B163" s="263" t="s">
        <v>267</v>
      </c>
      <c r="C163" s="263">
        <v>2306.35</v>
      </c>
      <c r="D163" s="265">
        <v>2283.7333333333336</v>
      </c>
      <c r="E163" s="265">
        <v>2224.4666666666672</v>
      </c>
      <c r="F163" s="265">
        <v>2142.5833333333335</v>
      </c>
      <c r="G163" s="265">
        <v>2083.3166666666671</v>
      </c>
      <c r="H163" s="265">
        <v>2365.6166666666672</v>
      </c>
      <c r="I163" s="265">
        <v>2424.8833333333337</v>
      </c>
      <c r="J163" s="265">
        <v>2506.7666666666673</v>
      </c>
      <c r="K163" s="263">
        <v>2343</v>
      </c>
      <c r="L163" s="263">
        <v>2201.85</v>
      </c>
      <c r="M163" s="263">
        <v>3.3437600000000001</v>
      </c>
    </row>
    <row r="164" spans="1:13">
      <c r="A164" s="282">
        <v>155</v>
      </c>
      <c r="B164" s="263" t="s">
        <v>156</v>
      </c>
      <c r="C164" s="263">
        <v>29523.5</v>
      </c>
      <c r="D164" s="265">
        <v>29586.633333333331</v>
      </c>
      <c r="E164" s="265">
        <v>29285.266666666663</v>
      </c>
      <c r="F164" s="265">
        <v>29047.033333333333</v>
      </c>
      <c r="G164" s="265">
        <v>28745.666666666664</v>
      </c>
      <c r="H164" s="265">
        <v>29824.866666666661</v>
      </c>
      <c r="I164" s="265">
        <v>30126.23333333333</v>
      </c>
      <c r="J164" s="265">
        <v>30364.46666666666</v>
      </c>
      <c r="K164" s="263">
        <v>29888</v>
      </c>
      <c r="L164" s="263">
        <v>29348.400000000001</v>
      </c>
      <c r="M164" s="263">
        <v>0.22797000000000001</v>
      </c>
    </row>
    <row r="165" spans="1:13">
      <c r="A165" s="282">
        <v>156</v>
      </c>
      <c r="B165" s="263" t="s">
        <v>158</v>
      </c>
      <c r="C165" s="263">
        <v>228.15</v>
      </c>
      <c r="D165" s="265">
        <v>228</v>
      </c>
      <c r="E165" s="265">
        <v>225.7</v>
      </c>
      <c r="F165" s="265">
        <v>223.25</v>
      </c>
      <c r="G165" s="265">
        <v>220.95</v>
      </c>
      <c r="H165" s="265">
        <v>230.45</v>
      </c>
      <c r="I165" s="265">
        <v>232.75</v>
      </c>
      <c r="J165" s="265">
        <v>235.2</v>
      </c>
      <c r="K165" s="263">
        <v>230.3</v>
      </c>
      <c r="L165" s="263">
        <v>225.55</v>
      </c>
      <c r="M165" s="263">
        <v>24.54664</v>
      </c>
    </row>
    <row r="166" spans="1:13">
      <c r="A166" s="282">
        <v>157</v>
      </c>
      <c r="B166" s="263" t="s">
        <v>269</v>
      </c>
      <c r="C166" s="263">
        <v>4603.2</v>
      </c>
      <c r="D166" s="265">
        <v>4591.7333333333336</v>
      </c>
      <c r="E166" s="265">
        <v>4561.4666666666672</v>
      </c>
      <c r="F166" s="265">
        <v>4519.7333333333336</v>
      </c>
      <c r="G166" s="265">
        <v>4489.4666666666672</v>
      </c>
      <c r="H166" s="265">
        <v>4633.4666666666672</v>
      </c>
      <c r="I166" s="265">
        <v>4663.7333333333336</v>
      </c>
      <c r="J166" s="265">
        <v>4705.4666666666672</v>
      </c>
      <c r="K166" s="263">
        <v>4622</v>
      </c>
      <c r="L166" s="263">
        <v>4550</v>
      </c>
      <c r="M166" s="263">
        <v>0.2457</v>
      </c>
    </row>
    <row r="167" spans="1:13">
      <c r="A167" s="282">
        <v>158</v>
      </c>
      <c r="B167" s="263" t="s">
        <v>160</v>
      </c>
      <c r="C167" s="263">
        <v>1874.4</v>
      </c>
      <c r="D167" s="265">
        <v>1850.6666666666667</v>
      </c>
      <c r="E167" s="265">
        <v>1812.7833333333335</v>
      </c>
      <c r="F167" s="265">
        <v>1751.1666666666667</v>
      </c>
      <c r="G167" s="265">
        <v>1713.2833333333335</v>
      </c>
      <c r="H167" s="265">
        <v>1912.2833333333335</v>
      </c>
      <c r="I167" s="265">
        <v>1950.1666666666667</v>
      </c>
      <c r="J167" s="265">
        <v>2011.7833333333335</v>
      </c>
      <c r="K167" s="263">
        <v>1888.55</v>
      </c>
      <c r="L167" s="263">
        <v>1789.05</v>
      </c>
      <c r="M167" s="263">
        <v>12.400639999999999</v>
      </c>
    </row>
    <row r="168" spans="1:13">
      <c r="A168" s="282">
        <v>159</v>
      </c>
      <c r="B168" s="263" t="s">
        <v>157</v>
      </c>
      <c r="C168" s="263">
        <v>1750.2</v>
      </c>
      <c r="D168" s="265">
        <v>1756.3666666666668</v>
      </c>
      <c r="E168" s="265">
        <v>1731.2833333333335</v>
      </c>
      <c r="F168" s="265">
        <v>1712.3666666666668</v>
      </c>
      <c r="G168" s="265">
        <v>1687.2833333333335</v>
      </c>
      <c r="H168" s="265">
        <v>1775.2833333333335</v>
      </c>
      <c r="I168" s="265">
        <v>1800.3666666666666</v>
      </c>
      <c r="J168" s="265">
        <v>1819.2833333333335</v>
      </c>
      <c r="K168" s="263">
        <v>1781.45</v>
      </c>
      <c r="L168" s="263">
        <v>1737.45</v>
      </c>
      <c r="M168" s="263">
        <v>6.1433999999999997</v>
      </c>
    </row>
    <row r="169" spans="1:13">
      <c r="A169" s="282">
        <v>160</v>
      </c>
      <c r="B169" s="263" t="s">
        <v>461</v>
      </c>
      <c r="C169" s="263">
        <v>1379.6</v>
      </c>
      <c r="D169" s="265">
        <v>1374.1666666666667</v>
      </c>
      <c r="E169" s="265">
        <v>1361.4333333333334</v>
      </c>
      <c r="F169" s="265">
        <v>1343.2666666666667</v>
      </c>
      <c r="G169" s="265">
        <v>1330.5333333333333</v>
      </c>
      <c r="H169" s="265">
        <v>1392.3333333333335</v>
      </c>
      <c r="I169" s="265">
        <v>1405.0666666666666</v>
      </c>
      <c r="J169" s="265">
        <v>1423.2333333333336</v>
      </c>
      <c r="K169" s="263">
        <v>1386.9</v>
      </c>
      <c r="L169" s="263">
        <v>1356</v>
      </c>
      <c r="M169" s="263">
        <v>3.4015499999999999</v>
      </c>
    </row>
    <row r="170" spans="1:13">
      <c r="A170" s="282">
        <v>161</v>
      </c>
      <c r="B170" s="263" t="s">
        <v>159</v>
      </c>
      <c r="C170" s="263">
        <v>114.35</v>
      </c>
      <c r="D170" s="265">
        <v>113.71666666666665</v>
      </c>
      <c r="E170" s="265">
        <v>111.68333333333331</v>
      </c>
      <c r="F170" s="265">
        <v>109.01666666666665</v>
      </c>
      <c r="G170" s="265">
        <v>106.98333333333331</v>
      </c>
      <c r="H170" s="265">
        <v>116.38333333333331</v>
      </c>
      <c r="I170" s="265">
        <v>118.41666666666664</v>
      </c>
      <c r="J170" s="265">
        <v>121.08333333333331</v>
      </c>
      <c r="K170" s="263">
        <v>115.75</v>
      </c>
      <c r="L170" s="263">
        <v>111.05</v>
      </c>
      <c r="M170" s="263">
        <v>100.28307</v>
      </c>
    </row>
    <row r="171" spans="1:13">
      <c r="A171" s="282">
        <v>162</v>
      </c>
      <c r="B171" s="263" t="s">
        <v>162</v>
      </c>
      <c r="C171" s="263">
        <v>209.2</v>
      </c>
      <c r="D171" s="265">
        <v>212.23333333333335</v>
      </c>
      <c r="E171" s="265">
        <v>205.4666666666667</v>
      </c>
      <c r="F171" s="265">
        <v>201.73333333333335</v>
      </c>
      <c r="G171" s="265">
        <v>194.9666666666667</v>
      </c>
      <c r="H171" s="265">
        <v>215.9666666666667</v>
      </c>
      <c r="I171" s="265">
        <v>222.73333333333335</v>
      </c>
      <c r="J171" s="265">
        <v>226.4666666666667</v>
      </c>
      <c r="K171" s="263">
        <v>219</v>
      </c>
      <c r="L171" s="263">
        <v>208.5</v>
      </c>
      <c r="M171" s="263">
        <v>142.32228000000001</v>
      </c>
    </row>
    <row r="172" spans="1:13">
      <c r="A172" s="282">
        <v>163</v>
      </c>
      <c r="B172" s="263" t="s">
        <v>270</v>
      </c>
      <c r="C172" s="263">
        <v>308.45</v>
      </c>
      <c r="D172" s="265">
        <v>306.96666666666664</v>
      </c>
      <c r="E172" s="265">
        <v>300.48333333333329</v>
      </c>
      <c r="F172" s="265">
        <v>292.51666666666665</v>
      </c>
      <c r="G172" s="265">
        <v>286.0333333333333</v>
      </c>
      <c r="H172" s="265">
        <v>314.93333333333328</v>
      </c>
      <c r="I172" s="265">
        <v>321.41666666666663</v>
      </c>
      <c r="J172" s="265">
        <v>329.38333333333327</v>
      </c>
      <c r="K172" s="263">
        <v>313.45</v>
      </c>
      <c r="L172" s="263">
        <v>299</v>
      </c>
      <c r="M172" s="263">
        <v>3.8089200000000001</v>
      </c>
    </row>
    <row r="173" spans="1:13">
      <c r="A173" s="282">
        <v>164</v>
      </c>
      <c r="B173" s="263" t="s">
        <v>271</v>
      </c>
      <c r="C173" s="263">
        <v>12619.95</v>
      </c>
      <c r="D173" s="265">
        <v>12580.666666666666</v>
      </c>
      <c r="E173" s="265">
        <v>12471.333333333332</v>
      </c>
      <c r="F173" s="265">
        <v>12322.716666666665</v>
      </c>
      <c r="G173" s="265">
        <v>12213.383333333331</v>
      </c>
      <c r="H173" s="265">
        <v>12729.283333333333</v>
      </c>
      <c r="I173" s="265">
        <v>12838.616666666665</v>
      </c>
      <c r="J173" s="265">
        <v>12987.233333333334</v>
      </c>
      <c r="K173" s="263">
        <v>12690</v>
      </c>
      <c r="L173" s="263">
        <v>12432.05</v>
      </c>
      <c r="M173" s="263">
        <v>4.0469999999999999E-2</v>
      </c>
    </row>
    <row r="174" spans="1:13">
      <c r="A174" s="282">
        <v>165</v>
      </c>
      <c r="B174" s="263" t="s">
        <v>161</v>
      </c>
      <c r="C174" s="263">
        <v>37.049999999999997</v>
      </c>
      <c r="D174" s="265">
        <v>36.949999999999996</v>
      </c>
      <c r="E174" s="265">
        <v>36.349999999999994</v>
      </c>
      <c r="F174" s="265">
        <v>35.65</v>
      </c>
      <c r="G174" s="265">
        <v>35.049999999999997</v>
      </c>
      <c r="H174" s="265">
        <v>37.649999999999991</v>
      </c>
      <c r="I174" s="265">
        <v>38.25</v>
      </c>
      <c r="J174" s="265">
        <v>38.949999999999989</v>
      </c>
      <c r="K174" s="263">
        <v>37.549999999999997</v>
      </c>
      <c r="L174" s="263">
        <v>36.25</v>
      </c>
      <c r="M174" s="263">
        <v>943.29534999999998</v>
      </c>
    </row>
    <row r="175" spans="1:13">
      <c r="A175" s="282">
        <v>166</v>
      </c>
      <c r="B175" s="263" t="s">
        <v>165</v>
      </c>
      <c r="C175" s="263">
        <v>212.1</v>
      </c>
      <c r="D175" s="265">
        <v>210.71666666666667</v>
      </c>
      <c r="E175" s="265">
        <v>208.03333333333333</v>
      </c>
      <c r="F175" s="265">
        <v>203.96666666666667</v>
      </c>
      <c r="G175" s="265">
        <v>201.28333333333333</v>
      </c>
      <c r="H175" s="265">
        <v>214.78333333333333</v>
      </c>
      <c r="I175" s="265">
        <v>217.46666666666667</v>
      </c>
      <c r="J175" s="265">
        <v>221.53333333333333</v>
      </c>
      <c r="K175" s="263">
        <v>213.4</v>
      </c>
      <c r="L175" s="263">
        <v>206.65</v>
      </c>
      <c r="M175" s="263">
        <v>154.40145999999999</v>
      </c>
    </row>
    <row r="176" spans="1:13">
      <c r="A176" s="282">
        <v>167</v>
      </c>
      <c r="B176" s="263" t="s">
        <v>166</v>
      </c>
      <c r="C176" s="263">
        <v>131.9</v>
      </c>
      <c r="D176" s="265">
        <v>131.79999999999998</v>
      </c>
      <c r="E176" s="265">
        <v>129.99999999999997</v>
      </c>
      <c r="F176" s="265">
        <v>128.1</v>
      </c>
      <c r="G176" s="265">
        <v>126.29999999999998</v>
      </c>
      <c r="H176" s="265">
        <v>133.69999999999996</v>
      </c>
      <c r="I176" s="265">
        <v>135.49999999999997</v>
      </c>
      <c r="J176" s="265">
        <v>137.39999999999995</v>
      </c>
      <c r="K176" s="263">
        <v>133.6</v>
      </c>
      <c r="L176" s="263">
        <v>129.9</v>
      </c>
      <c r="M176" s="263">
        <v>40.477710000000002</v>
      </c>
    </row>
    <row r="177" spans="1:13">
      <c r="A177" s="282">
        <v>168</v>
      </c>
      <c r="B177" s="263" t="s">
        <v>273</v>
      </c>
      <c r="C177" s="263">
        <v>480.85</v>
      </c>
      <c r="D177" s="265">
        <v>482</v>
      </c>
      <c r="E177" s="265">
        <v>477.2</v>
      </c>
      <c r="F177" s="265">
        <v>473.55</v>
      </c>
      <c r="G177" s="265">
        <v>468.75</v>
      </c>
      <c r="H177" s="265">
        <v>485.65</v>
      </c>
      <c r="I177" s="265">
        <v>490.44999999999993</v>
      </c>
      <c r="J177" s="265">
        <v>494.09999999999997</v>
      </c>
      <c r="K177" s="263">
        <v>486.8</v>
      </c>
      <c r="L177" s="263">
        <v>478.35</v>
      </c>
      <c r="M177" s="263">
        <v>0.67169999999999996</v>
      </c>
    </row>
    <row r="178" spans="1:13">
      <c r="A178" s="282">
        <v>169</v>
      </c>
      <c r="B178" s="263" t="s">
        <v>167</v>
      </c>
      <c r="C178" s="263">
        <v>1984.3</v>
      </c>
      <c r="D178" s="265">
        <v>1986.0833333333333</v>
      </c>
      <c r="E178" s="265">
        <v>1967.2166666666665</v>
      </c>
      <c r="F178" s="265">
        <v>1950.1333333333332</v>
      </c>
      <c r="G178" s="265">
        <v>1931.2666666666664</v>
      </c>
      <c r="H178" s="265">
        <v>2003.1666666666665</v>
      </c>
      <c r="I178" s="265">
        <v>2022.0333333333333</v>
      </c>
      <c r="J178" s="265">
        <v>2039.1166666666666</v>
      </c>
      <c r="K178" s="263">
        <v>2004.95</v>
      </c>
      <c r="L178" s="263">
        <v>1969</v>
      </c>
      <c r="M178" s="263">
        <v>64.652410000000003</v>
      </c>
    </row>
    <row r="179" spans="1:13">
      <c r="A179" s="282">
        <v>170</v>
      </c>
      <c r="B179" s="263" t="s">
        <v>815</v>
      </c>
      <c r="C179" s="263">
        <v>950.9</v>
      </c>
      <c r="D179" s="265">
        <v>947.94999999999993</v>
      </c>
      <c r="E179" s="265">
        <v>936.34999999999991</v>
      </c>
      <c r="F179" s="265">
        <v>921.8</v>
      </c>
      <c r="G179" s="265">
        <v>910.19999999999993</v>
      </c>
      <c r="H179" s="265">
        <v>962.49999999999989</v>
      </c>
      <c r="I179" s="265">
        <v>974.1</v>
      </c>
      <c r="J179" s="265">
        <v>988.64999999999986</v>
      </c>
      <c r="K179" s="263">
        <v>959.55</v>
      </c>
      <c r="L179" s="263">
        <v>933.4</v>
      </c>
      <c r="M179" s="263">
        <v>10.812569999999999</v>
      </c>
    </row>
    <row r="180" spans="1:13">
      <c r="A180" s="282">
        <v>171</v>
      </c>
      <c r="B180" s="263" t="s">
        <v>274</v>
      </c>
      <c r="C180" s="263">
        <v>897.55</v>
      </c>
      <c r="D180" s="265">
        <v>888.83333333333337</v>
      </c>
      <c r="E180" s="265">
        <v>874.66666666666674</v>
      </c>
      <c r="F180" s="265">
        <v>851.78333333333342</v>
      </c>
      <c r="G180" s="265">
        <v>837.61666666666679</v>
      </c>
      <c r="H180" s="265">
        <v>911.7166666666667</v>
      </c>
      <c r="I180" s="265">
        <v>925.88333333333344</v>
      </c>
      <c r="J180" s="265">
        <v>948.76666666666665</v>
      </c>
      <c r="K180" s="263">
        <v>903</v>
      </c>
      <c r="L180" s="263">
        <v>865.95</v>
      </c>
      <c r="M180" s="263">
        <v>13.517989999999999</v>
      </c>
    </row>
    <row r="181" spans="1:13">
      <c r="A181" s="282">
        <v>172</v>
      </c>
      <c r="B181" s="263" t="s">
        <v>172</v>
      </c>
      <c r="C181" s="263">
        <v>6111.65</v>
      </c>
      <c r="D181" s="265">
        <v>5961.6499999999987</v>
      </c>
      <c r="E181" s="265">
        <v>5761.1499999999978</v>
      </c>
      <c r="F181" s="265">
        <v>5410.6499999999987</v>
      </c>
      <c r="G181" s="265">
        <v>5210.1499999999978</v>
      </c>
      <c r="H181" s="265">
        <v>6312.1499999999978</v>
      </c>
      <c r="I181" s="265">
        <v>6512.65</v>
      </c>
      <c r="J181" s="265">
        <v>6863.1499999999978</v>
      </c>
      <c r="K181" s="263">
        <v>6162.15</v>
      </c>
      <c r="L181" s="263">
        <v>5611.15</v>
      </c>
      <c r="M181" s="263">
        <v>5.7932899999999998</v>
      </c>
    </row>
    <row r="182" spans="1:13">
      <c r="A182" s="282">
        <v>173</v>
      </c>
      <c r="B182" s="263" t="s">
        <v>478</v>
      </c>
      <c r="C182" s="263">
        <v>7975.65</v>
      </c>
      <c r="D182" s="265">
        <v>7988.583333333333</v>
      </c>
      <c r="E182" s="265">
        <v>7928.1666666666661</v>
      </c>
      <c r="F182" s="265">
        <v>7880.6833333333334</v>
      </c>
      <c r="G182" s="265">
        <v>7820.2666666666664</v>
      </c>
      <c r="H182" s="265">
        <v>8036.0666666666657</v>
      </c>
      <c r="I182" s="265">
        <v>8096.4833333333318</v>
      </c>
      <c r="J182" s="265">
        <v>8143.9666666666653</v>
      </c>
      <c r="K182" s="263">
        <v>8049</v>
      </c>
      <c r="L182" s="263">
        <v>7941.1</v>
      </c>
      <c r="M182" s="263">
        <v>0.40128000000000003</v>
      </c>
    </row>
    <row r="183" spans="1:13">
      <c r="A183" s="282">
        <v>174</v>
      </c>
      <c r="B183" s="263" t="s">
        <v>170</v>
      </c>
      <c r="C183" s="263">
        <v>30114.1</v>
      </c>
      <c r="D183" s="265">
        <v>30208.149999999998</v>
      </c>
      <c r="E183" s="265">
        <v>29916.299999999996</v>
      </c>
      <c r="F183" s="265">
        <v>29718.499999999996</v>
      </c>
      <c r="G183" s="265">
        <v>29426.649999999994</v>
      </c>
      <c r="H183" s="265">
        <v>30405.949999999997</v>
      </c>
      <c r="I183" s="265">
        <v>30697.799999999996</v>
      </c>
      <c r="J183" s="265">
        <v>30895.599999999999</v>
      </c>
      <c r="K183" s="263">
        <v>30500</v>
      </c>
      <c r="L183" s="263">
        <v>30010.35</v>
      </c>
      <c r="M183" s="263">
        <v>0.52886</v>
      </c>
    </row>
    <row r="184" spans="1:13">
      <c r="A184" s="282">
        <v>175</v>
      </c>
      <c r="B184" s="263" t="s">
        <v>173</v>
      </c>
      <c r="C184" s="263">
        <v>1439.2</v>
      </c>
      <c r="D184" s="265">
        <v>1437.7333333333333</v>
      </c>
      <c r="E184" s="265">
        <v>1416.4666666666667</v>
      </c>
      <c r="F184" s="265">
        <v>1393.7333333333333</v>
      </c>
      <c r="G184" s="265">
        <v>1372.4666666666667</v>
      </c>
      <c r="H184" s="265">
        <v>1460.4666666666667</v>
      </c>
      <c r="I184" s="265">
        <v>1481.7333333333336</v>
      </c>
      <c r="J184" s="265">
        <v>1504.4666666666667</v>
      </c>
      <c r="K184" s="263">
        <v>1459</v>
      </c>
      <c r="L184" s="263">
        <v>1415</v>
      </c>
      <c r="M184" s="263">
        <v>18.02336</v>
      </c>
    </row>
    <row r="185" spans="1:13">
      <c r="A185" s="282">
        <v>176</v>
      </c>
      <c r="B185" s="263" t="s">
        <v>171</v>
      </c>
      <c r="C185" s="263">
        <v>1785.95</v>
      </c>
      <c r="D185" s="265">
        <v>1800.8499999999997</v>
      </c>
      <c r="E185" s="265">
        <v>1762.6999999999994</v>
      </c>
      <c r="F185" s="265">
        <v>1739.4499999999996</v>
      </c>
      <c r="G185" s="265">
        <v>1701.2999999999993</v>
      </c>
      <c r="H185" s="265">
        <v>1824.0999999999995</v>
      </c>
      <c r="I185" s="265">
        <v>1862.2499999999995</v>
      </c>
      <c r="J185" s="265">
        <v>1885.4999999999995</v>
      </c>
      <c r="K185" s="263">
        <v>1839</v>
      </c>
      <c r="L185" s="263">
        <v>1777.6</v>
      </c>
      <c r="M185" s="263">
        <v>3.9457300000000002</v>
      </c>
    </row>
    <row r="186" spans="1:13">
      <c r="A186" s="282">
        <v>177</v>
      </c>
      <c r="B186" s="263" t="s">
        <v>169</v>
      </c>
      <c r="C186" s="263">
        <v>350.55</v>
      </c>
      <c r="D186" s="265">
        <v>352.2833333333333</v>
      </c>
      <c r="E186" s="265">
        <v>347.56666666666661</v>
      </c>
      <c r="F186" s="265">
        <v>344.58333333333331</v>
      </c>
      <c r="G186" s="265">
        <v>339.86666666666662</v>
      </c>
      <c r="H186" s="265">
        <v>355.26666666666659</v>
      </c>
      <c r="I186" s="265">
        <v>359.98333333333329</v>
      </c>
      <c r="J186" s="265">
        <v>362.96666666666658</v>
      </c>
      <c r="K186" s="263">
        <v>357</v>
      </c>
      <c r="L186" s="263">
        <v>349.3</v>
      </c>
      <c r="M186" s="263">
        <v>441.47708999999998</v>
      </c>
    </row>
    <row r="187" spans="1:13">
      <c r="A187" s="282">
        <v>178</v>
      </c>
      <c r="B187" s="263" t="s">
        <v>168</v>
      </c>
      <c r="C187" s="263">
        <v>91.05</v>
      </c>
      <c r="D187" s="265">
        <v>91.2</v>
      </c>
      <c r="E187" s="265">
        <v>89</v>
      </c>
      <c r="F187" s="265">
        <v>86.95</v>
      </c>
      <c r="G187" s="265">
        <v>84.75</v>
      </c>
      <c r="H187" s="265">
        <v>93.25</v>
      </c>
      <c r="I187" s="265">
        <v>95.450000000000017</v>
      </c>
      <c r="J187" s="265">
        <v>97.5</v>
      </c>
      <c r="K187" s="263">
        <v>93.4</v>
      </c>
      <c r="L187" s="263">
        <v>89.15</v>
      </c>
      <c r="M187" s="263">
        <v>1342.8923299999999</v>
      </c>
    </row>
    <row r="188" spans="1:13">
      <c r="A188" s="282">
        <v>179</v>
      </c>
      <c r="B188" s="263" t="s">
        <v>175</v>
      </c>
      <c r="C188" s="263">
        <v>620.45000000000005</v>
      </c>
      <c r="D188" s="265">
        <v>615.2833333333333</v>
      </c>
      <c r="E188" s="265">
        <v>608.66666666666663</v>
      </c>
      <c r="F188" s="265">
        <v>596.88333333333333</v>
      </c>
      <c r="G188" s="265">
        <v>590.26666666666665</v>
      </c>
      <c r="H188" s="265">
        <v>627.06666666666661</v>
      </c>
      <c r="I188" s="265">
        <v>633.68333333333339</v>
      </c>
      <c r="J188" s="265">
        <v>645.46666666666658</v>
      </c>
      <c r="K188" s="263">
        <v>621.9</v>
      </c>
      <c r="L188" s="263">
        <v>603.5</v>
      </c>
      <c r="M188" s="263">
        <v>74.449939999999998</v>
      </c>
    </row>
    <row r="189" spans="1:13">
      <c r="A189" s="282">
        <v>180</v>
      </c>
      <c r="B189" s="263" t="s">
        <v>176</v>
      </c>
      <c r="C189" s="263">
        <v>477.75</v>
      </c>
      <c r="D189" s="265">
        <v>474.91666666666669</v>
      </c>
      <c r="E189" s="265">
        <v>467.83333333333337</v>
      </c>
      <c r="F189" s="265">
        <v>457.91666666666669</v>
      </c>
      <c r="G189" s="265">
        <v>450.83333333333337</v>
      </c>
      <c r="H189" s="265">
        <v>484.83333333333337</v>
      </c>
      <c r="I189" s="265">
        <v>491.91666666666674</v>
      </c>
      <c r="J189" s="265">
        <v>501.83333333333337</v>
      </c>
      <c r="K189" s="263">
        <v>482</v>
      </c>
      <c r="L189" s="263">
        <v>465</v>
      </c>
      <c r="M189" s="263">
        <v>16.2225</v>
      </c>
    </row>
    <row r="190" spans="1:13">
      <c r="A190" s="282">
        <v>181</v>
      </c>
      <c r="B190" s="263" t="s">
        <v>275</v>
      </c>
      <c r="C190" s="263">
        <v>559.54999999999995</v>
      </c>
      <c r="D190" s="265">
        <v>561.86666666666667</v>
      </c>
      <c r="E190" s="265">
        <v>554.33333333333337</v>
      </c>
      <c r="F190" s="265">
        <v>549.11666666666667</v>
      </c>
      <c r="G190" s="265">
        <v>541.58333333333337</v>
      </c>
      <c r="H190" s="265">
        <v>567.08333333333337</v>
      </c>
      <c r="I190" s="265">
        <v>574.61666666666667</v>
      </c>
      <c r="J190" s="265">
        <v>579.83333333333337</v>
      </c>
      <c r="K190" s="263">
        <v>569.4</v>
      </c>
      <c r="L190" s="263">
        <v>556.65</v>
      </c>
      <c r="M190" s="263">
        <v>3.5425800000000001</v>
      </c>
    </row>
    <row r="191" spans="1:13">
      <c r="A191" s="282">
        <v>182</v>
      </c>
      <c r="B191" s="263" t="s">
        <v>188</v>
      </c>
      <c r="C191" s="263">
        <v>570.79999999999995</v>
      </c>
      <c r="D191" s="265">
        <v>576.43333333333328</v>
      </c>
      <c r="E191" s="265">
        <v>562.36666666666656</v>
      </c>
      <c r="F191" s="265">
        <v>553.93333333333328</v>
      </c>
      <c r="G191" s="265">
        <v>539.86666666666656</v>
      </c>
      <c r="H191" s="265">
        <v>584.86666666666656</v>
      </c>
      <c r="I191" s="265">
        <v>598.93333333333339</v>
      </c>
      <c r="J191" s="265">
        <v>607.36666666666656</v>
      </c>
      <c r="K191" s="263">
        <v>590.5</v>
      </c>
      <c r="L191" s="263">
        <v>568</v>
      </c>
      <c r="M191" s="263">
        <v>14.62689</v>
      </c>
    </row>
    <row r="192" spans="1:13">
      <c r="A192" s="282">
        <v>183</v>
      </c>
      <c r="B192" s="263" t="s">
        <v>177</v>
      </c>
      <c r="C192" s="263">
        <v>809.1</v>
      </c>
      <c r="D192" s="265">
        <v>794.83333333333337</v>
      </c>
      <c r="E192" s="265">
        <v>774.66666666666674</v>
      </c>
      <c r="F192" s="265">
        <v>740.23333333333335</v>
      </c>
      <c r="G192" s="265">
        <v>720.06666666666672</v>
      </c>
      <c r="H192" s="265">
        <v>829.26666666666677</v>
      </c>
      <c r="I192" s="265">
        <v>849.43333333333351</v>
      </c>
      <c r="J192" s="265">
        <v>883.86666666666679</v>
      </c>
      <c r="K192" s="263">
        <v>815</v>
      </c>
      <c r="L192" s="263">
        <v>760.4</v>
      </c>
      <c r="M192" s="263">
        <v>127.43464</v>
      </c>
    </row>
    <row r="193" spans="1:13">
      <c r="A193" s="282">
        <v>184</v>
      </c>
      <c r="B193" s="263" t="s">
        <v>183</v>
      </c>
      <c r="C193" s="263">
        <v>3264.7</v>
      </c>
      <c r="D193" s="265">
        <v>3256.5666666666671</v>
      </c>
      <c r="E193" s="265">
        <v>3238.1333333333341</v>
      </c>
      <c r="F193" s="265">
        <v>3211.5666666666671</v>
      </c>
      <c r="G193" s="265">
        <v>3193.1333333333341</v>
      </c>
      <c r="H193" s="265">
        <v>3283.1333333333341</v>
      </c>
      <c r="I193" s="265">
        <v>3301.5666666666675</v>
      </c>
      <c r="J193" s="265">
        <v>3328.1333333333341</v>
      </c>
      <c r="K193" s="263">
        <v>3275</v>
      </c>
      <c r="L193" s="263">
        <v>3230</v>
      </c>
      <c r="M193" s="263">
        <v>22.915620000000001</v>
      </c>
    </row>
    <row r="194" spans="1:13">
      <c r="A194" s="282">
        <v>185</v>
      </c>
      <c r="B194" s="263" t="s">
        <v>804</v>
      </c>
      <c r="C194" s="263">
        <v>674.55</v>
      </c>
      <c r="D194" s="265">
        <v>663.88333333333333</v>
      </c>
      <c r="E194" s="265">
        <v>648.76666666666665</v>
      </c>
      <c r="F194" s="265">
        <v>622.98333333333335</v>
      </c>
      <c r="G194" s="265">
        <v>607.86666666666667</v>
      </c>
      <c r="H194" s="265">
        <v>689.66666666666663</v>
      </c>
      <c r="I194" s="265">
        <v>704.78333333333319</v>
      </c>
      <c r="J194" s="265">
        <v>730.56666666666661</v>
      </c>
      <c r="K194" s="263">
        <v>679</v>
      </c>
      <c r="L194" s="263">
        <v>638.1</v>
      </c>
      <c r="M194" s="263">
        <v>76.36739</v>
      </c>
    </row>
    <row r="195" spans="1:13">
      <c r="A195" s="282">
        <v>186</v>
      </c>
      <c r="B195" s="263" t="s">
        <v>179</v>
      </c>
      <c r="C195" s="263">
        <v>307.75</v>
      </c>
      <c r="D195" s="265">
        <v>308.7833333333333</v>
      </c>
      <c r="E195" s="265">
        <v>303.76666666666659</v>
      </c>
      <c r="F195" s="265">
        <v>299.7833333333333</v>
      </c>
      <c r="G195" s="265">
        <v>294.76666666666659</v>
      </c>
      <c r="H195" s="265">
        <v>312.76666666666659</v>
      </c>
      <c r="I195" s="265">
        <v>317.78333333333325</v>
      </c>
      <c r="J195" s="265">
        <v>321.76666666666659</v>
      </c>
      <c r="K195" s="263">
        <v>313.8</v>
      </c>
      <c r="L195" s="263">
        <v>304.8</v>
      </c>
      <c r="M195" s="263">
        <v>630.31782999999996</v>
      </c>
    </row>
    <row r="196" spans="1:13">
      <c r="A196" s="282">
        <v>187</v>
      </c>
      <c r="B196" s="254" t="s">
        <v>181</v>
      </c>
      <c r="C196" s="254">
        <v>104.7</v>
      </c>
      <c r="D196" s="289">
        <v>104.83333333333333</v>
      </c>
      <c r="E196" s="289">
        <v>102.31666666666666</v>
      </c>
      <c r="F196" s="289">
        <v>99.933333333333337</v>
      </c>
      <c r="G196" s="289">
        <v>97.416666666666671</v>
      </c>
      <c r="H196" s="289">
        <v>107.21666666666665</v>
      </c>
      <c r="I196" s="289">
        <v>109.73333333333333</v>
      </c>
      <c r="J196" s="289">
        <v>112.11666666666665</v>
      </c>
      <c r="K196" s="254">
        <v>107.35</v>
      </c>
      <c r="L196" s="254">
        <v>102.45</v>
      </c>
      <c r="M196" s="254">
        <v>567.13336000000004</v>
      </c>
    </row>
    <row r="197" spans="1:13">
      <c r="A197" s="282">
        <v>188</v>
      </c>
      <c r="B197" s="254" t="s">
        <v>182</v>
      </c>
      <c r="C197" s="254">
        <v>862.85</v>
      </c>
      <c r="D197" s="289">
        <v>867.83333333333337</v>
      </c>
      <c r="E197" s="289">
        <v>853.16666666666674</v>
      </c>
      <c r="F197" s="289">
        <v>843.48333333333335</v>
      </c>
      <c r="G197" s="289">
        <v>828.81666666666672</v>
      </c>
      <c r="H197" s="289">
        <v>877.51666666666677</v>
      </c>
      <c r="I197" s="289">
        <v>892.18333333333351</v>
      </c>
      <c r="J197" s="289">
        <v>901.86666666666679</v>
      </c>
      <c r="K197" s="254">
        <v>882.5</v>
      </c>
      <c r="L197" s="254">
        <v>858.15</v>
      </c>
      <c r="M197" s="254">
        <v>207.78919999999999</v>
      </c>
    </row>
    <row r="198" spans="1:13">
      <c r="A198" s="282">
        <v>189</v>
      </c>
      <c r="B198" s="254" t="s">
        <v>184</v>
      </c>
      <c r="C198" s="254">
        <v>991.35</v>
      </c>
      <c r="D198" s="289">
        <v>995.96666666666658</v>
      </c>
      <c r="E198" s="289">
        <v>983.93333333333317</v>
      </c>
      <c r="F198" s="289">
        <v>976.51666666666654</v>
      </c>
      <c r="G198" s="289">
        <v>964.48333333333312</v>
      </c>
      <c r="H198" s="289">
        <v>1003.3833333333332</v>
      </c>
      <c r="I198" s="289">
        <v>1015.4166666666667</v>
      </c>
      <c r="J198" s="289">
        <v>1022.8333333333333</v>
      </c>
      <c r="K198" s="254">
        <v>1008</v>
      </c>
      <c r="L198" s="254">
        <v>988.55</v>
      </c>
      <c r="M198" s="254">
        <v>23.955719999999999</v>
      </c>
    </row>
    <row r="199" spans="1:13">
      <c r="A199" s="282">
        <v>190</v>
      </c>
      <c r="B199" s="254" t="s">
        <v>164</v>
      </c>
      <c r="C199" s="254">
        <v>1042.1500000000001</v>
      </c>
      <c r="D199" s="289">
        <v>1031.1499999999999</v>
      </c>
      <c r="E199" s="289">
        <v>1015.7999999999997</v>
      </c>
      <c r="F199" s="289">
        <v>989.44999999999982</v>
      </c>
      <c r="G199" s="289">
        <v>974.09999999999968</v>
      </c>
      <c r="H199" s="289">
        <v>1057.4999999999998</v>
      </c>
      <c r="I199" s="289">
        <v>1072.8499999999997</v>
      </c>
      <c r="J199" s="289">
        <v>1099.1999999999998</v>
      </c>
      <c r="K199" s="254">
        <v>1046.5</v>
      </c>
      <c r="L199" s="254">
        <v>1004.8</v>
      </c>
      <c r="M199" s="254">
        <v>6.7846099999999998</v>
      </c>
    </row>
    <row r="200" spans="1:13">
      <c r="A200" s="282">
        <v>191</v>
      </c>
      <c r="B200" s="254" t="s">
        <v>185</v>
      </c>
      <c r="C200" s="254">
        <v>1525.5</v>
      </c>
      <c r="D200" s="289">
        <v>1527.5</v>
      </c>
      <c r="E200" s="289">
        <v>1507</v>
      </c>
      <c r="F200" s="289">
        <v>1488.5</v>
      </c>
      <c r="G200" s="289">
        <v>1468</v>
      </c>
      <c r="H200" s="289">
        <v>1546</v>
      </c>
      <c r="I200" s="289">
        <v>1566.5</v>
      </c>
      <c r="J200" s="289">
        <v>1585</v>
      </c>
      <c r="K200" s="254">
        <v>1548</v>
      </c>
      <c r="L200" s="254">
        <v>1509</v>
      </c>
      <c r="M200" s="254">
        <v>14.00544</v>
      </c>
    </row>
    <row r="201" spans="1:13">
      <c r="A201" s="282">
        <v>192</v>
      </c>
      <c r="B201" s="254" t="s">
        <v>186</v>
      </c>
      <c r="C201" s="254">
        <v>2562.9</v>
      </c>
      <c r="D201" s="289">
        <v>2554.9833333333331</v>
      </c>
      <c r="E201" s="289">
        <v>2529.9666666666662</v>
      </c>
      <c r="F201" s="289">
        <v>2497.0333333333333</v>
      </c>
      <c r="G201" s="289">
        <v>2472.0166666666664</v>
      </c>
      <c r="H201" s="289">
        <v>2587.9166666666661</v>
      </c>
      <c r="I201" s="289">
        <v>2612.9333333333334</v>
      </c>
      <c r="J201" s="289">
        <v>2645.8666666666659</v>
      </c>
      <c r="K201" s="254">
        <v>2580</v>
      </c>
      <c r="L201" s="254">
        <v>2522.0500000000002</v>
      </c>
      <c r="M201" s="254">
        <v>2.3158699999999999</v>
      </c>
    </row>
    <row r="202" spans="1:13">
      <c r="A202" s="282">
        <v>193</v>
      </c>
      <c r="B202" s="254" t="s">
        <v>187</v>
      </c>
      <c r="C202" s="254">
        <v>418.1</v>
      </c>
      <c r="D202" s="289">
        <v>417.34999999999997</v>
      </c>
      <c r="E202" s="289">
        <v>413.69999999999993</v>
      </c>
      <c r="F202" s="289">
        <v>409.29999999999995</v>
      </c>
      <c r="G202" s="289">
        <v>405.64999999999992</v>
      </c>
      <c r="H202" s="289">
        <v>421.74999999999994</v>
      </c>
      <c r="I202" s="289">
        <v>425.39999999999992</v>
      </c>
      <c r="J202" s="289">
        <v>429.79999999999995</v>
      </c>
      <c r="K202" s="254">
        <v>421</v>
      </c>
      <c r="L202" s="254">
        <v>412.95</v>
      </c>
      <c r="M202" s="254">
        <v>6.2755999999999998</v>
      </c>
    </row>
    <row r="203" spans="1:13">
      <c r="A203" s="282">
        <v>194</v>
      </c>
      <c r="B203" s="254" t="s">
        <v>510</v>
      </c>
      <c r="C203" s="254">
        <v>703.65</v>
      </c>
      <c r="D203" s="289">
        <v>713.23333333333323</v>
      </c>
      <c r="E203" s="289">
        <v>690.41666666666652</v>
      </c>
      <c r="F203" s="289">
        <v>677.18333333333328</v>
      </c>
      <c r="G203" s="289">
        <v>654.36666666666656</v>
      </c>
      <c r="H203" s="289">
        <v>726.46666666666647</v>
      </c>
      <c r="I203" s="289">
        <v>749.2833333333333</v>
      </c>
      <c r="J203" s="289">
        <v>762.51666666666642</v>
      </c>
      <c r="K203" s="254">
        <v>736.05</v>
      </c>
      <c r="L203" s="254">
        <v>700</v>
      </c>
      <c r="M203" s="254">
        <v>12.678100000000001</v>
      </c>
    </row>
    <row r="204" spans="1:13">
      <c r="A204" s="282">
        <v>195</v>
      </c>
      <c r="B204" s="254" t="s">
        <v>193</v>
      </c>
      <c r="C204" s="254">
        <v>661.35</v>
      </c>
      <c r="D204" s="289">
        <v>658.4</v>
      </c>
      <c r="E204" s="289">
        <v>647.94999999999993</v>
      </c>
      <c r="F204" s="289">
        <v>634.54999999999995</v>
      </c>
      <c r="G204" s="289">
        <v>624.09999999999991</v>
      </c>
      <c r="H204" s="289">
        <v>671.8</v>
      </c>
      <c r="I204" s="289">
        <v>682.25</v>
      </c>
      <c r="J204" s="289">
        <v>695.65</v>
      </c>
      <c r="K204" s="254">
        <v>668.85</v>
      </c>
      <c r="L204" s="254">
        <v>645</v>
      </c>
      <c r="M204" s="254">
        <v>72.276849999999996</v>
      </c>
    </row>
    <row r="205" spans="1:13">
      <c r="A205" s="282">
        <v>196</v>
      </c>
      <c r="B205" s="254" t="s">
        <v>191</v>
      </c>
      <c r="C205" s="254">
        <v>6736.65</v>
      </c>
      <c r="D205" s="289">
        <v>6764.2833333333328</v>
      </c>
      <c r="E205" s="289">
        <v>6679.5666666666657</v>
      </c>
      <c r="F205" s="289">
        <v>6622.4833333333327</v>
      </c>
      <c r="G205" s="289">
        <v>6537.7666666666655</v>
      </c>
      <c r="H205" s="289">
        <v>6821.3666666666659</v>
      </c>
      <c r="I205" s="289">
        <v>6906.083333333333</v>
      </c>
      <c r="J205" s="289">
        <v>6963.1666666666661</v>
      </c>
      <c r="K205" s="254">
        <v>6849</v>
      </c>
      <c r="L205" s="254">
        <v>6707.2</v>
      </c>
      <c r="M205" s="254">
        <v>5.0832800000000002</v>
      </c>
    </row>
    <row r="206" spans="1:13">
      <c r="A206" s="282">
        <v>197</v>
      </c>
      <c r="B206" s="254" t="s">
        <v>192</v>
      </c>
      <c r="C206" s="254">
        <v>35.200000000000003</v>
      </c>
      <c r="D206" s="289">
        <v>34.85</v>
      </c>
      <c r="E206" s="289">
        <v>33.950000000000003</v>
      </c>
      <c r="F206" s="289">
        <v>32.700000000000003</v>
      </c>
      <c r="G206" s="289">
        <v>31.800000000000004</v>
      </c>
      <c r="H206" s="289">
        <v>36.1</v>
      </c>
      <c r="I206" s="289">
        <v>36.999999999999993</v>
      </c>
      <c r="J206" s="289">
        <v>38.25</v>
      </c>
      <c r="K206" s="254">
        <v>35.75</v>
      </c>
      <c r="L206" s="254">
        <v>33.6</v>
      </c>
      <c r="M206" s="254">
        <v>77.304569999999998</v>
      </c>
    </row>
    <row r="207" spans="1:13">
      <c r="A207" s="282">
        <v>198</v>
      </c>
      <c r="B207" s="254" t="s">
        <v>189</v>
      </c>
      <c r="C207" s="254">
        <v>1109.95</v>
      </c>
      <c r="D207" s="289">
        <v>1128.0333333333333</v>
      </c>
      <c r="E207" s="289">
        <v>1086.0666666666666</v>
      </c>
      <c r="F207" s="289">
        <v>1062.1833333333334</v>
      </c>
      <c r="G207" s="289">
        <v>1020.2166666666667</v>
      </c>
      <c r="H207" s="289">
        <v>1151.9166666666665</v>
      </c>
      <c r="I207" s="289">
        <v>1193.8833333333332</v>
      </c>
      <c r="J207" s="289">
        <v>1217.7666666666664</v>
      </c>
      <c r="K207" s="254">
        <v>1170</v>
      </c>
      <c r="L207" s="254">
        <v>1104.1500000000001</v>
      </c>
      <c r="M207" s="254">
        <v>12.98479</v>
      </c>
    </row>
    <row r="208" spans="1:13">
      <c r="A208" s="282">
        <v>199</v>
      </c>
      <c r="B208" s="254" t="s">
        <v>141</v>
      </c>
      <c r="C208" s="254">
        <v>541</v>
      </c>
      <c r="D208" s="289">
        <v>541.11666666666667</v>
      </c>
      <c r="E208" s="289">
        <v>534.68333333333339</v>
      </c>
      <c r="F208" s="289">
        <v>528.36666666666667</v>
      </c>
      <c r="G208" s="289">
        <v>521.93333333333339</v>
      </c>
      <c r="H208" s="289">
        <v>547.43333333333339</v>
      </c>
      <c r="I208" s="289">
        <v>553.86666666666656</v>
      </c>
      <c r="J208" s="289">
        <v>560.18333333333339</v>
      </c>
      <c r="K208" s="254">
        <v>547.54999999999995</v>
      </c>
      <c r="L208" s="254">
        <v>534.79999999999995</v>
      </c>
      <c r="M208" s="254">
        <v>19.51613</v>
      </c>
    </row>
    <row r="209" spans="1:13">
      <c r="A209" s="282">
        <v>200</v>
      </c>
      <c r="B209" s="254" t="s">
        <v>277</v>
      </c>
      <c r="C209" s="254">
        <v>245.55</v>
      </c>
      <c r="D209" s="289">
        <v>247</v>
      </c>
      <c r="E209" s="289">
        <v>242.55</v>
      </c>
      <c r="F209" s="289">
        <v>239.55</v>
      </c>
      <c r="G209" s="289">
        <v>235.10000000000002</v>
      </c>
      <c r="H209" s="289">
        <v>250</v>
      </c>
      <c r="I209" s="289">
        <v>254.45</v>
      </c>
      <c r="J209" s="289">
        <v>257.45</v>
      </c>
      <c r="K209" s="254">
        <v>251.45</v>
      </c>
      <c r="L209" s="254">
        <v>244</v>
      </c>
      <c r="M209" s="254">
        <v>4.4452600000000002</v>
      </c>
    </row>
    <row r="210" spans="1:13">
      <c r="A210" s="282">
        <v>201</v>
      </c>
      <c r="B210" s="254" t="s">
        <v>522</v>
      </c>
      <c r="C210" s="254">
        <v>982.65</v>
      </c>
      <c r="D210" s="289">
        <v>986.48333333333323</v>
      </c>
      <c r="E210" s="289">
        <v>974.16666666666652</v>
      </c>
      <c r="F210" s="289">
        <v>965.68333333333328</v>
      </c>
      <c r="G210" s="289">
        <v>953.36666666666656</v>
      </c>
      <c r="H210" s="289">
        <v>994.96666666666647</v>
      </c>
      <c r="I210" s="289">
        <v>1007.2833333333333</v>
      </c>
      <c r="J210" s="289">
        <v>1015.7666666666664</v>
      </c>
      <c r="K210" s="254">
        <v>998.8</v>
      </c>
      <c r="L210" s="254">
        <v>978</v>
      </c>
      <c r="M210" s="254">
        <v>1.0248900000000001</v>
      </c>
    </row>
    <row r="211" spans="1:13">
      <c r="A211" s="282">
        <v>202</v>
      </c>
      <c r="B211" s="254" t="s">
        <v>118</v>
      </c>
      <c r="C211" s="254">
        <v>9.6999999999999993</v>
      </c>
      <c r="D211" s="289">
        <v>9.6833333333333336</v>
      </c>
      <c r="E211" s="289">
        <v>9.4666666666666668</v>
      </c>
      <c r="F211" s="289">
        <v>9.2333333333333325</v>
      </c>
      <c r="G211" s="289">
        <v>9.0166666666666657</v>
      </c>
      <c r="H211" s="289">
        <v>9.9166666666666679</v>
      </c>
      <c r="I211" s="289">
        <v>10.133333333333336</v>
      </c>
      <c r="J211" s="289">
        <v>10.366666666666669</v>
      </c>
      <c r="K211" s="254">
        <v>9.9</v>
      </c>
      <c r="L211" s="254">
        <v>9.4499999999999993</v>
      </c>
      <c r="M211" s="254">
        <v>2005.5739799999999</v>
      </c>
    </row>
    <row r="212" spans="1:13">
      <c r="A212" s="282">
        <v>203</v>
      </c>
      <c r="B212" s="254" t="s">
        <v>195</v>
      </c>
      <c r="C212" s="254">
        <v>974.75</v>
      </c>
      <c r="D212" s="289">
        <v>974.81666666666661</v>
      </c>
      <c r="E212" s="289">
        <v>963.98333333333323</v>
      </c>
      <c r="F212" s="289">
        <v>953.21666666666658</v>
      </c>
      <c r="G212" s="289">
        <v>942.38333333333321</v>
      </c>
      <c r="H212" s="289">
        <v>985.58333333333326</v>
      </c>
      <c r="I212" s="289">
        <v>996.41666666666674</v>
      </c>
      <c r="J212" s="289">
        <v>1007.1833333333333</v>
      </c>
      <c r="K212" s="254">
        <v>985.65</v>
      </c>
      <c r="L212" s="254">
        <v>964.05</v>
      </c>
      <c r="M212" s="254">
        <v>17.573329999999999</v>
      </c>
    </row>
    <row r="213" spans="1:13">
      <c r="A213" s="282">
        <v>204</v>
      </c>
      <c r="B213" s="254" t="s">
        <v>528</v>
      </c>
      <c r="C213" s="254">
        <v>2186.5500000000002</v>
      </c>
      <c r="D213" s="289">
        <v>2191.4666666666667</v>
      </c>
      <c r="E213" s="289">
        <v>2174.0833333333335</v>
      </c>
      <c r="F213" s="289">
        <v>2161.6166666666668</v>
      </c>
      <c r="G213" s="289">
        <v>2144.2333333333336</v>
      </c>
      <c r="H213" s="289">
        <v>2203.9333333333334</v>
      </c>
      <c r="I213" s="289">
        <v>2221.3166666666666</v>
      </c>
      <c r="J213" s="289">
        <v>2233.7833333333333</v>
      </c>
      <c r="K213" s="254">
        <v>2208.85</v>
      </c>
      <c r="L213" s="254">
        <v>2179</v>
      </c>
      <c r="M213" s="254">
        <v>1.3155699999999999</v>
      </c>
    </row>
    <row r="214" spans="1:13">
      <c r="A214" s="282">
        <v>205</v>
      </c>
      <c r="B214" s="254" t="s">
        <v>196</v>
      </c>
      <c r="C214" s="289">
        <v>427.15</v>
      </c>
      <c r="D214" s="289">
        <v>426.13333333333338</v>
      </c>
      <c r="E214" s="289">
        <v>423.36666666666679</v>
      </c>
      <c r="F214" s="289">
        <v>419.58333333333343</v>
      </c>
      <c r="G214" s="289">
        <v>416.81666666666683</v>
      </c>
      <c r="H214" s="289">
        <v>429.91666666666674</v>
      </c>
      <c r="I214" s="289">
        <v>432.68333333333328</v>
      </c>
      <c r="J214" s="289">
        <v>436.4666666666667</v>
      </c>
      <c r="K214" s="289">
        <v>428.9</v>
      </c>
      <c r="L214" s="289">
        <v>422.35</v>
      </c>
      <c r="M214" s="289">
        <v>83.205200000000005</v>
      </c>
    </row>
    <row r="215" spans="1:13">
      <c r="A215" s="282">
        <v>206</v>
      </c>
      <c r="B215" s="254" t="s">
        <v>197</v>
      </c>
      <c r="C215" s="289">
        <v>15.6</v>
      </c>
      <c r="D215" s="289">
        <v>15.65</v>
      </c>
      <c r="E215" s="289">
        <v>15.450000000000001</v>
      </c>
      <c r="F215" s="289">
        <v>15.3</v>
      </c>
      <c r="G215" s="289">
        <v>15.100000000000001</v>
      </c>
      <c r="H215" s="289">
        <v>15.8</v>
      </c>
      <c r="I215" s="289">
        <v>16</v>
      </c>
      <c r="J215" s="289">
        <v>16.149999999999999</v>
      </c>
      <c r="K215" s="289">
        <v>15.85</v>
      </c>
      <c r="L215" s="289">
        <v>15.5</v>
      </c>
      <c r="M215" s="289">
        <v>598.08984999999996</v>
      </c>
    </row>
    <row r="216" spans="1:13">
      <c r="A216" s="282">
        <v>207</v>
      </c>
      <c r="B216" s="254" t="s">
        <v>198</v>
      </c>
      <c r="C216" s="289">
        <v>199.9</v>
      </c>
      <c r="D216" s="289">
        <v>201</v>
      </c>
      <c r="E216" s="289">
        <v>197.5</v>
      </c>
      <c r="F216" s="289">
        <v>195.1</v>
      </c>
      <c r="G216" s="289">
        <v>191.6</v>
      </c>
      <c r="H216" s="289">
        <v>203.4</v>
      </c>
      <c r="I216" s="289">
        <v>206.9</v>
      </c>
      <c r="J216" s="289">
        <v>209.3</v>
      </c>
      <c r="K216" s="289">
        <v>204.5</v>
      </c>
      <c r="L216" s="289">
        <v>198.6</v>
      </c>
      <c r="M216" s="289">
        <v>87.672420000000002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46"/>
      <c r="B1" s="546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44293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43" t="s">
        <v>16</v>
      </c>
      <c r="B9" s="544" t="s">
        <v>18</v>
      </c>
      <c r="C9" s="542" t="s">
        <v>19</v>
      </c>
      <c r="D9" s="542" t="s">
        <v>20</v>
      </c>
      <c r="E9" s="542" t="s">
        <v>21</v>
      </c>
      <c r="F9" s="542"/>
      <c r="G9" s="542"/>
      <c r="H9" s="542" t="s">
        <v>22</v>
      </c>
      <c r="I9" s="542"/>
      <c r="J9" s="542"/>
      <c r="K9" s="260"/>
      <c r="L9" s="267"/>
      <c r="M9" s="268"/>
    </row>
    <row r="10" spans="1:15" ht="42.75" customHeight="1">
      <c r="A10" s="538"/>
      <c r="B10" s="540"/>
      <c r="C10" s="545" t="s">
        <v>23</v>
      </c>
      <c r="D10" s="545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497" t="s">
        <v>284</v>
      </c>
      <c r="C11" s="494">
        <v>27599.15</v>
      </c>
      <c r="D11" s="495">
        <v>27833.383333333331</v>
      </c>
      <c r="E11" s="495">
        <v>27166.766666666663</v>
      </c>
      <c r="F11" s="495">
        <v>26734.383333333331</v>
      </c>
      <c r="G11" s="495">
        <v>26067.766666666663</v>
      </c>
      <c r="H11" s="495">
        <v>28265.766666666663</v>
      </c>
      <c r="I11" s="495">
        <v>28932.383333333331</v>
      </c>
      <c r="J11" s="495">
        <v>29364.766666666663</v>
      </c>
      <c r="K11" s="494">
        <v>28500</v>
      </c>
      <c r="L11" s="494">
        <v>27401</v>
      </c>
      <c r="M11" s="494">
        <v>3.5610000000000003E-2</v>
      </c>
    </row>
    <row r="12" spans="1:15" ht="12" customHeight="1">
      <c r="A12" s="254">
        <v>2</v>
      </c>
      <c r="B12" s="497" t="s">
        <v>785</v>
      </c>
      <c r="C12" s="494">
        <v>1374.45</v>
      </c>
      <c r="D12" s="495">
        <v>1376.6666666666667</v>
      </c>
      <c r="E12" s="495">
        <v>1357.7833333333335</v>
      </c>
      <c r="F12" s="495">
        <v>1341.1166666666668</v>
      </c>
      <c r="G12" s="495">
        <v>1322.2333333333336</v>
      </c>
      <c r="H12" s="495">
        <v>1393.3333333333335</v>
      </c>
      <c r="I12" s="495">
        <v>1412.2166666666667</v>
      </c>
      <c r="J12" s="495">
        <v>1428.8833333333334</v>
      </c>
      <c r="K12" s="494">
        <v>1395.55</v>
      </c>
      <c r="L12" s="494">
        <v>1360</v>
      </c>
      <c r="M12" s="494">
        <v>1.0069399999999999</v>
      </c>
    </row>
    <row r="13" spans="1:15" ht="12" customHeight="1">
      <c r="A13" s="254">
        <v>3</v>
      </c>
      <c r="B13" s="497" t="s">
        <v>816</v>
      </c>
      <c r="C13" s="494">
        <v>1426.85</v>
      </c>
      <c r="D13" s="495">
        <v>1413.6166666666668</v>
      </c>
      <c r="E13" s="495">
        <v>1389.2333333333336</v>
      </c>
      <c r="F13" s="495">
        <v>1351.6166666666668</v>
      </c>
      <c r="G13" s="495">
        <v>1327.2333333333336</v>
      </c>
      <c r="H13" s="495">
        <v>1451.2333333333336</v>
      </c>
      <c r="I13" s="495">
        <v>1475.6166666666668</v>
      </c>
      <c r="J13" s="495">
        <v>1513.2333333333336</v>
      </c>
      <c r="K13" s="494">
        <v>1438</v>
      </c>
      <c r="L13" s="494">
        <v>1376</v>
      </c>
      <c r="M13" s="494">
        <v>0.25563000000000002</v>
      </c>
    </row>
    <row r="14" spans="1:15" ht="12" customHeight="1">
      <c r="A14" s="254">
        <v>4</v>
      </c>
      <c r="B14" s="497" t="s">
        <v>38</v>
      </c>
      <c r="C14" s="494">
        <v>1908.45</v>
      </c>
      <c r="D14" s="495">
        <v>1907.0666666666666</v>
      </c>
      <c r="E14" s="495">
        <v>1891.4333333333332</v>
      </c>
      <c r="F14" s="495">
        <v>1874.4166666666665</v>
      </c>
      <c r="G14" s="495">
        <v>1858.7833333333331</v>
      </c>
      <c r="H14" s="495">
        <v>1924.0833333333333</v>
      </c>
      <c r="I14" s="495">
        <v>1939.7166666666665</v>
      </c>
      <c r="J14" s="495">
        <v>1956.7333333333333</v>
      </c>
      <c r="K14" s="494">
        <v>1922.7</v>
      </c>
      <c r="L14" s="494">
        <v>1890.05</v>
      </c>
      <c r="M14" s="494">
        <v>9.6541499999999996</v>
      </c>
    </row>
    <row r="15" spans="1:15" ht="12" customHeight="1">
      <c r="A15" s="254">
        <v>5</v>
      </c>
      <c r="B15" s="497" t="s">
        <v>285</v>
      </c>
      <c r="C15" s="494">
        <v>1974.8</v>
      </c>
      <c r="D15" s="495">
        <v>1971.7</v>
      </c>
      <c r="E15" s="495">
        <v>1944.4</v>
      </c>
      <c r="F15" s="495">
        <v>1914</v>
      </c>
      <c r="G15" s="495">
        <v>1886.7</v>
      </c>
      <c r="H15" s="495">
        <v>2002.1000000000001</v>
      </c>
      <c r="I15" s="495">
        <v>2029.3999999999999</v>
      </c>
      <c r="J15" s="495">
        <v>2059.8000000000002</v>
      </c>
      <c r="K15" s="494">
        <v>1999</v>
      </c>
      <c r="L15" s="494">
        <v>1941.3</v>
      </c>
      <c r="M15" s="494">
        <v>0.27409</v>
      </c>
    </row>
    <row r="16" spans="1:15" ht="12" customHeight="1">
      <c r="A16" s="254">
        <v>6</v>
      </c>
      <c r="B16" s="497" t="s">
        <v>286</v>
      </c>
      <c r="C16" s="494">
        <v>1211.55</v>
      </c>
      <c r="D16" s="495">
        <v>1232.0333333333335</v>
      </c>
      <c r="E16" s="495">
        <v>1185.0666666666671</v>
      </c>
      <c r="F16" s="495">
        <v>1158.5833333333335</v>
      </c>
      <c r="G16" s="495">
        <v>1111.616666666667</v>
      </c>
      <c r="H16" s="495">
        <v>1258.5166666666671</v>
      </c>
      <c r="I16" s="495">
        <v>1305.4833333333338</v>
      </c>
      <c r="J16" s="495">
        <v>1331.9666666666672</v>
      </c>
      <c r="K16" s="494">
        <v>1279</v>
      </c>
      <c r="L16" s="494">
        <v>1205.55</v>
      </c>
      <c r="M16" s="494">
        <v>3.73556</v>
      </c>
    </row>
    <row r="17" spans="1:13" ht="12" customHeight="1">
      <c r="A17" s="254">
        <v>7</v>
      </c>
      <c r="B17" s="497" t="s">
        <v>222</v>
      </c>
      <c r="C17" s="494">
        <v>1223.0999999999999</v>
      </c>
      <c r="D17" s="495">
        <v>1226.1166666666666</v>
      </c>
      <c r="E17" s="495">
        <v>1198.2333333333331</v>
      </c>
      <c r="F17" s="495">
        <v>1173.3666666666666</v>
      </c>
      <c r="G17" s="495">
        <v>1145.4833333333331</v>
      </c>
      <c r="H17" s="495">
        <v>1250.9833333333331</v>
      </c>
      <c r="I17" s="495">
        <v>1278.8666666666668</v>
      </c>
      <c r="J17" s="495">
        <v>1303.7333333333331</v>
      </c>
      <c r="K17" s="494">
        <v>1254</v>
      </c>
      <c r="L17" s="494">
        <v>1201.25</v>
      </c>
      <c r="M17" s="494">
        <v>6.5646399999999998</v>
      </c>
    </row>
    <row r="18" spans="1:13" ht="12" customHeight="1">
      <c r="A18" s="254">
        <v>8</v>
      </c>
      <c r="B18" s="497" t="s">
        <v>734</v>
      </c>
      <c r="C18" s="494">
        <v>696.4</v>
      </c>
      <c r="D18" s="495">
        <v>701.33333333333337</v>
      </c>
      <c r="E18" s="495">
        <v>688.06666666666672</v>
      </c>
      <c r="F18" s="495">
        <v>679.73333333333335</v>
      </c>
      <c r="G18" s="495">
        <v>666.4666666666667</v>
      </c>
      <c r="H18" s="495">
        <v>709.66666666666674</v>
      </c>
      <c r="I18" s="495">
        <v>722.93333333333339</v>
      </c>
      <c r="J18" s="495">
        <v>731.26666666666677</v>
      </c>
      <c r="K18" s="494">
        <v>714.6</v>
      </c>
      <c r="L18" s="494">
        <v>693</v>
      </c>
      <c r="M18" s="494">
        <v>4.0075900000000004</v>
      </c>
    </row>
    <row r="19" spans="1:13" ht="12" customHeight="1">
      <c r="A19" s="254">
        <v>9</v>
      </c>
      <c r="B19" s="497" t="s">
        <v>735</v>
      </c>
      <c r="C19" s="494">
        <v>1355.7</v>
      </c>
      <c r="D19" s="495">
        <v>1356.9333333333334</v>
      </c>
      <c r="E19" s="495">
        <v>1327.2666666666669</v>
      </c>
      <c r="F19" s="495">
        <v>1298.8333333333335</v>
      </c>
      <c r="G19" s="495">
        <v>1269.166666666667</v>
      </c>
      <c r="H19" s="495">
        <v>1385.3666666666668</v>
      </c>
      <c r="I19" s="495">
        <v>1415.0333333333333</v>
      </c>
      <c r="J19" s="495">
        <v>1443.4666666666667</v>
      </c>
      <c r="K19" s="494">
        <v>1386.6</v>
      </c>
      <c r="L19" s="494">
        <v>1328.5</v>
      </c>
      <c r="M19" s="494">
        <v>5.4225500000000002</v>
      </c>
    </row>
    <row r="20" spans="1:13" ht="12" customHeight="1">
      <c r="A20" s="254">
        <v>10</v>
      </c>
      <c r="B20" s="497" t="s">
        <v>287</v>
      </c>
      <c r="C20" s="494">
        <v>2376</v>
      </c>
      <c r="D20" s="495">
        <v>2383</v>
      </c>
      <c r="E20" s="495">
        <v>2328</v>
      </c>
      <c r="F20" s="495">
        <v>2280</v>
      </c>
      <c r="G20" s="495">
        <v>2225</v>
      </c>
      <c r="H20" s="495">
        <v>2431</v>
      </c>
      <c r="I20" s="495">
        <v>2486</v>
      </c>
      <c r="J20" s="495">
        <v>2534</v>
      </c>
      <c r="K20" s="494">
        <v>2438</v>
      </c>
      <c r="L20" s="494">
        <v>2335</v>
      </c>
      <c r="M20" s="494">
        <v>0.35626999999999998</v>
      </c>
    </row>
    <row r="21" spans="1:13" ht="12" customHeight="1">
      <c r="A21" s="254">
        <v>11</v>
      </c>
      <c r="B21" s="497" t="s">
        <v>288</v>
      </c>
      <c r="C21" s="494">
        <v>15216</v>
      </c>
      <c r="D21" s="495">
        <v>15210.166666666666</v>
      </c>
      <c r="E21" s="495">
        <v>15126.283333333333</v>
      </c>
      <c r="F21" s="495">
        <v>15036.566666666668</v>
      </c>
      <c r="G21" s="495">
        <v>14952.683333333334</v>
      </c>
      <c r="H21" s="495">
        <v>15299.883333333331</v>
      </c>
      <c r="I21" s="495">
        <v>15383.766666666666</v>
      </c>
      <c r="J21" s="495">
        <v>15473.48333333333</v>
      </c>
      <c r="K21" s="494">
        <v>15294.05</v>
      </c>
      <c r="L21" s="494">
        <v>15120.45</v>
      </c>
      <c r="M21" s="494">
        <v>0.15326000000000001</v>
      </c>
    </row>
    <row r="22" spans="1:13" ht="12" customHeight="1">
      <c r="A22" s="254">
        <v>12</v>
      </c>
      <c r="B22" s="497" t="s">
        <v>40</v>
      </c>
      <c r="C22" s="494">
        <v>1225.4000000000001</v>
      </c>
      <c r="D22" s="495">
        <v>1202.9666666666667</v>
      </c>
      <c r="E22" s="495">
        <v>1164.9333333333334</v>
      </c>
      <c r="F22" s="495">
        <v>1104.4666666666667</v>
      </c>
      <c r="G22" s="495">
        <v>1066.4333333333334</v>
      </c>
      <c r="H22" s="495">
        <v>1263.4333333333334</v>
      </c>
      <c r="I22" s="495">
        <v>1301.4666666666667</v>
      </c>
      <c r="J22" s="495">
        <v>1361.9333333333334</v>
      </c>
      <c r="K22" s="494">
        <v>1241</v>
      </c>
      <c r="L22" s="494">
        <v>1142.5</v>
      </c>
      <c r="M22" s="494">
        <v>214.96457000000001</v>
      </c>
    </row>
    <row r="23" spans="1:13">
      <c r="A23" s="254">
        <v>13</v>
      </c>
      <c r="B23" s="497" t="s">
        <v>289</v>
      </c>
      <c r="C23" s="494">
        <v>1194.45</v>
      </c>
      <c r="D23" s="495">
        <v>1191.1833333333332</v>
      </c>
      <c r="E23" s="495">
        <v>1173.3666666666663</v>
      </c>
      <c r="F23" s="495">
        <v>1152.2833333333331</v>
      </c>
      <c r="G23" s="495">
        <v>1134.4666666666662</v>
      </c>
      <c r="H23" s="495">
        <v>1212.2666666666664</v>
      </c>
      <c r="I23" s="495">
        <v>1230.0833333333335</v>
      </c>
      <c r="J23" s="495">
        <v>1251.1666666666665</v>
      </c>
      <c r="K23" s="494">
        <v>1209</v>
      </c>
      <c r="L23" s="494">
        <v>1170.0999999999999</v>
      </c>
      <c r="M23" s="494">
        <v>5.7403199999999996</v>
      </c>
    </row>
    <row r="24" spans="1:13">
      <c r="A24" s="254">
        <v>14</v>
      </c>
      <c r="B24" s="497" t="s">
        <v>41</v>
      </c>
      <c r="C24" s="494">
        <v>835.55</v>
      </c>
      <c r="D24" s="495">
        <v>810.41666666666663</v>
      </c>
      <c r="E24" s="495">
        <v>768.13333333333321</v>
      </c>
      <c r="F24" s="495">
        <v>700.71666666666658</v>
      </c>
      <c r="G24" s="495">
        <v>658.43333333333317</v>
      </c>
      <c r="H24" s="495">
        <v>877.83333333333326</v>
      </c>
      <c r="I24" s="495">
        <v>920.11666666666679</v>
      </c>
      <c r="J24" s="495">
        <v>987.5333333333333</v>
      </c>
      <c r="K24" s="494">
        <v>852.7</v>
      </c>
      <c r="L24" s="494">
        <v>743</v>
      </c>
      <c r="M24" s="494">
        <v>645.55516</v>
      </c>
    </row>
    <row r="25" spans="1:13">
      <c r="A25" s="254">
        <v>15</v>
      </c>
      <c r="B25" s="497" t="s">
        <v>831</v>
      </c>
      <c r="C25" s="494">
        <v>1206.1500000000001</v>
      </c>
      <c r="D25" s="495">
        <v>1212.2</v>
      </c>
      <c r="E25" s="495">
        <v>1174.45</v>
      </c>
      <c r="F25" s="495">
        <v>1142.75</v>
      </c>
      <c r="G25" s="495">
        <v>1105</v>
      </c>
      <c r="H25" s="495">
        <v>1243.9000000000001</v>
      </c>
      <c r="I25" s="495">
        <v>1281.6500000000001</v>
      </c>
      <c r="J25" s="495">
        <v>1313.3500000000001</v>
      </c>
      <c r="K25" s="494">
        <v>1249.95</v>
      </c>
      <c r="L25" s="494">
        <v>1180.5</v>
      </c>
      <c r="M25" s="494">
        <v>34.580759999999998</v>
      </c>
    </row>
    <row r="26" spans="1:13">
      <c r="A26" s="254">
        <v>16</v>
      </c>
      <c r="B26" s="497" t="s">
        <v>290</v>
      </c>
      <c r="C26" s="494">
        <v>1110.6500000000001</v>
      </c>
      <c r="D26" s="495">
        <v>1118.45</v>
      </c>
      <c r="E26" s="495">
        <v>1092.2</v>
      </c>
      <c r="F26" s="495">
        <v>1073.75</v>
      </c>
      <c r="G26" s="495">
        <v>1047.5</v>
      </c>
      <c r="H26" s="495">
        <v>1136.9000000000001</v>
      </c>
      <c r="I26" s="495">
        <v>1163.1500000000001</v>
      </c>
      <c r="J26" s="495">
        <v>1181.6000000000001</v>
      </c>
      <c r="K26" s="494">
        <v>1144.7</v>
      </c>
      <c r="L26" s="494">
        <v>1100</v>
      </c>
      <c r="M26" s="494">
        <v>19.102419999999999</v>
      </c>
    </row>
    <row r="27" spans="1:13">
      <c r="A27" s="254">
        <v>17</v>
      </c>
      <c r="B27" s="497" t="s">
        <v>223</v>
      </c>
      <c r="C27" s="494">
        <v>119.35</v>
      </c>
      <c r="D27" s="495">
        <v>120.16666666666667</v>
      </c>
      <c r="E27" s="495">
        <v>117.68333333333334</v>
      </c>
      <c r="F27" s="495">
        <v>116.01666666666667</v>
      </c>
      <c r="G27" s="495">
        <v>113.53333333333333</v>
      </c>
      <c r="H27" s="495">
        <v>121.83333333333334</v>
      </c>
      <c r="I27" s="495">
        <v>124.31666666666666</v>
      </c>
      <c r="J27" s="495">
        <v>125.98333333333335</v>
      </c>
      <c r="K27" s="494">
        <v>122.65</v>
      </c>
      <c r="L27" s="494">
        <v>118.5</v>
      </c>
      <c r="M27" s="494">
        <v>21.92623</v>
      </c>
    </row>
    <row r="28" spans="1:13">
      <c r="A28" s="254">
        <v>18</v>
      </c>
      <c r="B28" s="497" t="s">
        <v>224</v>
      </c>
      <c r="C28" s="494">
        <v>189.8</v>
      </c>
      <c r="D28" s="495">
        <v>189.45000000000002</v>
      </c>
      <c r="E28" s="495">
        <v>185.40000000000003</v>
      </c>
      <c r="F28" s="495">
        <v>181.00000000000003</v>
      </c>
      <c r="G28" s="495">
        <v>176.95000000000005</v>
      </c>
      <c r="H28" s="495">
        <v>193.85000000000002</v>
      </c>
      <c r="I28" s="495">
        <v>197.90000000000003</v>
      </c>
      <c r="J28" s="495">
        <v>202.3</v>
      </c>
      <c r="K28" s="494">
        <v>193.5</v>
      </c>
      <c r="L28" s="494">
        <v>185.05</v>
      </c>
      <c r="M28" s="494">
        <v>23.258109999999999</v>
      </c>
    </row>
    <row r="29" spans="1:13">
      <c r="A29" s="254">
        <v>19</v>
      </c>
      <c r="B29" s="497" t="s">
        <v>291</v>
      </c>
      <c r="C29" s="494">
        <v>368.2</v>
      </c>
      <c r="D29" s="495">
        <v>368.98333333333335</v>
      </c>
      <c r="E29" s="495">
        <v>363.9666666666667</v>
      </c>
      <c r="F29" s="495">
        <v>359.73333333333335</v>
      </c>
      <c r="G29" s="495">
        <v>354.7166666666667</v>
      </c>
      <c r="H29" s="495">
        <v>373.2166666666667</v>
      </c>
      <c r="I29" s="495">
        <v>378.23333333333335</v>
      </c>
      <c r="J29" s="495">
        <v>382.4666666666667</v>
      </c>
      <c r="K29" s="494">
        <v>374</v>
      </c>
      <c r="L29" s="494">
        <v>364.75</v>
      </c>
      <c r="M29" s="494">
        <v>2.1661199999999998</v>
      </c>
    </row>
    <row r="30" spans="1:13">
      <c r="A30" s="254">
        <v>20</v>
      </c>
      <c r="B30" s="497" t="s">
        <v>292</v>
      </c>
      <c r="C30" s="494">
        <v>281</v>
      </c>
      <c r="D30" s="495">
        <v>283.65000000000003</v>
      </c>
      <c r="E30" s="495">
        <v>273.30000000000007</v>
      </c>
      <c r="F30" s="495">
        <v>265.60000000000002</v>
      </c>
      <c r="G30" s="495">
        <v>255.25000000000006</v>
      </c>
      <c r="H30" s="495">
        <v>291.35000000000008</v>
      </c>
      <c r="I30" s="495">
        <v>301.7000000000001</v>
      </c>
      <c r="J30" s="495">
        <v>309.40000000000009</v>
      </c>
      <c r="K30" s="494">
        <v>294</v>
      </c>
      <c r="L30" s="494">
        <v>275.95</v>
      </c>
      <c r="M30" s="494">
        <v>4.6966900000000003</v>
      </c>
    </row>
    <row r="31" spans="1:13">
      <c r="A31" s="254">
        <v>21</v>
      </c>
      <c r="B31" s="497" t="s">
        <v>736</v>
      </c>
      <c r="C31" s="494">
        <v>5463.95</v>
      </c>
      <c r="D31" s="495">
        <v>5487.9833333333336</v>
      </c>
      <c r="E31" s="495">
        <v>5400.9666666666672</v>
      </c>
      <c r="F31" s="495">
        <v>5337.9833333333336</v>
      </c>
      <c r="G31" s="495">
        <v>5250.9666666666672</v>
      </c>
      <c r="H31" s="495">
        <v>5550.9666666666672</v>
      </c>
      <c r="I31" s="495">
        <v>5637.9833333333336</v>
      </c>
      <c r="J31" s="495">
        <v>5700.9666666666672</v>
      </c>
      <c r="K31" s="494">
        <v>5575</v>
      </c>
      <c r="L31" s="494">
        <v>5425</v>
      </c>
      <c r="M31" s="494">
        <v>0.41677999999999998</v>
      </c>
    </row>
    <row r="32" spans="1:13">
      <c r="A32" s="254">
        <v>22</v>
      </c>
      <c r="B32" s="497" t="s">
        <v>225</v>
      </c>
      <c r="C32" s="494">
        <v>1725.65</v>
      </c>
      <c r="D32" s="495">
        <v>1735.3666666666668</v>
      </c>
      <c r="E32" s="495">
        <v>1695.7333333333336</v>
      </c>
      <c r="F32" s="495">
        <v>1665.8166666666668</v>
      </c>
      <c r="G32" s="495">
        <v>1626.1833333333336</v>
      </c>
      <c r="H32" s="495">
        <v>1765.2833333333335</v>
      </c>
      <c r="I32" s="495">
        <v>1804.9166666666667</v>
      </c>
      <c r="J32" s="495">
        <v>1834.8333333333335</v>
      </c>
      <c r="K32" s="494">
        <v>1775</v>
      </c>
      <c r="L32" s="494">
        <v>1705.45</v>
      </c>
      <c r="M32" s="494">
        <v>1.7733399999999999</v>
      </c>
    </row>
    <row r="33" spans="1:13">
      <c r="A33" s="254">
        <v>23</v>
      </c>
      <c r="B33" s="497" t="s">
        <v>293</v>
      </c>
      <c r="C33" s="494">
        <v>2427.9499999999998</v>
      </c>
      <c r="D33" s="495">
        <v>2416.3166666666666</v>
      </c>
      <c r="E33" s="495">
        <v>2363.6333333333332</v>
      </c>
      <c r="F33" s="495">
        <v>2299.3166666666666</v>
      </c>
      <c r="G33" s="495">
        <v>2246.6333333333332</v>
      </c>
      <c r="H33" s="495">
        <v>2480.6333333333332</v>
      </c>
      <c r="I33" s="495">
        <v>2533.3166666666666</v>
      </c>
      <c r="J33" s="495">
        <v>2597.6333333333332</v>
      </c>
      <c r="K33" s="494">
        <v>2469</v>
      </c>
      <c r="L33" s="494">
        <v>2352</v>
      </c>
      <c r="M33" s="494">
        <v>0.58401000000000003</v>
      </c>
    </row>
    <row r="34" spans="1:13">
      <c r="A34" s="254">
        <v>24</v>
      </c>
      <c r="B34" s="497" t="s">
        <v>737</v>
      </c>
      <c r="C34" s="494">
        <v>105.8</v>
      </c>
      <c r="D34" s="495">
        <v>107.13333333333333</v>
      </c>
      <c r="E34" s="495">
        <v>103.66666666666666</v>
      </c>
      <c r="F34" s="495">
        <v>101.53333333333333</v>
      </c>
      <c r="G34" s="495">
        <v>98.066666666666663</v>
      </c>
      <c r="H34" s="495">
        <v>109.26666666666665</v>
      </c>
      <c r="I34" s="495">
        <v>112.73333333333332</v>
      </c>
      <c r="J34" s="495">
        <v>114.86666666666665</v>
      </c>
      <c r="K34" s="494">
        <v>110.6</v>
      </c>
      <c r="L34" s="494">
        <v>105</v>
      </c>
      <c r="M34" s="494">
        <v>12.886290000000001</v>
      </c>
    </row>
    <row r="35" spans="1:13">
      <c r="A35" s="254">
        <v>25</v>
      </c>
      <c r="B35" s="497" t="s">
        <v>294</v>
      </c>
      <c r="C35" s="494">
        <v>972.7</v>
      </c>
      <c r="D35" s="495">
        <v>971.38333333333321</v>
      </c>
      <c r="E35" s="495">
        <v>965.11666666666645</v>
      </c>
      <c r="F35" s="495">
        <v>957.53333333333319</v>
      </c>
      <c r="G35" s="495">
        <v>951.26666666666642</v>
      </c>
      <c r="H35" s="495">
        <v>978.96666666666647</v>
      </c>
      <c r="I35" s="495">
        <v>985.23333333333335</v>
      </c>
      <c r="J35" s="495">
        <v>992.81666666666649</v>
      </c>
      <c r="K35" s="494">
        <v>977.65</v>
      </c>
      <c r="L35" s="494">
        <v>963.8</v>
      </c>
      <c r="M35" s="494">
        <v>2.2006600000000001</v>
      </c>
    </row>
    <row r="36" spans="1:13">
      <c r="A36" s="254">
        <v>26</v>
      </c>
      <c r="B36" s="497" t="s">
        <v>226</v>
      </c>
      <c r="C36" s="494">
        <v>2722.85</v>
      </c>
      <c r="D36" s="495">
        <v>2738.9833333333336</v>
      </c>
      <c r="E36" s="495">
        <v>2683.9666666666672</v>
      </c>
      <c r="F36" s="495">
        <v>2645.0833333333335</v>
      </c>
      <c r="G36" s="495">
        <v>2590.0666666666671</v>
      </c>
      <c r="H36" s="495">
        <v>2777.8666666666672</v>
      </c>
      <c r="I36" s="495">
        <v>2832.8833333333337</v>
      </c>
      <c r="J36" s="495">
        <v>2871.7666666666673</v>
      </c>
      <c r="K36" s="494">
        <v>2794</v>
      </c>
      <c r="L36" s="494">
        <v>2700.1</v>
      </c>
      <c r="M36" s="494">
        <v>2.3102800000000001</v>
      </c>
    </row>
    <row r="37" spans="1:13">
      <c r="A37" s="254">
        <v>27</v>
      </c>
      <c r="B37" s="497" t="s">
        <v>738</v>
      </c>
      <c r="C37" s="494">
        <v>5858.85</v>
      </c>
      <c r="D37" s="495">
        <v>5802.5166666666664</v>
      </c>
      <c r="E37" s="495">
        <v>5687.0333333333328</v>
      </c>
      <c r="F37" s="495">
        <v>5515.2166666666662</v>
      </c>
      <c r="G37" s="495">
        <v>5399.7333333333327</v>
      </c>
      <c r="H37" s="495">
        <v>5974.333333333333</v>
      </c>
      <c r="I37" s="495">
        <v>6089.8166666666666</v>
      </c>
      <c r="J37" s="495">
        <v>6261.6333333333332</v>
      </c>
      <c r="K37" s="494">
        <v>5918</v>
      </c>
      <c r="L37" s="494">
        <v>5630.7</v>
      </c>
      <c r="M37" s="494">
        <v>0.72355000000000003</v>
      </c>
    </row>
    <row r="38" spans="1:13">
      <c r="A38" s="254">
        <v>28</v>
      </c>
      <c r="B38" s="497" t="s">
        <v>800</v>
      </c>
      <c r="C38" s="494">
        <v>21.25</v>
      </c>
      <c r="D38" s="495">
        <v>21.399999999999995</v>
      </c>
      <c r="E38" s="495">
        <v>20.999999999999989</v>
      </c>
      <c r="F38" s="495">
        <v>20.749999999999993</v>
      </c>
      <c r="G38" s="495">
        <v>20.349999999999987</v>
      </c>
      <c r="H38" s="495">
        <v>21.649999999999991</v>
      </c>
      <c r="I38" s="495">
        <v>22.049999999999997</v>
      </c>
      <c r="J38" s="495">
        <v>22.299999999999994</v>
      </c>
      <c r="K38" s="494">
        <v>21.8</v>
      </c>
      <c r="L38" s="494">
        <v>21.15</v>
      </c>
      <c r="M38" s="494">
        <v>66.532619999999994</v>
      </c>
    </row>
    <row r="39" spans="1:13">
      <c r="A39" s="254">
        <v>29</v>
      </c>
      <c r="B39" s="497" t="s">
        <v>44</v>
      </c>
      <c r="C39" s="494">
        <v>845.65</v>
      </c>
      <c r="D39" s="495">
        <v>848.66666666666663</v>
      </c>
      <c r="E39" s="495">
        <v>840.98333333333323</v>
      </c>
      <c r="F39" s="495">
        <v>836.31666666666661</v>
      </c>
      <c r="G39" s="495">
        <v>828.63333333333321</v>
      </c>
      <c r="H39" s="495">
        <v>853.33333333333326</v>
      </c>
      <c r="I39" s="495">
        <v>861.01666666666665</v>
      </c>
      <c r="J39" s="495">
        <v>865.68333333333328</v>
      </c>
      <c r="K39" s="494">
        <v>856.35</v>
      </c>
      <c r="L39" s="494">
        <v>844</v>
      </c>
      <c r="M39" s="494">
        <v>3.5693100000000002</v>
      </c>
    </row>
    <row r="40" spans="1:13">
      <c r="A40" s="254">
        <v>30</v>
      </c>
      <c r="B40" s="497" t="s">
        <v>296</v>
      </c>
      <c r="C40" s="494">
        <v>3170.1</v>
      </c>
      <c r="D40" s="495">
        <v>3196.6833333333329</v>
      </c>
      <c r="E40" s="495">
        <v>3123.4166666666661</v>
      </c>
      <c r="F40" s="495">
        <v>3076.7333333333331</v>
      </c>
      <c r="G40" s="495">
        <v>3003.4666666666662</v>
      </c>
      <c r="H40" s="495">
        <v>3243.3666666666659</v>
      </c>
      <c r="I40" s="495">
        <v>3316.6333333333332</v>
      </c>
      <c r="J40" s="495">
        <v>3363.3166666666657</v>
      </c>
      <c r="K40" s="494">
        <v>3269.95</v>
      </c>
      <c r="L40" s="494">
        <v>3150</v>
      </c>
      <c r="M40" s="494">
        <v>0.73051999999999995</v>
      </c>
    </row>
    <row r="41" spans="1:13">
      <c r="A41" s="254">
        <v>31</v>
      </c>
      <c r="B41" s="497" t="s">
        <v>45</v>
      </c>
      <c r="C41" s="494">
        <v>305.5</v>
      </c>
      <c r="D41" s="495">
        <v>306.13333333333338</v>
      </c>
      <c r="E41" s="495">
        <v>302.66666666666674</v>
      </c>
      <c r="F41" s="495">
        <v>299.83333333333337</v>
      </c>
      <c r="G41" s="495">
        <v>296.36666666666673</v>
      </c>
      <c r="H41" s="495">
        <v>308.96666666666675</v>
      </c>
      <c r="I41" s="495">
        <v>312.43333333333334</v>
      </c>
      <c r="J41" s="495">
        <v>315.26666666666677</v>
      </c>
      <c r="K41" s="494">
        <v>309.60000000000002</v>
      </c>
      <c r="L41" s="494">
        <v>303.3</v>
      </c>
      <c r="M41" s="494">
        <v>40.100749999999998</v>
      </c>
    </row>
    <row r="42" spans="1:13">
      <c r="A42" s="254">
        <v>32</v>
      </c>
      <c r="B42" s="497" t="s">
        <v>46</v>
      </c>
      <c r="C42" s="494">
        <v>2983.55</v>
      </c>
      <c r="D42" s="495">
        <v>2975.25</v>
      </c>
      <c r="E42" s="495">
        <v>2935.5</v>
      </c>
      <c r="F42" s="495">
        <v>2887.45</v>
      </c>
      <c r="G42" s="495">
        <v>2847.7</v>
      </c>
      <c r="H42" s="495">
        <v>3023.3</v>
      </c>
      <c r="I42" s="495">
        <v>3063.05</v>
      </c>
      <c r="J42" s="495">
        <v>3111.1000000000004</v>
      </c>
      <c r="K42" s="494">
        <v>3015</v>
      </c>
      <c r="L42" s="494">
        <v>2927.2</v>
      </c>
      <c r="M42" s="494">
        <v>10.156040000000001</v>
      </c>
    </row>
    <row r="43" spans="1:13">
      <c r="A43" s="254">
        <v>33</v>
      </c>
      <c r="B43" s="497" t="s">
        <v>47</v>
      </c>
      <c r="C43" s="494">
        <v>222.75</v>
      </c>
      <c r="D43" s="495">
        <v>223.33333333333334</v>
      </c>
      <c r="E43" s="495">
        <v>219.16666666666669</v>
      </c>
      <c r="F43" s="495">
        <v>215.58333333333334</v>
      </c>
      <c r="G43" s="495">
        <v>211.41666666666669</v>
      </c>
      <c r="H43" s="495">
        <v>226.91666666666669</v>
      </c>
      <c r="I43" s="495">
        <v>231.08333333333337</v>
      </c>
      <c r="J43" s="495">
        <v>234.66666666666669</v>
      </c>
      <c r="K43" s="494">
        <v>227.5</v>
      </c>
      <c r="L43" s="494">
        <v>219.75</v>
      </c>
      <c r="M43" s="494">
        <v>56.223590000000002</v>
      </c>
    </row>
    <row r="44" spans="1:13">
      <c r="A44" s="254">
        <v>34</v>
      </c>
      <c r="B44" s="497" t="s">
        <v>48</v>
      </c>
      <c r="C44" s="494">
        <v>112.5</v>
      </c>
      <c r="D44" s="495">
        <v>113.10000000000001</v>
      </c>
      <c r="E44" s="495">
        <v>111.40000000000002</v>
      </c>
      <c r="F44" s="495">
        <v>110.30000000000001</v>
      </c>
      <c r="G44" s="495">
        <v>108.60000000000002</v>
      </c>
      <c r="H44" s="495">
        <v>114.20000000000002</v>
      </c>
      <c r="I44" s="495">
        <v>115.9</v>
      </c>
      <c r="J44" s="495">
        <v>117.00000000000001</v>
      </c>
      <c r="K44" s="494">
        <v>114.8</v>
      </c>
      <c r="L44" s="494">
        <v>112</v>
      </c>
      <c r="M44" s="494">
        <v>156.11581000000001</v>
      </c>
    </row>
    <row r="45" spans="1:13">
      <c r="A45" s="254">
        <v>35</v>
      </c>
      <c r="B45" s="497" t="s">
        <v>297</v>
      </c>
      <c r="C45" s="494">
        <v>96.05</v>
      </c>
      <c r="D45" s="495">
        <v>96.350000000000009</v>
      </c>
      <c r="E45" s="495">
        <v>94.950000000000017</v>
      </c>
      <c r="F45" s="495">
        <v>93.850000000000009</v>
      </c>
      <c r="G45" s="495">
        <v>92.450000000000017</v>
      </c>
      <c r="H45" s="495">
        <v>97.450000000000017</v>
      </c>
      <c r="I45" s="495">
        <v>98.850000000000023</v>
      </c>
      <c r="J45" s="495">
        <v>99.950000000000017</v>
      </c>
      <c r="K45" s="494">
        <v>97.75</v>
      </c>
      <c r="L45" s="494">
        <v>95.25</v>
      </c>
      <c r="M45" s="494">
        <v>4.66045</v>
      </c>
    </row>
    <row r="46" spans="1:13">
      <c r="A46" s="254">
        <v>36</v>
      </c>
      <c r="B46" s="497" t="s">
        <v>50</v>
      </c>
      <c r="C46" s="494">
        <v>2611.6</v>
      </c>
      <c r="D46" s="495">
        <v>2578.7000000000003</v>
      </c>
      <c r="E46" s="495">
        <v>2537.4000000000005</v>
      </c>
      <c r="F46" s="495">
        <v>2463.2000000000003</v>
      </c>
      <c r="G46" s="495">
        <v>2421.9000000000005</v>
      </c>
      <c r="H46" s="495">
        <v>2652.9000000000005</v>
      </c>
      <c r="I46" s="495">
        <v>2694.2000000000007</v>
      </c>
      <c r="J46" s="495">
        <v>2768.4000000000005</v>
      </c>
      <c r="K46" s="494">
        <v>2620</v>
      </c>
      <c r="L46" s="494">
        <v>2504.5</v>
      </c>
      <c r="M46" s="494">
        <v>33.728459999999998</v>
      </c>
    </row>
    <row r="47" spans="1:13">
      <c r="A47" s="254">
        <v>37</v>
      </c>
      <c r="B47" s="497" t="s">
        <v>298</v>
      </c>
      <c r="C47" s="494">
        <v>138</v>
      </c>
      <c r="D47" s="495">
        <v>137.88333333333333</v>
      </c>
      <c r="E47" s="495">
        <v>136.56666666666666</v>
      </c>
      <c r="F47" s="495">
        <v>135.13333333333333</v>
      </c>
      <c r="G47" s="495">
        <v>133.81666666666666</v>
      </c>
      <c r="H47" s="495">
        <v>139.31666666666666</v>
      </c>
      <c r="I47" s="495">
        <v>140.63333333333333</v>
      </c>
      <c r="J47" s="495">
        <v>142.06666666666666</v>
      </c>
      <c r="K47" s="494">
        <v>139.19999999999999</v>
      </c>
      <c r="L47" s="494">
        <v>136.44999999999999</v>
      </c>
      <c r="M47" s="494">
        <v>3.7940100000000001</v>
      </c>
    </row>
    <row r="48" spans="1:13">
      <c r="A48" s="254">
        <v>38</v>
      </c>
      <c r="B48" s="497" t="s">
        <v>299</v>
      </c>
      <c r="C48" s="494">
        <v>3305.1</v>
      </c>
      <c r="D48" s="495">
        <v>3305.0333333333333</v>
      </c>
      <c r="E48" s="495">
        <v>3262.0666666666666</v>
      </c>
      <c r="F48" s="495">
        <v>3219.0333333333333</v>
      </c>
      <c r="G48" s="495">
        <v>3176.0666666666666</v>
      </c>
      <c r="H48" s="495">
        <v>3348.0666666666666</v>
      </c>
      <c r="I48" s="495">
        <v>3391.0333333333328</v>
      </c>
      <c r="J48" s="495">
        <v>3434.0666666666666</v>
      </c>
      <c r="K48" s="494">
        <v>3348</v>
      </c>
      <c r="L48" s="494">
        <v>3262</v>
      </c>
      <c r="M48" s="494">
        <v>0.48870000000000002</v>
      </c>
    </row>
    <row r="49" spans="1:13">
      <c r="A49" s="254">
        <v>39</v>
      </c>
      <c r="B49" s="497" t="s">
        <v>300</v>
      </c>
      <c r="C49" s="494">
        <v>1556.6</v>
      </c>
      <c r="D49" s="495">
        <v>1591.5833333333333</v>
      </c>
      <c r="E49" s="495">
        <v>1516.5166666666664</v>
      </c>
      <c r="F49" s="495">
        <v>1476.4333333333332</v>
      </c>
      <c r="G49" s="495">
        <v>1401.3666666666663</v>
      </c>
      <c r="H49" s="495">
        <v>1631.6666666666665</v>
      </c>
      <c r="I49" s="495">
        <v>1706.7333333333336</v>
      </c>
      <c r="J49" s="495">
        <v>1746.8166666666666</v>
      </c>
      <c r="K49" s="494">
        <v>1666.65</v>
      </c>
      <c r="L49" s="494">
        <v>1551.5</v>
      </c>
      <c r="M49" s="494">
        <v>5.89398</v>
      </c>
    </row>
    <row r="50" spans="1:13">
      <c r="A50" s="254">
        <v>40</v>
      </c>
      <c r="B50" s="497" t="s">
        <v>301</v>
      </c>
      <c r="C50" s="494">
        <v>7500.1</v>
      </c>
      <c r="D50" s="495">
        <v>7517.416666666667</v>
      </c>
      <c r="E50" s="495">
        <v>7434.8833333333341</v>
      </c>
      <c r="F50" s="495">
        <v>7369.666666666667</v>
      </c>
      <c r="G50" s="495">
        <v>7287.1333333333341</v>
      </c>
      <c r="H50" s="495">
        <v>7582.6333333333341</v>
      </c>
      <c r="I50" s="495">
        <v>7665.166666666667</v>
      </c>
      <c r="J50" s="495">
        <v>7730.3833333333341</v>
      </c>
      <c r="K50" s="494">
        <v>7599.95</v>
      </c>
      <c r="L50" s="494">
        <v>7452.2</v>
      </c>
      <c r="M50" s="494">
        <v>0.24954000000000001</v>
      </c>
    </row>
    <row r="51" spans="1:13">
      <c r="A51" s="254">
        <v>41</v>
      </c>
      <c r="B51" s="497" t="s">
        <v>52</v>
      </c>
      <c r="C51" s="494">
        <v>892.8</v>
      </c>
      <c r="D51" s="495">
        <v>888.73333333333323</v>
      </c>
      <c r="E51" s="495">
        <v>882.56666666666649</v>
      </c>
      <c r="F51" s="495">
        <v>872.33333333333326</v>
      </c>
      <c r="G51" s="495">
        <v>866.16666666666652</v>
      </c>
      <c r="H51" s="495">
        <v>898.96666666666647</v>
      </c>
      <c r="I51" s="495">
        <v>905.13333333333321</v>
      </c>
      <c r="J51" s="495">
        <v>915.36666666666645</v>
      </c>
      <c r="K51" s="494">
        <v>894.9</v>
      </c>
      <c r="L51" s="494">
        <v>878.5</v>
      </c>
      <c r="M51" s="494">
        <v>15.318250000000001</v>
      </c>
    </row>
    <row r="52" spans="1:13">
      <c r="A52" s="254">
        <v>42</v>
      </c>
      <c r="B52" s="497" t="s">
        <v>302</v>
      </c>
      <c r="C52" s="494">
        <v>449.65</v>
      </c>
      <c r="D52" s="495">
        <v>450.48333333333335</v>
      </c>
      <c r="E52" s="495">
        <v>444.36666666666667</v>
      </c>
      <c r="F52" s="495">
        <v>439.08333333333331</v>
      </c>
      <c r="G52" s="495">
        <v>432.96666666666664</v>
      </c>
      <c r="H52" s="495">
        <v>455.76666666666671</v>
      </c>
      <c r="I52" s="495">
        <v>461.88333333333338</v>
      </c>
      <c r="J52" s="495">
        <v>467.16666666666674</v>
      </c>
      <c r="K52" s="494">
        <v>456.6</v>
      </c>
      <c r="L52" s="494">
        <v>445.2</v>
      </c>
      <c r="M52" s="494">
        <v>4.2916699999999999</v>
      </c>
    </row>
    <row r="53" spans="1:13">
      <c r="A53" s="254">
        <v>43</v>
      </c>
      <c r="B53" s="497" t="s">
        <v>227</v>
      </c>
      <c r="C53" s="494">
        <v>2843.65</v>
      </c>
      <c r="D53" s="495">
        <v>2849.2833333333333</v>
      </c>
      <c r="E53" s="495">
        <v>2820.4666666666667</v>
      </c>
      <c r="F53" s="495">
        <v>2797.2833333333333</v>
      </c>
      <c r="G53" s="495">
        <v>2768.4666666666667</v>
      </c>
      <c r="H53" s="495">
        <v>2872.4666666666667</v>
      </c>
      <c r="I53" s="495">
        <v>2901.2833333333333</v>
      </c>
      <c r="J53" s="495">
        <v>2924.4666666666667</v>
      </c>
      <c r="K53" s="494">
        <v>2878.1</v>
      </c>
      <c r="L53" s="494">
        <v>2826.1</v>
      </c>
      <c r="M53" s="494">
        <v>3.42977</v>
      </c>
    </row>
    <row r="54" spans="1:13">
      <c r="A54" s="254">
        <v>44</v>
      </c>
      <c r="B54" s="497" t="s">
        <v>54</v>
      </c>
      <c r="C54" s="494">
        <v>677.9</v>
      </c>
      <c r="D54" s="495">
        <v>682.30000000000007</v>
      </c>
      <c r="E54" s="495">
        <v>671.10000000000014</v>
      </c>
      <c r="F54" s="495">
        <v>664.30000000000007</v>
      </c>
      <c r="G54" s="495">
        <v>653.10000000000014</v>
      </c>
      <c r="H54" s="495">
        <v>689.10000000000014</v>
      </c>
      <c r="I54" s="495">
        <v>700.30000000000018</v>
      </c>
      <c r="J54" s="495">
        <v>707.10000000000014</v>
      </c>
      <c r="K54" s="494">
        <v>693.5</v>
      </c>
      <c r="L54" s="494">
        <v>675.5</v>
      </c>
      <c r="M54" s="494">
        <v>120.62011</v>
      </c>
    </row>
    <row r="55" spans="1:13">
      <c r="A55" s="254">
        <v>45</v>
      </c>
      <c r="B55" s="497" t="s">
        <v>303</v>
      </c>
      <c r="C55" s="494">
        <v>2101.65</v>
      </c>
      <c r="D55" s="495">
        <v>2085.1166666666663</v>
      </c>
      <c r="E55" s="495">
        <v>2038.2333333333327</v>
      </c>
      <c r="F55" s="495">
        <v>1974.8166666666664</v>
      </c>
      <c r="G55" s="495">
        <v>1927.9333333333327</v>
      </c>
      <c r="H55" s="495">
        <v>2148.5333333333328</v>
      </c>
      <c r="I55" s="495">
        <v>2195.416666666667</v>
      </c>
      <c r="J55" s="495">
        <v>2258.8333333333326</v>
      </c>
      <c r="K55" s="494">
        <v>2132</v>
      </c>
      <c r="L55" s="494">
        <v>2021.7</v>
      </c>
      <c r="M55" s="494">
        <v>0.38697999999999999</v>
      </c>
    </row>
    <row r="56" spans="1:13">
      <c r="A56" s="254">
        <v>46</v>
      </c>
      <c r="B56" s="497" t="s">
        <v>304</v>
      </c>
      <c r="C56" s="494">
        <v>1265.4000000000001</v>
      </c>
      <c r="D56" s="495">
        <v>1254.5</v>
      </c>
      <c r="E56" s="495">
        <v>1229</v>
      </c>
      <c r="F56" s="495">
        <v>1192.5999999999999</v>
      </c>
      <c r="G56" s="495">
        <v>1167.0999999999999</v>
      </c>
      <c r="H56" s="495">
        <v>1290.9000000000001</v>
      </c>
      <c r="I56" s="495">
        <v>1316.4</v>
      </c>
      <c r="J56" s="495">
        <v>1352.8000000000002</v>
      </c>
      <c r="K56" s="494">
        <v>1280</v>
      </c>
      <c r="L56" s="494">
        <v>1218.0999999999999</v>
      </c>
      <c r="M56" s="494">
        <v>5.7810300000000003</v>
      </c>
    </row>
    <row r="57" spans="1:13">
      <c r="A57" s="254">
        <v>47</v>
      </c>
      <c r="B57" s="497" t="s">
        <v>305</v>
      </c>
      <c r="C57" s="494">
        <v>586.04999999999995</v>
      </c>
      <c r="D57" s="495">
        <v>581.36666666666667</v>
      </c>
      <c r="E57" s="495">
        <v>565.73333333333335</v>
      </c>
      <c r="F57" s="495">
        <v>545.41666666666663</v>
      </c>
      <c r="G57" s="495">
        <v>529.7833333333333</v>
      </c>
      <c r="H57" s="495">
        <v>601.68333333333339</v>
      </c>
      <c r="I57" s="495">
        <v>617.31666666666683</v>
      </c>
      <c r="J57" s="495">
        <v>637.63333333333344</v>
      </c>
      <c r="K57" s="494">
        <v>597</v>
      </c>
      <c r="L57" s="494">
        <v>561.04999999999995</v>
      </c>
      <c r="M57" s="494">
        <v>8.20791</v>
      </c>
    </row>
    <row r="58" spans="1:13">
      <c r="A58" s="254">
        <v>48</v>
      </c>
      <c r="B58" s="497" t="s">
        <v>55</v>
      </c>
      <c r="C58" s="494">
        <v>3615.5</v>
      </c>
      <c r="D58" s="495">
        <v>3619.25</v>
      </c>
      <c r="E58" s="495">
        <v>3598.5</v>
      </c>
      <c r="F58" s="495">
        <v>3581.5</v>
      </c>
      <c r="G58" s="495">
        <v>3560.75</v>
      </c>
      <c r="H58" s="495">
        <v>3636.25</v>
      </c>
      <c r="I58" s="495">
        <v>3657</v>
      </c>
      <c r="J58" s="495">
        <v>3674</v>
      </c>
      <c r="K58" s="494">
        <v>3640</v>
      </c>
      <c r="L58" s="494">
        <v>3602.25</v>
      </c>
      <c r="M58" s="494">
        <v>5.0188199999999998</v>
      </c>
    </row>
    <row r="59" spans="1:13">
      <c r="A59" s="254">
        <v>49</v>
      </c>
      <c r="B59" s="497" t="s">
        <v>306</v>
      </c>
      <c r="C59" s="494">
        <v>269.5</v>
      </c>
      <c r="D59" s="495">
        <v>272.34999999999997</v>
      </c>
      <c r="E59" s="495">
        <v>265.19999999999993</v>
      </c>
      <c r="F59" s="495">
        <v>260.89999999999998</v>
      </c>
      <c r="G59" s="495">
        <v>253.74999999999994</v>
      </c>
      <c r="H59" s="495">
        <v>276.64999999999992</v>
      </c>
      <c r="I59" s="495">
        <v>283.7999999999999</v>
      </c>
      <c r="J59" s="495">
        <v>288.09999999999991</v>
      </c>
      <c r="K59" s="494">
        <v>279.5</v>
      </c>
      <c r="L59" s="494">
        <v>268.05</v>
      </c>
      <c r="M59" s="494">
        <v>8.0197000000000003</v>
      </c>
    </row>
    <row r="60" spans="1:13" ht="12" customHeight="1">
      <c r="A60" s="254">
        <v>50</v>
      </c>
      <c r="B60" s="497" t="s">
        <v>307</v>
      </c>
      <c r="C60" s="494">
        <v>1010</v>
      </c>
      <c r="D60" s="495">
        <v>1001.3000000000001</v>
      </c>
      <c r="E60" s="495">
        <v>980.10000000000014</v>
      </c>
      <c r="F60" s="495">
        <v>950.2</v>
      </c>
      <c r="G60" s="495">
        <v>929.00000000000011</v>
      </c>
      <c r="H60" s="495">
        <v>1031.2000000000003</v>
      </c>
      <c r="I60" s="495">
        <v>1052.4000000000001</v>
      </c>
      <c r="J60" s="495">
        <v>1082.3000000000002</v>
      </c>
      <c r="K60" s="494">
        <v>1022.5</v>
      </c>
      <c r="L60" s="494">
        <v>971.4</v>
      </c>
      <c r="M60" s="494">
        <v>1.69231</v>
      </c>
    </row>
    <row r="61" spans="1:13">
      <c r="A61" s="254">
        <v>51</v>
      </c>
      <c r="B61" s="497" t="s">
        <v>58</v>
      </c>
      <c r="C61" s="494">
        <v>4993.1000000000004</v>
      </c>
      <c r="D61" s="495">
        <v>5001.7166666666662</v>
      </c>
      <c r="E61" s="495">
        <v>4943.9833333333327</v>
      </c>
      <c r="F61" s="495">
        <v>4894.8666666666668</v>
      </c>
      <c r="G61" s="495">
        <v>4837.1333333333332</v>
      </c>
      <c r="H61" s="495">
        <v>5050.8333333333321</v>
      </c>
      <c r="I61" s="495">
        <v>5108.5666666666657</v>
      </c>
      <c r="J61" s="495">
        <v>5157.6833333333316</v>
      </c>
      <c r="K61" s="494">
        <v>5059.45</v>
      </c>
      <c r="L61" s="494">
        <v>4952.6000000000004</v>
      </c>
      <c r="M61" s="494">
        <v>20.709060000000001</v>
      </c>
    </row>
    <row r="62" spans="1:13">
      <c r="A62" s="254">
        <v>52</v>
      </c>
      <c r="B62" s="497" t="s">
        <v>57</v>
      </c>
      <c r="C62" s="494">
        <v>9519.5</v>
      </c>
      <c r="D62" s="495">
        <v>9539.85</v>
      </c>
      <c r="E62" s="495">
        <v>9454.7000000000007</v>
      </c>
      <c r="F62" s="495">
        <v>9389.9</v>
      </c>
      <c r="G62" s="495">
        <v>9304.75</v>
      </c>
      <c r="H62" s="495">
        <v>9604.6500000000015</v>
      </c>
      <c r="I62" s="495">
        <v>9689.7999999999993</v>
      </c>
      <c r="J62" s="495">
        <v>9754.6000000000022</v>
      </c>
      <c r="K62" s="494">
        <v>9625</v>
      </c>
      <c r="L62" s="494">
        <v>9475.0499999999993</v>
      </c>
      <c r="M62" s="494">
        <v>3.4412500000000001</v>
      </c>
    </row>
    <row r="63" spans="1:13">
      <c r="A63" s="254">
        <v>53</v>
      </c>
      <c r="B63" s="497" t="s">
        <v>228</v>
      </c>
      <c r="C63" s="494">
        <v>3322.5</v>
      </c>
      <c r="D63" s="495">
        <v>3304.8333333333335</v>
      </c>
      <c r="E63" s="495">
        <v>3259.666666666667</v>
      </c>
      <c r="F63" s="495">
        <v>3196.8333333333335</v>
      </c>
      <c r="G63" s="495">
        <v>3151.666666666667</v>
      </c>
      <c r="H63" s="495">
        <v>3367.666666666667</v>
      </c>
      <c r="I63" s="495">
        <v>3412.8333333333339</v>
      </c>
      <c r="J63" s="495">
        <v>3475.666666666667</v>
      </c>
      <c r="K63" s="494">
        <v>3350</v>
      </c>
      <c r="L63" s="494">
        <v>3242</v>
      </c>
      <c r="M63" s="494">
        <v>0.48446</v>
      </c>
    </row>
    <row r="64" spans="1:13">
      <c r="A64" s="254">
        <v>54</v>
      </c>
      <c r="B64" s="497" t="s">
        <v>59</v>
      </c>
      <c r="C64" s="494">
        <v>1663.55</v>
      </c>
      <c r="D64" s="495">
        <v>1659.5833333333333</v>
      </c>
      <c r="E64" s="495">
        <v>1637.5666666666666</v>
      </c>
      <c r="F64" s="495">
        <v>1611.5833333333333</v>
      </c>
      <c r="G64" s="495">
        <v>1589.5666666666666</v>
      </c>
      <c r="H64" s="495">
        <v>1685.5666666666666</v>
      </c>
      <c r="I64" s="495">
        <v>1707.5833333333335</v>
      </c>
      <c r="J64" s="495">
        <v>1733.5666666666666</v>
      </c>
      <c r="K64" s="494">
        <v>1681.6</v>
      </c>
      <c r="L64" s="494">
        <v>1633.6</v>
      </c>
      <c r="M64" s="494">
        <v>4.2698400000000003</v>
      </c>
    </row>
    <row r="65" spans="1:13">
      <c r="A65" s="254">
        <v>55</v>
      </c>
      <c r="B65" s="497" t="s">
        <v>308</v>
      </c>
      <c r="C65" s="494">
        <v>129.94999999999999</v>
      </c>
      <c r="D65" s="495">
        <v>130.33333333333334</v>
      </c>
      <c r="E65" s="495">
        <v>127.86666666666667</v>
      </c>
      <c r="F65" s="495">
        <v>125.78333333333333</v>
      </c>
      <c r="G65" s="495">
        <v>123.31666666666666</v>
      </c>
      <c r="H65" s="495">
        <v>132.41666666666669</v>
      </c>
      <c r="I65" s="495">
        <v>134.88333333333333</v>
      </c>
      <c r="J65" s="495">
        <v>136.9666666666667</v>
      </c>
      <c r="K65" s="494">
        <v>132.80000000000001</v>
      </c>
      <c r="L65" s="494">
        <v>128.25</v>
      </c>
      <c r="M65" s="494">
        <v>4.3490799999999998</v>
      </c>
    </row>
    <row r="66" spans="1:13">
      <c r="A66" s="254">
        <v>56</v>
      </c>
      <c r="B66" s="497" t="s">
        <v>309</v>
      </c>
      <c r="C66" s="494">
        <v>211.1</v>
      </c>
      <c r="D66" s="495">
        <v>210.66666666666666</v>
      </c>
      <c r="E66" s="495">
        <v>207.83333333333331</v>
      </c>
      <c r="F66" s="495">
        <v>204.56666666666666</v>
      </c>
      <c r="G66" s="495">
        <v>201.73333333333332</v>
      </c>
      <c r="H66" s="495">
        <v>213.93333333333331</v>
      </c>
      <c r="I66" s="495">
        <v>216.76666666666662</v>
      </c>
      <c r="J66" s="495">
        <v>220.0333333333333</v>
      </c>
      <c r="K66" s="494">
        <v>213.5</v>
      </c>
      <c r="L66" s="494">
        <v>207.4</v>
      </c>
      <c r="M66" s="494">
        <v>10.61932</v>
      </c>
    </row>
    <row r="67" spans="1:13">
      <c r="A67" s="254">
        <v>57</v>
      </c>
      <c r="B67" s="497" t="s">
        <v>229</v>
      </c>
      <c r="C67" s="494">
        <v>337.6</v>
      </c>
      <c r="D67" s="495">
        <v>337.2</v>
      </c>
      <c r="E67" s="495">
        <v>332.9</v>
      </c>
      <c r="F67" s="495">
        <v>328.2</v>
      </c>
      <c r="G67" s="495">
        <v>323.89999999999998</v>
      </c>
      <c r="H67" s="495">
        <v>341.9</v>
      </c>
      <c r="I67" s="495">
        <v>346.20000000000005</v>
      </c>
      <c r="J67" s="495">
        <v>350.9</v>
      </c>
      <c r="K67" s="494">
        <v>341.5</v>
      </c>
      <c r="L67" s="494">
        <v>332.5</v>
      </c>
      <c r="M67" s="494">
        <v>35.171779999999998</v>
      </c>
    </row>
    <row r="68" spans="1:13">
      <c r="A68" s="254">
        <v>58</v>
      </c>
      <c r="B68" s="497" t="s">
        <v>60</v>
      </c>
      <c r="C68" s="494">
        <v>72.849999999999994</v>
      </c>
      <c r="D68" s="495">
        <v>72.983333333333334</v>
      </c>
      <c r="E68" s="495">
        <v>71.666666666666671</v>
      </c>
      <c r="F68" s="495">
        <v>70.483333333333334</v>
      </c>
      <c r="G68" s="495">
        <v>69.166666666666671</v>
      </c>
      <c r="H68" s="495">
        <v>74.166666666666671</v>
      </c>
      <c r="I68" s="495">
        <v>75.483333333333334</v>
      </c>
      <c r="J68" s="495">
        <v>76.666666666666671</v>
      </c>
      <c r="K68" s="494">
        <v>74.3</v>
      </c>
      <c r="L68" s="494">
        <v>71.8</v>
      </c>
      <c r="M68" s="494">
        <v>380.56227999999999</v>
      </c>
    </row>
    <row r="69" spans="1:13">
      <c r="A69" s="254">
        <v>59</v>
      </c>
      <c r="B69" s="497" t="s">
        <v>61</v>
      </c>
      <c r="C69" s="494">
        <v>66.599999999999994</v>
      </c>
      <c r="D69" s="495">
        <v>66.633333333333326</v>
      </c>
      <c r="E69" s="495">
        <v>65.466666666666654</v>
      </c>
      <c r="F69" s="495">
        <v>64.333333333333329</v>
      </c>
      <c r="G69" s="495">
        <v>63.166666666666657</v>
      </c>
      <c r="H69" s="495">
        <v>67.766666666666652</v>
      </c>
      <c r="I69" s="495">
        <v>68.933333333333337</v>
      </c>
      <c r="J69" s="495">
        <v>70.066666666666649</v>
      </c>
      <c r="K69" s="494">
        <v>67.8</v>
      </c>
      <c r="L69" s="494">
        <v>65.5</v>
      </c>
      <c r="M69" s="494">
        <v>32.29177</v>
      </c>
    </row>
    <row r="70" spans="1:13">
      <c r="A70" s="254">
        <v>60</v>
      </c>
      <c r="B70" s="497" t="s">
        <v>310</v>
      </c>
      <c r="C70" s="494">
        <v>21</v>
      </c>
      <c r="D70" s="495">
        <v>21.116666666666667</v>
      </c>
      <c r="E70" s="495">
        <v>20.783333333333335</v>
      </c>
      <c r="F70" s="495">
        <v>20.566666666666666</v>
      </c>
      <c r="G70" s="495">
        <v>20.233333333333334</v>
      </c>
      <c r="H70" s="495">
        <v>21.333333333333336</v>
      </c>
      <c r="I70" s="495">
        <v>21.666666666666664</v>
      </c>
      <c r="J70" s="495">
        <v>21.883333333333336</v>
      </c>
      <c r="K70" s="494">
        <v>21.45</v>
      </c>
      <c r="L70" s="494">
        <v>20.9</v>
      </c>
      <c r="M70" s="494">
        <v>30.346150000000002</v>
      </c>
    </row>
    <row r="71" spans="1:13">
      <c r="A71" s="254">
        <v>61</v>
      </c>
      <c r="B71" s="497" t="s">
        <v>62</v>
      </c>
      <c r="C71" s="494">
        <v>1389.95</v>
      </c>
      <c r="D71" s="495">
        <v>1396.7333333333333</v>
      </c>
      <c r="E71" s="495">
        <v>1379.2666666666667</v>
      </c>
      <c r="F71" s="495">
        <v>1368.5833333333333</v>
      </c>
      <c r="G71" s="495">
        <v>1351.1166666666666</v>
      </c>
      <c r="H71" s="495">
        <v>1407.4166666666667</v>
      </c>
      <c r="I71" s="495">
        <v>1424.8833333333334</v>
      </c>
      <c r="J71" s="495">
        <v>1435.5666666666668</v>
      </c>
      <c r="K71" s="494">
        <v>1414.2</v>
      </c>
      <c r="L71" s="494">
        <v>1386.05</v>
      </c>
      <c r="M71" s="494">
        <v>6.8852200000000003</v>
      </c>
    </row>
    <row r="72" spans="1:13">
      <c r="A72" s="254">
        <v>62</v>
      </c>
      <c r="B72" s="497" t="s">
        <v>311</v>
      </c>
      <c r="C72" s="494">
        <v>5250.55</v>
      </c>
      <c r="D72" s="495">
        <v>5234.6166666666659</v>
      </c>
      <c r="E72" s="495">
        <v>5180.2333333333318</v>
      </c>
      <c r="F72" s="495">
        <v>5109.9166666666661</v>
      </c>
      <c r="G72" s="495">
        <v>5055.5333333333319</v>
      </c>
      <c r="H72" s="495">
        <v>5304.9333333333316</v>
      </c>
      <c r="I72" s="495">
        <v>5359.3166666666648</v>
      </c>
      <c r="J72" s="495">
        <v>5429.6333333333314</v>
      </c>
      <c r="K72" s="494">
        <v>5289</v>
      </c>
      <c r="L72" s="494">
        <v>5164.3</v>
      </c>
      <c r="M72" s="494">
        <v>0.15883</v>
      </c>
    </row>
    <row r="73" spans="1:13">
      <c r="A73" s="254">
        <v>63</v>
      </c>
      <c r="B73" s="497" t="s">
        <v>65</v>
      </c>
      <c r="C73" s="494">
        <v>748.5</v>
      </c>
      <c r="D73" s="495">
        <v>752.68333333333339</v>
      </c>
      <c r="E73" s="495">
        <v>740.86666666666679</v>
      </c>
      <c r="F73" s="495">
        <v>733.23333333333335</v>
      </c>
      <c r="G73" s="495">
        <v>721.41666666666674</v>
      </c>
      <c r="H73" s="495">
        <v>760.31666666666683</v>
      </c>
      <c r="I73" s="495">
        <v>772.13333333333344</v>
      </c>
      <c r="J73" s="495">
        <v>779.76666666666688</v>
      </c>
      <c r="K73" s="494">
        <v>764.5</v>
      </c>
      <c r="L73" s="494">
        <v>745.05</v>
      </c>
      <c r="M73" s="494">
        <v>11.735279999999999</v>
      </c>
    </row>
    <row r="74" spans="1:13">
      <c r="A74" s="254">
        <v>64</v>
      </c>
      <c r="B74" s="497" t="s">
        <v>312</v>
      </c>
      <c r="C74" s="494">
        <v>336.65</v>
      </c>
      <c r="D74" s="495">
        <v>337.36666666666662</v>
      </c>
      <c r="E74" s="495">
        <v>333.08333333333326</v>
      </c>
      <c r="F74" s="495">
        <v>329.51666666666665</v>
      </c>
      <c r="G74" s="495">
        <v>325.23333333333329</v>
      </c>
      <c r="H74" s="495">
        <v>340.93333333333322</v>
      </c>
      <c r="I74" s="495">
        <v>345.21666666666664</v>
      </c>
      <c r="J74" s="495">
        <v>348.78333333333319</v>
      </c>
      <c r="K74" s="494">
        <v>341.65</v>
      </c>
      <c r="L74" s="494">
        <v>333.8</v>
      </c>
      <c r="M74" s="494">
        <v>0.91813999999999996</v>
      </c>
    </row>
    <row r="75" spans="1:13">
      <c r="A75" s="254">
        <v>65</v>
      </c>
      <c r="B75" s="497" t="s">
        <v>64</v>
      </c>
      <c r="C75" s="494">
        <v>130.94999999999999</v>
      </c>
      <c r="D75" s="495">
        <v>131.56666666666666</v>
      </c>
      <c r="E75" s="495">
        <v>128.18333333333334</v>
      </c>
      <c r="F75" s="495">
        <v>125.41666666666669</v>
      </c>
      <c r="G75" s="495">
        <v>122.03333333333336</v>
      </c>
      <c r="H75" s="495">
        <v>134.33333333333331</v>
      </c>
      <c r="I75" s="495">
        <v>137.71666666666664</v>
      </c>
      <c r="J75" s="495">
        <v>140.48333333333329</v>
      </c>
      <c r="K75" s="494">
        <v>134.94999999999999</v>
      </c>
      <c r="L75" s="494">
        <v>128.80000000000001</v>
      </c>
      <c r="M75" s="494">
        <v>203.91004000000001</v>
      </c>
    </row>
    <row r="76" spans="1:13" s="13" customFormat="1">
      <c r="A76" s="254">
        <v>66</v>
      </c>
      <c r="B76" s="497" t="s">
        <v>66</v>
      </c>
      <c r="C76" s="494">
        <v>619.45000000000005</v>
      </c>
      <c r="D76" s="495">
        <v>616.41666666666663</v>
      </c>
      <c r="E76" s="495">
        <v>608.0333333333333</v>
      </c>
      <c r="F76" s="495">
        <v>596.61666666666667</v>
      </c>
      <c r="G76" s="495">
        <v>588.23333333333335</v>
      </c>
      <c r="H76" s="495">
        <v>627.83333333333326</v>
      </c>
      <c r="I76" s="495">
        <v>636.2166666666667</v>
      </c>
      <c r="J76" s="495">
        <v>647.63333333333321</v>
      </c>
      <c r="K76" s="494">
        <v>624.79999999999995</v>
      </c>
      <c r="L76" s="494">
        <v>605</v>
      </c>
      <c r="M76" s="494">
        <v>15.12152</v>
      </c>
    </row>
    <row r="77" spans="1:13" s="13" customFormat="1">
      <c r="A77" s="254">
        <v>67</v>
      </c>
      <c r="B77" s="497" t="s">
        <v>69</v>
      </c>
      <c r="C77" s="494">
        <v>49.35</v>
      </c>
      <c r="D77" s="495">
        <v>49.366666666666667</v>
      </c>
      <c r="E77" s="495">
        <v>48.233333333333334</v>
      </c>
      <c r="F77" s="495">
        <v>47.116666666666667</v>
      </c>
      <c r="G77" s="495">
        <v>45.983333333333334</v>
      </c>
      <c r="H77" s="495">
        <v>50.483333333333334</v>
      </c>
      <c r="I77" s="495">
        <v>51.616666666666674</v>
      </c>
      <c r="J77" s="495">
        <v>52.733333333333334</v>
      </c>
      <c r="K77" s="494">
        <v>50.5</v>
      </c>
      <c r="L77" s="494">
        <v>48.25</v>
      </c>
      <c r="M77" s="494">
        <v>385.27134000000001</v>
      </c>
    </row>
    <row r="78" spans="1:13" s="13" customFormat="1">
      <c r="A78" s="254">
        <v>68</v>
      </c>
      <c r="B78" s="497" t="s">
        <v>73</v>
      </c>
      <c r="C78" s="494">
        <v>428.1</v>
      </c>
      <c r="D78" s="495">
        <v>428.7</v>
      </c>
      <c r="E78" s="495">
        <v>423.7</v>
      </c>
      <c r="F78" s="495">
        <v>419.3</v>
      </c>
      <c r="G78" s="495">
        <v>414.3</v>
      </c>
      <c r="H78" s="495">
        <v>433.09999999999997</v>
      </c>
      <c r="I78" s="495">
        <v>438.09999999999997</v>
      </c>
      <c r="J78" s="495">
        <v>442.49999999999994</v>
      </c>
      <c r="K78" s="494">
        <v>433.7</v>
      </c>
      <c r="L78" s="494">
        <v>424.3</v>
      </c>
      <c r="M78" s="494">
        <v>45.954369999999997</v>
      </c>
    </row>
    <row r="79" spans="1:13" s="13" customFormat="1">
      <c r="A79" s="254">
        <v>69</v>
      </c>
      <c r="B79" s="497" t="s">
        <v>739</v>
      </c>
      <c r="C79" s="494">
        <v>9393.7999999999993</v>
      </c>
      <c r="D79" s="495">
        <v>9404.9</v>
      </c>
      <c r="E79" s="495">
        <v>9342.0999999999985</v>
      </c>
      <c r="F79" s="495">
        <v>9290.4</v>
      </c>
      <c r="G79" s="495">
        <v>9227.5999999999985</v>
      </c>
      <c r="H79" s="495">
        <v>9456.5999999999985</v>
      </c>
      <c r="I79" s="495">
        <v>9519.3999999999978</v>
      </c>
      <c r="J79" s="495">
        <v>9571.0999999999985</v>
      </c>
      <c r="K79" s="494">
        <v>9467.7000000000007</v>
      </c>
      <c r="L79" s="494">
        <v>9353.2000000000007</v>
      </c>
      <c r="M79" s="494">
        <v>1.205E-2</v>
      </c>
    </row>
    <row r="80" spans="1:13" s="13" customFormat="1">
      <c r="A80" s="254">
        <v>70</v>
      </c>
      <c r="B80" s="497" t="s">
        <v>68</v>
      </c>
      <c r="C80" s="494">
        <v>532.20000000000005</v>
      </c>
      <c r="D80" s="495">
        <v>531.53333333333342</v>
      </c>
      <c r="E80" s="495">
        <v>525.21666666666681</v>
      </c>
      <c r="F80" s="495">
        <v>518.23333333333335</v>
      </c>
      <c r="G80" s="495">
        <v>511.91666666666674</v>
      </c>
      <c r="H80" s="495">
        <v>538.51666666666688</v>
      </c>
      <c r="I80" s="495">
        <v>544.83333333333348</v>
      </c>
      <c r="J80" s="495">
        <v>551.81666666666695</v>
      </c>
      <c r="K80" s="494">
        <v>537.85</v>
      </c>
      <c r="L80" s="494">
        <v>524.54999999999995</v>
      </c>
      <c r="M80" s="494">
        <v>128.73443</v>
      </c>
    </row>
    <row r="81" spans="1:13" s="13" customFormat="1">
      <c r="A81" s="254">
        <v>71</v>
      </c>
      <c r="B81" s="497" t="s">
        <v>70</v>
      </c>
      <c r="C81" s="494">
        <v>414.25</v>
      </c>
      <c r="D81" s="495">
        <v>411.63333333333338</v>
      </c>
      <c r="E81" s="495">
        <v>407.71666666666675</v>
      </c>
      <c r="F81" s="495">
        <v>401.18333333333339</v>
      </c>
      <c r="G81" s="495">
        <v>397.26666666666677</v>
      </c>
      <c r="H81" s="495">
        <v>418.16666666666674</v>
      </c>
      <c r="I81" s="495">
        <v>422.08333333333337</v>
      </c>
      <c r="J81" s="495">
        <v>428.61666666666673</v>
      </c>
      <c r="K81" s="494">
        <v>415.55</v>
      </c>
      <c r="L81" s="494">
        <v>405.1</v>
      </c>
      <c r="M81" s="494">
        <v>21.074369999999998</v>
      </c>
    </row>
    <row r="82" spans="1:13" s="13" customFormat="1">
      <c r="A82" s="254">
        <v>72</v>
      </c>
      <c r="B82" s="497" t="s">
        <v>313</v>
      </c>
      <c r="C82" s="494">
        <v>973.7</v>
      </c>
      <c r="D82" s="495">
        <v>973.73333333333323</v>
      </c>
      <c r="E82" s="495">
        <v>960.46666666666647</v>
      </c>
      <c r="F82" s="495">
        <v>947.23333333333323</v>
      </c>
      <c r="G82" s="495">
        <v>933.96666666666647</v>
      </c>
      <c r="H82" s="495">
        <v>986.96666666666647</v>
      </c>
      <c r="I82" s="495">
        <v>1000.2333333333331</v>
      </c>
      <c r="J82" s="495">
        <v>1013.4666666666665</v>
      </c>
      <c r="K82" s="494">
        <v>987</v>
      </c>
      <c r="L82" s="494">
        <v>960.5</v>
      </c>
      <c r="M82" s="494">
        <v>1.6065199999999999</v>
      </c>
    </row>
    <row r="83" spans="1:13" s="13" customFormat="1">
      <c r="A83" s="254">
        <v>73</v>
      </c>
      <c r="B83" s="497" t="s">
        <v>314</v>
      </c>
      <c r="C83" s="494">
        <v>270.64999999999998</v>
      </c>
      <c r="D83" s="495">
        <v>272.35000000000002</v>
      </c>
      <c r="E83" s="495">
        <v>265.90000000000003</v>
      </c>
      <c r="F83" s="495">
        <v>261.15000000000003</v>
      </c>
      <c r="G83" s="495">
        <v>254.70000000000005</v>
      </c>
      <c r="H83" s="495">
        <v>277.10000000000002</v>
      </c>
      <c r="I83" s="495">
        <v>283.55000000000007</v>
      </c>
      <c r="J83" s="495">
        <v>288.3</v>
      </c>
      <c r="K83" s="494">
        <v>278.8</v>
      </c>
      <c r="L83" s="494">
        <v>267.60000000000002</v>
      </c>
      <c r="M83" s="494">
        <v>29.92351</v>
      </c>
    </row>
    <row r="84" spans="1:13" s="13" customFormat="1">
      <c r="A84" s="254">
        <v>74</v>
      </c>
      <c r="B84" s="497" t="s">
        <v>315</v>
      </c>
      <c r="C84" s="494">
        <v>101.7</v>
      </c>
      <c r="D84" s="495">
        <v>101.76666666666665</v>
      </c>
      <c r="E84" s="495">
        <v>100.0333333333333</v>
      </c>
      <c r="F84" s="495">
        <v>98.366666666666646</v>
      </c>
      <c r="G84" s="495">
        <v>96.633333333333297</v>
      </c>
      <c r="H84" s="495">
        <v>103.43333333333331</v>
      </c>
      <c r="I84" s="495">
        <v>105.16666666666666</v>
      </c>
      <c r="J84" s="495">
        <v>106.83333333333331</v>
      </c>
      <c r="K84" s="494">
        <v>103.5</v>
      </c>
      <c r="L84" s="494">
        <v>100.1</v>
      </c>
      <c r="M84" s="494">
        <v>2.2125900000000001</v>
      </c>
    </row>
    <row r="85" spans="1:13" s="13" customFormat="1">
      <c r="A85" s="254">
        <v>75</v>
      </c>
      <c r="B85" s="497" t="s">
        <v>316</v>
      </c>
      <c r="C85" s="494">
        <v>5336.65</v>
      </c>
      <c r="D85" s="495">
        <v>5371.9833333333336</v>
      </c>
      <c r="E85" s="495">
        <v>5264.666666666667</v>
      </c>
      <c r="F85" s="495">
        <v>5192.6833333333334</v>
      </c>
      <c r="G85" s="495">
        <v>5085.3666666666668</v>
      </c>
      <c r="H85" s="495">
        <v>5443.9666666666672</v>
      </c>
      <c r="I85" s="495">
        <v>5551.2833333333328</v>
      </c>
      <c r="J85" s="495">
        <v>5623.2666666666673</v>
      </c>
      <c r="K85" s="494">
        <v>5479.3</v>
      </c>
      <c r="L85" s="494">
        <v>5300</v>
      </c>
      <c r="M85" s="494">
        <v>0.12200999999999999</v>
      </c>
    </row>
    <row r="86" spans="1:13" s="13" customFormat="1">
      <c r="A86" s="254">
        <v>76</v>
      </c>
      <c r="B86" s="497" t="s">
        <v>317</v>
      </c>
      <c r="C86" s="494">
        <v>913.35</v>
      </c>
      <c r="D86" s="495">
        <v>920.30000000000007</v>
      </c>
      <c r="E86" s="495">
        <v>903.05000000000018</v>
      </c>
      <c r="F86" s="495">
        <v>892.75000000000011</v>
      </c>
      <c r="G86" s="495">
        <v>875.50000000000023</v>
      </c>
      <c r="H86" s="495">
        <v>930.60000000000014</v>
      </c>
      <c r="I86" s="495">
        <v>947.84999999999991</v>
      </c>
      <c r="J86" s="495">
        <v>958.15000000000009</v>
      </c>
      <c r="K86" s="494">
        <v>937.55</v>
      </c>
      <c r="L86" s="494">
        <v>910</v>
      </c>
      <c r="M86" s="494">
        <v>1.1621999999999999</v>
      </c>
    </row>
    <row r="87" spans="1:13" s="13" customFormat="1">
      <c r="A87" s="254">
        <v>77</v>
      </c>
      <c r="B87" s="497" t="s">
        <v>230</v>
      </c>
      <c r="C87" s="494">
        <v>1176.7</v>
      </c>
      <c r="D87" s="495">
        <v>1183.05</v>
      </c>
      <c r="E87" s="495">
        <v>1164.0999999999999</v>
      </c>
      <c r="F87" s="495">
        <v>1151.5</v>
      </c>
      <c r="G87" s="495">
        <v>1132.55</v>
      </c>
      <c r="H87" s="495">
        <v>1195.6499999999999</v>
      </c>
      <c r="I87" s="495">
        <v>1214.6000000000001</v>
      </c>
      <c r="J87" s="495">
        <v>1227.1999999999998</v>
      </c>
      <c r="K87" s="494">
        <v>1202</v>
      </c>
      <c r="L87" s="494">
        <v>1170.45</v>
      </c>
      <c r="M87" s="494">
        <v>0.46177000000000001</v>
      </c>
    </row>
    <row r="88" spans="1:13" s="13" customFormat="1">
      <c r="A88" s="254">
        <v>78</v>
      </c>
      <c r="B88" s="497" t="s">
        <v>318</v>
      </c>
      <c r="C88" s="494">
        <v>71.45</v>
      </c>
      <c r="D88" s="495">
        <v>71.399999999999991</v>
      </c>
      <c r="E88" s="495">
        <v>70.549999999999983</v>
      </c>
      <c r="F88" s="495">
        <v>69.649999999999991</v>
      </c>
      <c r="G88" s="495">
        <v>68.799999999999983</v>
      </c>
      <c r="H88" s="495">
        <v>72.299999999999983</v>
      </c>
      <c r="I88" s="495">
        <v>73.149999999999977</v>
      </c>
      <c r="J88" s="495">
        <v>74.049999999999983</v>
      </c>
      <c r="K88" s="494">
        <v>72.25</v>
      </c>
      <c r="L88" s="494">
        <v>70.5</v>
      </c>
      <c r="M88" s="494">
        <v>13.23076</v>
      </c>
    </row>
    <row r="89" spans="1:13" s="13" customFormat="1">
      <c r="A89" s="254">
        <v>79</v>
      </c>
      <c r="B89" s="497" t="s">
        <v>71</v>
      </c>
      <c r="C89" s="494">
        <v>14127.15</v>
      </c>
      <c r="D89" s="495">
        <v>14121.949999999999</v>
      </c>
      <c r="E89" s="495">
        <v>13906.199999999997</v>
      </c>
      <c r="F89" s="495">
        <v>13685.249999999998</v>
      </c>
      <c r="G89" s="495">
        <v>13469.499999999996</v>
      </c>
      <c r="H89" s="495">
        <v>14342.899999999998</v>
      </c>
      <c r="I89" s="495">
        <v>14558.650000000001</v>
      </c>
      <c r="J89" s="495">
        <v>14779.599999999999</v>
      </c>
      <c r="K89" s="494">
        <v>14337.7</v>
      </c>
      <c r="L89" s="494">
        <v>13901</v>
      </c>
      <c r="M89" s="494">
        <v>0.39008999999999999</v>
      </c>
    </row>
    <row r="90" spans="1:13" s="13" customFormat="1">
      <c r="A90" s="254">
        <v>80</v>
      </c>
      <c r="B90" s="497" t="s">
        <v>319</v>
      </c>
      <c r="C90" s="494">
        <v>263.89999999999998</v>
      </c>
      <c r="D90" s="495">
        <v>263.98333333333329</v>
      </c>
      <c r="E90" s="495">
        <v>260.56666666666661</v>
      </c>
      <c r="F90" s="495">
        <v>257.23333333333329</v>
      </c>
      <c r="G90" s="495">
        <v>253.81666666666661</v>
      </c>
      <c r="H90" s="495">
        <v>267.31666666666661</v>
      </c>
      <c r="I90" s="495">
        <v>270.73333333333323</v>
      </c>
      <c r="J90" s="495">
        <v>274.06666666666661</v>
      </c>
      <c r="K90" s="494">
        <v>267.39999999999998</v>
      </c>
      <c r="L90" s="494">
        <v>260.64999999999998</v>
      </c>
      <c r="M90" s="494">
        <v>1.2954399999999999</v>
      </c>
    </row>
    <row r="91" spans="1:13" s="13" customFormat="1">
      <c r="A91" s="254">
        <v>81</v>
      </c>
      <c r="B91" s="497" t="s">
        <v>74</v>
      </c>
      <c r="C91" s="494">
        <v>3730.6</v>
      </c>
      <c r="D91" s="495">
        <v>3715.6666666666665</v>
      </c>
      <c r="E91" s="495">
        <v>3694.9333333333329</v>
      </c>
      <c r="F91" s="495">
        <v>3659.2666666666664</v>
      </c>
      <c r="G91" s="495">
        <v>3638.5333333333328</v>
      </c>
      <c r="H91" s="495">
        <v>3751.333333333333</v>
      </c>
      <c r="I91" s="495">
        <v>3772.0666666666666</v>
      </c>
      <c r="J91" s="495">
        <v>3807.7333333333331</v>
      </c>
      <c r="K91" s="494">
        <v>3736.4</v>
      </c>
      <c r="L91" s="494">
        <v>3680</v>
      </c>
      <c r="M91" s="494">
        <v>4.6235099999999996</v>
      </c>
    </row>
    <row r="92" spans="1:13" s="13" customFormat="1">
      <c r="A92" s="254">
        <v>82</v>
      </c>
      <c r="B92" s="497" t="s">
        <v>320</v>
      </c>
      <c r="C92" s="494">
        <v>416.2</v>
      </c>
      <c r="D92" s="495">
        <v>419.8</v>
      </c>
      <c r="E92" s="495">
        <v>410.40000000000003</v>
      </c>
      <c r="F92" s="495">
        <v>404.6</v>
      </c>
      <c r="G92" s="495">
        <v>395.20000000000005</v>
      </c>
      <c r="H92" s="495">
        <v>425.6</v>
      </c>
      <c r="I92" s="495">
        <v>435</v>
      </c>
      <c r="J92" s="495">
        <v>440.8</v>
      </c>
      <c r="K92" s="494">
        <v>429.2</v>
      </c>
      <c r="L92" s="494">
        <v>414</v>
      </c>
      <c r="M92" s="494">
        <v>2.28952</v>
      </c>
    </row>
    <row r="93" spans="1:13" s="13" customFormat="1">
      <c r="A93" s="254">
        <v>83</v>
      </c>
      <c r="B93" s="497" t="s">
        <v>321</v>
      </c>
      <c r="C93" s="494">
        <v>239.45</v>
      </c>
      <c r="D93" s="495">
        <v>236.63333333333333</v>
      </c>
      <c r="E93" s="495">
        <v>230.81666666666666</v>
      </c>
      <c r="F93" s="495">
        <v>222.18333333333334</v>
      </c>
      <c r="G93" s="495">
        <v>216.36666666666667</v>
      </c>
      <c r="H93" s="495">
        <v>245.26666666666665</v>
      </c>
      <c r="I93" s="495">
        <v>251.08333333333331</v>
      </c>
      <c r="J93" s="495">
        <v>259.71666666666664</v>
      </c>
      <c r="K93" s="494">
        <v>242.45</v>
      </c>
      <c r="L93" s="494">
        <v>228</v>
      </c>
      <c r="M93" s="494">
        <v>3.4098799999999998</v>
      </c>
    </row>
    <row r="94" spans="1:13" s="13" customFormat="1">
      <c r="A94" s="254">
        <v>84</v>
      </c>
      <c r="B94" s="497" t="s">
        <v>80</v>
      </c>
      <c r="C94" s="494">
        <v>599.65</v>
      </c>
      <c r="D94" s="495">
        <v>600.55000000000007</v>
      </c>
      <c r="E94" s="495">
        <v>596.10000000000014</v>
      </c>
      <c r="F94" s="495">
        <v>592.55000000000007</v>
      </c>
      <c r="G94" s="495">
        <v>588.10000000000014</v>
      </c>
      <c r="H94" s="495">
        <v>604.10000000000014</v>
      </c>
      <c r="I94" s="495">
        <v>608.55000000000018</v>
      </c>
      <c r="J94" s="495">
        <v>612.10000000000014</v>
      </c>
      <c r="K94" s="494">
        <v>605</v>
      </c>
      <c r="L94" s="494">
        <v>597</v>
      </c>
      <c r="M94" s="494">
        <v>1.1954400000000001</v>
      </c>
    </row>
    <row r="95" spans="1:13" s="13" customFormat="1">
      <c r="A95" s="254">
        <v>85</v>
      </c>
      <c r="B95" s="497" t="s">
        <v>322</v>
      </c>
      <c r="C95" s="494">
        <v>1750.95</v>
      </c>
      <c r="D95" s="495">
        <v>1768.9833333333333</v>
      </c>
      <c r="E95" s="495">
        <v>1722.9666666666667</v>
      </c>
      <c r="F95" s="495">
        <v>1694.9833333333333</v>
      </c>
      <c r="G95" s="495">
        <v>1648.9666666666667</v>
      </c>
      <c r="H95" s="495">
        <v>1796.9666666666667</v>
      </c>
      <c r="I95" s="495">
        <v>1842.9833333333336</v>
      </c>
      <c r="J95" s="495">
        <v>1870.9666666666667</v>
      </c>
      <c r="K95" s="494">
        <v>1815</v>
      </c>
      <c r="L95" s="494">
        <v>1741</v>
      </c>
      <c r="M95" s="494">
        <v>0.61040000000000005</v>
      </c>
    </row>
    <row r="96" spans="1:13" s="13" customFormat="1">
      <c r="A96" s="254">
        <v>86</v>
      </c>
      <c r="B96" s="497" t="s">
        <v>783</v>
      </c>
      <c r="C96" s="494">
        <v>242.85</v>
      </c>
      <c r="D96" s="495">
        <v>242.68333333333331</v>
      </c>
      <c r="E96" s="495">
        <v>238.41666666666663</v>
      </c>
      <c r="F96" s="495">
        <v>233.98333333333332</v>
      </c>
      <c r="G96" s="495">
        <v>229.71666666666664</v>
      </c>
      <c r="H96" s="495">
        <v>247.11666666666662</v>
      </c>
      <c r="I96" s="495">
        <v>251.38333333333333</v>
      </c>
      <c r="J96" s="495">
        <v>255.81666666666661</v>
      </c>
      <c r="K96" s="494">
        <v>246.95</v>
      </c>
      <c r="L96" s="494">
        <v>238.25</v>
      </c>
      <c r="M96" s="494">
        <v>5.1944299999999997</v>
      </c>
    </row>
    <row r="97" spans="1:13" s="13" customFormat="1">
      <c r="A97" s="254">
        <v>87</v>
      </c>
      <c r="B97" s="497" t="s">
        <v>75</v>
      </c>
      <c r="C97" s="494">
        <v>456.5</v>
      </c>
      <c r="D97" s="495">
        <v>452.34999999999997</v>
      </c>
      <c r="E97" s="495">
        <v>444.94999999999993</v>
      </c>
      <c r="F97" s="495">
        <v>433.4</v>
      </c>
      <c r="G97" s="495">
        <v>425.99999999999994</v>
      </c>
      <c r="H97" s="495">
        <v>463.89999999999992</v>
      </c>
      <c r="I97" s="495">
        <v>471.2999999999999</v>
      </c>
      <c r="J97" s="495">
        <v>482.84999999999991</v>
      </c>
      <c r="K97" s="494">
        <v>459.75</v>
      </c>
      <c r="L97" s="494">
        <v>440.8</v>
      </c>
      <c r="M97" s="494">
        <v>36.780529999999999</v>
      </c>
    </row>
    <row r="98" spans="1:13" s="13" customFormat="1">
      <c r="A98" s="254">
        <v>88</v>
      </c>
      <c r="B98" s="497" t="s">
        <v>323</v>
      </c>
      <c r="C98" s="494">
        <v>567</v>
      </c>
      <c r="D98" s="495">
        <v>571.2166666666667</v>
      </c>
      <c r="E98" s="495">
        <v>560.23333333333335</v>
      </c>
      <c r="F98" s="495">
        <v>553.4666666666667</v>
      </c>
      <c r="G98" s="495">
        <v>542.48333333333335</v>
      </c>
      <c r="H98" s="495">
        <v>577.98333333333335</v>
      </c>
      <c r="I98" s="495">
        <v>588.9666666666667</v>
      </c>
      <c r="J98" s="495">
        <v>595.73333333333335</v>
      </c>
      <c r="K98" s="494">
        <v>582.20000000000005</v>
      </c>
      <c r="L98" s="494">
        <v>564.45000000000005</v>
      </c>
      <c r="M98" s="494">
        <v>3.8723900000000002</v>
      </c>
    </row>
    <row r="99" spans="1:13" s="13" customFormat="1">
      <c r="A99" s="254">
        <v>89</v>
      </c>
      <c r="B99" s="497" t="s">
        <v>76</v>
      </c>
      <c r="C99" s="494">
        <v>148</v>
      </c>
      <c r="D99" s="495">
        <v>147.85</v>
      </c>
      <c r="E99" s="495">
        <v>145.79999999999998</v>
      </c>
      <c r="F99" s="495">
        <v>143.6</v>
      </c>
      <c r="G99" s="495">
        <v>141.54999999999998</v>
      </c>
      <c r="H99" s="495">
        <v>150.04999999999998</v>
      </c>
      <c r="I99" s="495">
        <v>152.1</v>
      </c>
      <c r="J99" s="495">
        <v>154.29999999999998</v>
      </c>
      <c r="K99" s="494">
        <v>149.9</v>
      </c>
      <c r="L99" s="494">
        <v>145.65</v>
      </c>
      <c r="M99" s="494">
        <v>148.63502</v>
      </c>
    </row>
    <row r="100" spans="1:13" s="13" customFormat="1">
      <c r="A100" s="254">
        <v>90</v>
      </c>
      <c r="B100" s="497" t="s">
        <v>324</v>
      </c>
      <c r="C100" s="494">
        <v>461.6</v>
      </c>
      <c r="D100" s="495">
        <v>454.3</v>
      </c>
      <c r="E100" s="495">
        <v>437.70000000000005</v>
      </c>
      <c r="F100" s="495">
        <v>413.8</v>
      </c>
      <c r="G100" s="495">
        <v>397.20000000000005</v>
      </c>
      <c r="H100" s="495">
        <v>478.20000000000005</v>
      </c>
      <c r="I100" s="495">
        <v>494.80000000000007</v>
      </c>
      <c r="J100" s="495">
        <v>518.70000000000005</v>
      </c>
      <c r="K100" s="494">
        <v>470.9</v>
      </c>
      <c r="L100" s="494">
        <v>430.4</v>
      </c>
      <c r="M100" s="494">
        <v>3.0414099999999999</v>
      </c>
    </row>
    <row r="101" spans="1:13">
      <c r="A101" s="254">
        <v>91</v>
      </c>
      <c r="B101" s="497" t="s">
        <v>325</v>
      </c>
      <c r="C101" s="494">
        <v>390.4</v>
      </c>
      <c r="D101" s="495">
        <v>387.3</v>
      </c>
      <c r="E101" s="495">
        <v>379.6</v>
      </c>
      <c r="F101" s="495">
        <v>368.8</v>
      </c>
      <c r="G101" s="495">
        <v>361.1</v>
      </c>
      <c r="H101" s="495">
        <v>398.1</v>
      </c>
      <c r="I101" s="495">
        <v>405.79999999999995</v>
      </c>
      <c r="J101" s="495">
        <v>416.6</v>
      </c>
      <c r="K101" s="494">
        <v>395</v>
      </c>
      <c r="L101" s="494">
        <v>376.5</v>
      </c>
      <c r="M101" s="494">
        <v>0.50373999999999997</v>
      </c>
    </row>
    <row r="102" spans="1:13">
      <c r="A102" s="254">
        <v>92</v>
      </c>
      <c r="B102" s="497" t="s">
        <v>326</v>
      </c>
      <c r="C102" s="494">
        <v>500.25</v>
      </c>
      <c r="D102" s="495">
        <v>498.5333333333333</v>
      </c>
      <c r="E102" s="495">
        <v>492.01666666666659</v>
      </c>
      <c r="F102" s="495">
        <v>483.7833333333333</v>
      </c>
      <c r="G102" s="495">
        <v>477.26666666666659</v>
      </c>
      <c r="H102" s="495">
        <v>506.76666666666659</v>
      </c>
      <c r="I102" s="495">
        <v>513.2833333333333</v>
      </c>
      <c r="J102" s="495">
        <v>521.51666666666665</v>
      </c>
      <c r="K102" s="494">
        <v>505.05</v>
      </c>
      <c r="L102" s="494">
        <v>490.3</v>
      </c>
      <c r="M102" s="494">
        <v>0.77725999999999995</v>
      </c>
    </row>
    <row r="103" spans="1:13">
      <c r="A103" s="254">
        <v>93</v>
      </c>
      <c r="B103" s="497" t="s">
        <v>77</v>
      </c>
      <c r="C103" s="494">
        <v>123.55</v>
      </c>
      <c r="D103" s="495">
        <v>124.25</v>
      </c>
      <c r="E103" s="495">
        <v>122.7</v>
      </c>
      <c r="F103" s="495">
        <v>121.85000000000001</v>
      </c>
      <c r="G103" s="495">
        <v>120.30000000000001</v>
      </c>
      <c r="H103" s="495">
        <v>125.1</v>
      </c>
      <c r="I103" s="495">
        <v>126.65</v>
      </c>
      <c r="J103" s="495">
        <v>127.49999999999999</v>
      </c>
      <c r="K103" s="494">
        <v>125.8</v>
      </c>
      <c r="L103" s="494">
        <v>123.4</v>
      </c>
      <c r="M103" s="494">
        <v>5.5305999999999997</v>
      </c>
    </row>
    <row r="104" spans="1:13">
      <c r="A104" s="254">
        <v>94</v>
      </c>
      <c r="B104" s="497" t="s">
        <v>327</v>
      </c>
      <c r="C104" s="494">
        <v>1539.85</v>
      </c>
      <c r="D104" s="495">
        <v>1542.5666666666668</v>
      </c>
      <c r="E104" s="495">
        <v>1522.4333333333336</v>
      </c>
      <c r="F104" s="495">
        <v>1505.0166666666669</v>
      </c>
      <c r="G104" s="495">
        <v>1484.8833333333337</v>
      </c>
      <c r="H104" s="495">
        <v>1559.9833333333336</v>
      </c>
      <c r="I104" s="495">
        <v>1580.1166666666668</v>
      </c>
      <c r="J104" s="495">
        <v>1597.5333333333335</v>
      </c>
      <c r="K104" s="494">
        <v>1562.7</v>
      </c>
      <c r="L104" s="494">
        <v>1525.15</v>
      </c>
      <c r="M104" s="494">
        <v>2.3373699999999999</v>
      </c>
    </row>
    <row r="105" spans="1:13">
      <c r="A105" s="254">
        <v>95</v>
      </c>
      <c r="B105" s="497" t="s">
        <v>328</v>
      </c>
      <c r="C105" s="494">
        <v>16.3</v>
      </c>
      <c r="D105" s="495">
        <v>16.383333333333336</v>
      </c>
      <c r="E105" s="495">
        <v>15.966666666666672</v>
      </c>
      <c r="F105" s="495">
        <v>15.633333333333336</v>
      </c>
      <c r="G105" s="495">
        <v>15.216666666666672</v>
      </c>
      <c r="H105" s="495">
        <v>16.716666666666672</v>
      </c>
      <c r="I105" s="495">
        <v>17.133333333333336</v>
      </c>
      <c r="J105" s="495">
        <v>17.466666666666672</v>
      </c>
      <c r="K105" s="494">
        <v>16.8</v>
      </c>
      <c r="L105" s="494">
        <v>16.05</v>
      </c>
      <c r="M105" s="494">
        <v>75.219200000000001</v>
      </c>
    </row>
    <row r="106" spans="1:13">
      <c r="A106" s="254">
        <v>96</v>
      </c>
      <c r="B106" s="497" t="s">
        <v>329</v>
      </c>
      <c r="C106" s="494">
        <v>720.05</v>
      </c>
      <c r="D106" s="495">
        <v>701.15</v>
      </c>
      <c r="E106" s="495">
        <v>669.44999999999993</v>
      </c>
      <c r="F106" s="495">
        <v>618.84999999999991</v>
      </c>
      <c r="G106" s="495">
        <v>587.14999999999986</v>
      </c>
      <c r="H106" s="495">
        <v>751.75</v>
      </c>
      <c r="I106" s="495">
        <v>783.45</v>
      </c>
      <c r="J106" s="495">
        <v>834.05000000000007</v>
      </c>
      <c r="K106" s="494">
        <v>732.85</v>
      </c>
      <c r="L106" s="494">
        <v>650.54999999999995</v>
      </c>
      <c r="M106" s="494">
        <v>65.810169999999999</v>
      </c>
    </row>
    <row r="107" spans="1:13">
      <c r="A107" s="254">
        <v>97</v>
      </c>
      <c r="B107" s="497" t="s">
        <v>330</v>
      </c>
      <c r="C107" s="494">
        <v>314.89999999999998</v>
      </c>
      <c r="D107" s="495">
        <v>314.90000000000003</v>
      </c>
      <c r="E107" s="495">
        <v>309.00000000000006</v>
      </c>
      <c r="F107" s="495">
        <v>303.10000000000002</v>
      </c>
      <c r="G107" s="495">
        <v>297.20000000000005</v>
      </c>
      <c r="H107" s="495">
        <v>320.80000000000007</v>
      </c>
      <c r="I107" s="495">
        <v>326.70000000000005</v>
      </c>
      <c r="J107" s="495">
        <v>332.60000000000008</v>
      </c>
      <c r="K107" s="494">
        <v>320.8</v>
      </c>
      <c r="L107" s="494">
        <v>309</v>
      </c>
      <c r="M107" s="494">
        <v>1.72366</v>
      </c>
    </row>
    <row r="108" spans="1:13">
      <c r="A108" s="254">
        <v>98</v>
      </c>
      <c r="B108" s="497" t="s">
        <v>79</v>
      </c>
      <c r="C108" s="494">
        <v>438.3</v>
      </c>
      <c r="D108" s="495">
        <v>440.7833333333333</v>
      </c>
      <c r="E108" s="495">
        <v>431.56666666666661</v>
      </c>
      <c r="F108" s="495">
        <v>424.83333333333331</v>
      </c>
      <c r="G108" s="495">
        <v>415.61666666666662</v>
      </c>
      <c r="H108" s="495">
        <v>447.51666666666659</v>
      </c>
      <c r="I108" s="495">
        <v>456.73333333333329</v>
      </c>
      <c r="J108" s="495">
        <v>463.46666666666658</v>
      </c>
      <c r="K108" s="494">
        <v>450</v>
      </c>
      <c r="L108" s="494">
        <v>434.05</v>
      </c>
      <c r="M108" s="494">
        <v>5.9032099999999996</v>
      </c>
    </row>
    <row r="109" spans="1:13">
      <c r="A109" s="254">
        <v>99</v>
      </c>
      <c r="B109" s="497" t="s">
        <v>331</v>
      </c>
      <c r="C109" s="494">
        <v>3726.2</v>
      </c>
      <c r="D109" s="495">
        <v>3749.75</v>
      </c>
      <c r="E109" s="495">
        <v>3689.5</v>
      </c>
      <c r="F109" s="495">
        <v>3652.8</v>
      </c>
      <c r="G109" s="495">
        <v>3592.55</v>
      </c>
      <c r="H109" s="495">
        <v>3786.45</v>
      </c>
      <c r="I109" s="495">
        <v>3846.7</v>
      </c>
      <c r="J109" s="495">
        <v>3883.3999999999996</v>
      </c>
      <c r="K109" s="494">
        <v>3810</v>
      </c>
      <c r="L109" s="494">
        <v>3713.05</v>
      </c>
      <c r="M109" s="494">
        <v>4.156E-2</v>
      </c>
    </row>
    <row r="110" spans="1:13">
      <c r="A110" s="254">
        <v>100</v>
      </c>
      <c r="B110" s="497" t="s">
        <v>332</v>
      </c>
      <c r="C110" s="494">
        <v>151.69999999999999</v>
      </c>
      <c r="D110" s="495">
        <v>151.1</v>
      </c>
      <c r="E110" s="495">
        <v>149.44999999999999</v>
      </c>
      <c r="F110" s="495">
        <v>147.19999999999999</v>
      </c>
      <c r="G110" s="495">
        <v>145.54999999999998</v>
      </c>
      <c r="H110" s="495">
        <v>153.35</v>
      </c>
      <c r="I110" s="495">
        <v>155.00000000000003</v>
      </c>
      <c r="J110" s="495">
        <v>157.25</v>
      </c>
      <c r="K110" s="494">
        <v>152.75</v>
      </c>
      <c r="L110" s="494">
        <v>148.85</v>
      </c>
      <c r="M110" s="494">
        <v>1.0805199999999999</v>
      </c>
    </row>
    <row r="111" spans="1:13">
      <c r="A111" s="254">
        <v>101</v>
      </c>
      <c r="B111" s="497" t="s">
        <v>333</v>
      </c>
      <c r="C111" s="494">
        <v>221.75</v>
      </c>
      <c r="D111" s="495">
        <v>222.78333333333333</v>
      </c>
      <c r="E111" s="495">
        <v>219.86666666666667</v>
      </c>
      <c r="F111" s="495">
        <v>217.98333333333335</v>
      </c>
      <c r="G111" s="495">
        <v>215.06666666666669</v>
      </c>
      <c r="H111" s="495">
        <v>224.66666666666666</v>
      </c>
      <c r="I111" s="495">
        <v>227.58333333333334</v>
      </c>
      <c r="J111" s="495">
        <v>229.46666666666664</v>
      </c>
      <c r="K111" s="494">
        <v>225.7</v>
      </c>
      <c r="L111" s="494">
        <v>220.9</v>
      </c>
      <c r="M111" s="494">
        <v>8.6819900000000008</v>
      </c>
    </row>
    <row r="112" spans="1:13">
      <c r="A112" s="254">
        <v>102</v>
      </c>
      <c r="B112" s="497" t="s">
        <v>334</v>
      </c>
      <c r="C112" s="494">
        <v>98.2</v>
      </c>
      <c r="D112" s="495">
        <v>98.59999999999998</v>
      </c>
      <c r="E112" s="495">
        <v>97.19999999999996</v>
      </c>
      <c r="F112" s="495">
        <v>96.199999999999974</v>
      </c>
      <c r="G112" s="495">
        <v>94.799999999999955</v>
      </c>
      <c r="H112" s="495">
        <v>99.599999999999966</v>
      </c>
      <c r="I112" s="495">
        <v>100.99999999999997</v>
      </c>
      <c r="J112" s="495">
        <v>101.99999999999997</v>
      </c>
      <c r="K112" s="494">
        <v>100</v>
      </c>
      <c r="L112" s="494">
        <v>97.6</v>
      </c>
      <c r="M112" s="494">
        <v>4.5404099999999996</v>
      </c>
    </row>
    <row r="113" spans="1:13">
      <c r="A113" s="254">
        <v>103</v>
      </c>
      <c r="B113" s="497" t="s">
        <v>335</v>
      </c>
      <c r="C113" s="494">
        <v>571.5</v>
      </c>
      <c r="D113" s="495">
        <v>576.44999999999993</v>
      </c>
      <c r="E113" s="495">
        <v>566.04999999999984</v>
      </c>
      <c r="F113" s="495">
        <v>560.59999999999991</v>
      </c>
      <c r="G113" s="495">
        <v>550.19999999999982</v>
      </c>
      <c r="H113" s="495">
        <v>581.89999999999986</v>
      </c>
      <c r="I113" s="495">
        <v>592.29999999999995</v>
      </c>
      <c r="J113" s="495">
        <v>597.74999999999989</v>
      </c>
      <c r="K113" s="494">
        <v>586.85</v>
      </c>
      <c r="L113" s="494">
        <v>571</v>
      </c>
      <c r="M113" s="494">
        <v>0.50453999999999999</v>
      </c>
    </row>
    <row r="114" spans="1:13">
      <c r="A114" s="254">
        <v>104</v>
      </c>
      <c r="B114" s="497" t="s">
        <v>81</v>
      </c>
      <c r="C114" s="494">
        <v>540</v>
      </c>
      <c r="D114" s="495">
        <v>540.48333333333335</v>
      </c>
      <c r="E114" s="495">
        <v>533.51666666666665</v>
      </c>
      <c r="F114" s="495">
        <v>527.0333333333333</v>
      </c>
      <c r="G114" s="495">
        <v>520.06666666666661</v>
      </c>
      <c r="H114" s="495">
        <v>546.9666666666667</v>
      </c>
      <c r="I114" s="495">
        <v>553.93333333333339</v>
      </c>
      <c r="J114" s="495">
        <v>560.41666666666674</v>
      </c>
      <c r="K114" s="494">
        <v>547.45000000000005</v>
      </c>
      <c r="L114" s="494">
        <v>534</v>
      </c>
      <c r="M114" s="494">
        <v>42.266289999999998</v>
      </c>
    </row>
    <row r="115" spans="1:13">
      <c r="A115" s="254">
        <v>105</v>
      </c>
      <c r="B115" s="497" t="s">
        <v>82</v>
      </c>
      <c r="C115" s="494">
        <v>836.15</v>
      </c>
      <c r="D115" s="495">
        <v>834.33333333333337</v>
      </c>
      <c r="E115" s="495">
        <v>823.66666666666674</v>
      </c>
      <c r="F115" s="495">
        <v>811.18333333333339</v>
      </c>
      <c r="G115" s="495">
        <v>800.51666666666677</v>
      </c>
      <c r="H115" s="495">
        <v>846.81666666666672</v>
      </c>
      <c r="I115" s="495">
        <v>857.48333333333346</v>
      </c>
      <c r="J115" s="495">
        <v>869.9666666666667</v>
      </c>
      <c r="K115" s="494">
        <v>845</v>
      </c>
      <c r="L115" s="494">
        <v>821.85</v>
      </c>
      <c r="M115" s="494">
        <v>45.691200000000002</v>
      </c>
    </row>
    <row r="116" spans="1:13">
      <c r="A116" s="254">
        <v>106</v>
      </c>
      <c r="B116" s="497" t="s">
        <v>231</v>
      </c>
      <c r="C116" s="494">
        <v>155.5</v>
      </c>
      <c r="D116" s="495">
        <v>156.33333333333334</v>
      </c>
      <c r="E116" s="495">
        <v>154.26666666666668</v>
      </c>
      <c r="F116" s="495">
        <v>153.03333333333333</v>
      </c>
      <c r="G116" s="495">
        <v>150.96666666666667</v>
      </c>
      <c r="H116" s="495">
        <v>157.56666666666669</v>
      </c>
      <c r="I116" s="495">
        <v>159.63333333333335</v>
      </c>
      <c r="J116" s="495">
        <v>160.8666666666667</v>
      </c>
      <c r="K116" s="494">
        <v>158.4</v>
      </c>
      <c r="L116" s="494">
        <v>155.1</v>
      </c>
      <c r="M116" s="494">
        <v>12.06564</v>
      </c>
    </row>
    <row r="117" spans="1:13">
      <c r="A117" s="254">
        <v>107</v>
      </c>
      <c r="B117" s="497" t="s">
        <v>83</v>
      </c>
      <c r="C117" s="494">
        <v>130.30000000000001</v>
      </c>
      <c r="D117" s="495">
        <v>130.48333333333332</v>
      </c>
      <c r="E117" s="495">
        <v>129.11666666666665</v>
      </c>
      <c r="F117" s="495">
        <v>127.93333333333334</v>
      </c>
      <c r="G117" s="495">
        <v>126.56666666666666</v>
      </c>
      <c r="H117" s="495">
        <v>131.66666666666663</v>
      </c>
      <c r="I117" s="495">
        <v>133.0333333333333</v>
      </c>
      <c r="J117" s="495">
        <v>134.21666666666661</v>
      </c>
      <c r="K117" s="494">
        <v>131.85</v>
      </c>
      <c r="L117" s="494">
        <v>129.30000000000001</v>
      </c>
      <c r="M117" s="494">
        <v>66.894229999999993</v>
      </c>
    </row>
    <row r="118" spans="1:13">
      <c r="A118" s="254">
        <v>108</v>
      </c>
      <c r="B118" s="497" t="s">
        <v>336</v>
      </c>
      <c r="C118" s="494">
        <v>366.35</v>
      </c>
      <c r="D118" s="495">
        <v>367.86666666666662</v>
      </c>
      <c r="E118" s="495">
        <v>363.58333333333326</v>
      </c>
      <c r="F118" s="495">
        <v>360.81666666666666</v>
      </c>
      <c r="G118" s="495">
        <v>356.5333333333333</v>
      </c>
      <c r="H118" s="495">
        <v>370.63333333333321</v>
      </c>
      <c r="I118" s="495">
        <v>374.91666666666663</v>
      </c>
      <c r="J118" s="495">
        <v>377.68333333333317</v>
      </c>
      <c r="K118" s="494">
        <v>372.15</v>
      </c>
      <c r="L118" s="494">
        <v>365.1</v>
      </c>
      <c r="M118" s="494">
        <v>0.83914999999999995</v>
      </c>
    </row>
    <row r="119" spans="1:13">
      <c r="A119" s="254">
        <v>109</v>
      </c>
      <c r="B119" s="497" t="s">
        <v>822</v>
      </c>
      <c r="C119" s="494">
        <v>2998.95</v>
      </c>
      <c r="D119" s="495">
        <v>3018.0666666666671</v>
      </c>
      <c r="E119" s="495">
        <v>2966.1833333333343</v>
      </c>
      <c r="F119" s="495">
        <v>2933.4166666666674</v>
      </c>
      <c r="G119" s="495">
        <v>2881.5333333333347</v>
      </c>
      <c r="H119" s="495">
        <v>3050.8333333333339</v>
      </c>
      <c r="I119" s="495">
        <v>3102.7166666666662</v>
      </c>
      <c r="J119" s="495">
        <v>3135.4833333333336</v>
      </c>
      <c r="K119" s="494">
        <v>3069.95</v>
      </c>
      <c r="L119" s="494">
        <v>2985.3</v>
      </c>
      <c r="M119" s="494">
        <v>5.1160899999999998</v>
      </c>
    </row>
    <row r="120" spans="1:13">
      <c r="A120" s="254">
        <v>110</v>
      </c>
      <c r="B120" s="497" t="s">
        <v>84</v>
      </c>
      <c r="C120" s="494">
        <v>1568.6</v>
      </c>
      <c r="D120" s="495">
        <v>1564.8333333333333</v>
      </c>
      <c r="E120" s="495">
        <v>1555.8666666666666</v>
      </c>
      <c r="F120" s="495">
        <v>1543.1333333333332</v>
      </c>
      <c r="G120" s="495">
        <v>1534.1666666666665</v>
      </c>
      <c r="H120" s="495">
        <v>1577.5666666666666</v>
      </c>
      <c r="I120" s="495">
        <v>1586.5333333333333</v>
      </c>
      <c r="J120" s="495">
        <v>1599.2666666666667</v>
      </c>
      <c r="K120" s="494">
        <v>1573.8</v>
      </c>
      <c r="L120" s="494">
        <v>1552.1</v>
      </c>
      <c r="M120" s="494">
        <v>3.8978799999999998</v>
      </c>
    </row>
    <row r="121" spans="1:13">
      <c r="A121" s="254">
        <v>111</v>
      </c>
      <c r="B121" s="497" t="s">
        <v>85</v>
      </c>
      <c r="C121" s="494">
        <v>576.5</v>
      </c>
      <c r="D121" s="495">
        <v>580.51666666666665</v>
      </c>
      <c r="E121" s="495">
        <v>567.18333333333328</v>
      </c>
      <c r="F121" s="495">
        <v>557.86666666666667</v>
      </c>
      <c r="G121" s="495">
        <v>544.5333333333333</v>
      </c>
      <c r="H121" s="495">
        <v>589.83333333333326</v>
      </c>
      <c r="I121" s="495">
        <v>603.16666666666674</v>
      </c>
      <c r="J121" s="495">
        <v>612.48333333333323</v>
      </c>
      <c r="K121" s="494">
        <v>593.85</v>
      </c>
      <c r="L121" s="494">
        <v>571.20000000000005</v>
      </c>
      <c r="M121" s="494">
        <v>16.255669999999999</v>
      </c>
    </row>
    <row r="122" spans="1:13">
      <c r="A122" s="254">
        <v>112</v>
      </c>
      <c r="B122" s="497" t="s">
        <v>232</v>
      </c>
      <c r="C122" s="494">
        <v>732.55</v>
      </c>
      <c r="D122" s="495">
        <v>735.4</v>
      </c>
      <c r="E122" s="495">
        <v>726.94999999999993</v>
      </c>
      <c r="F122" s="495">
        <v>721.34999999999991</v>
      </c>
      <c r="G122" s="495">
        <v>712.89999999999986</v>
      </c>
      <c r="H122" s="495">
        <v>741</v>
      </c>
      <c r="I122" s="495">
        <v>749.45</v>
      </c>
      <c r="J122" s="495">
        <v>755.05000000000007</v>
      </c>
      <c r="K122" s="494">
        <v>743.85</v>
      </c>
      <c r="L122" s="494">
        <v>729.8</v>
      </c>
      <c r="M122" s="494">
        <v>5.0591999999999997</v>
      </c>
    </row>
    <row r="123" spans="1:13">
      <c r="A123" s="254">
        <v>113</v>
      </c>
      <c r="B123" s="497" t="s">
        <v>337</v>
      </c>
      <c r="C123" s="494">
        <v>616.9</v>
      </c>
      <c r="D123" s="495">
        <v>626.63333333333333</v>
      </c>
      <c r="E123" s="495">
        <v>604.31666666666661</v>
      </c>
      <c r="F123" s="495">
        <v>591.73333333333323</v>
      </c>
      <c r="G123" s="495">
        <v>569.41666666666652</v>
      </c>
      <c r="H123" s="495">
        <v>639.2166666666667</v>
      </c>
      <c r="I123" s="495">
        <v>661.53333333333353</v>
      </c>
      <c r="J123" s="495">
        <v>674.11666666666679</v>
      </c>
      <c r="K123" s="494">
        <v>648.95000000000005</v>
      </c>
      <c r="L123" s="494">
        <v>614.04999999999995</v>
      </c>
      <c r="M123" s="494">
        <v>0.98973</v>
      </c>
    </row>
    <row r="124" spans="1:13">
      <c r="A124" s="254">
        <v>114</v>
      </c>
      <c r="B124" s="497" t="s">
        <v>233</v>
      </c>
      <c r="C124" s="494">
        <v>379.9</v>
      </c>
      <c r="D124" s="495">
        <v>376.13333333333338</v>
      </c>
      <c r="E124" s="495">
        <v>370.76666666666677</v>
      </c>
      <c r="F124" s="495">
        <v>361.63333333333338</v>
      </c>
      <c r="G124" s="495">
        <v>356.26666666666677</v>
      </c>
      <c r="H124" s="495">
        <v>385.26666666666677</v>
      </c>
      <c r="I124" s="495">
        <v>390.63333333333344</v>
      </c>
      <c r="J124" s="495">
        <v>399.76666666666677</v>
      </c>
      <c r="K124" s="494">
        <v>381.5</v>
      </c>
      <c r="L124" s="494">
        <v>367</v>
      </c>
      <c r="M124" s="494">
        <v>24.683900000000001</v>
      </c>
    </row>
    <row r="125" spans="1:13">
      <c r="A125" s="254">
        <v>115</v>
      </c>
      <c r="B125" s="497" t="s">
        <v>86</v>
      </c>
      <c r="C125" s="494">
        <v>879.1</v>
      </c>
      <c r="D125" s="495">
        <v>882.56666666666661</v>
      </c>
      <c r="E125" s="495">
        <v>870.13333333333321</v>
      </c>
      <c r="F125" s="495">
        <v>861.16666666666663</v>
      </c>
      <c r="G125" s="495">
        <v>848.73333333333323</v>
      </c>
      <c r="H125" s="495">
        <v>891.53333333333319</v>
      </c>
      <c r="I125" s="495">
        <v>903.96666666666658</v>
      </c>
      <c r="J125" s="495">
        <v>912.93333333333317</v>
      </c>
      <c r="K125" s="494">
        <v>895</v>
      </c>
      <c r="L125" s="494">
        <v>873.6</v>
      </c>
      <c r="M125" s="494">
        <v>5.91892</v>
      </c>
    </row>
    <row r="126" spans="1:13">
      <c r="A126" s="254">
        <v>116</v>
      </c>
      <c r="B126" s="497" t="s">
        <v>338</v>
      </c>
      <c r="C126" s="494">
        <v>679.65</v>
      </c>
      <c r="D126" s="495">
        <v>676.84999999999991</v>
      </c>
      <c r="E126" s="495">
        <v>665.89999999999986</v>
      </c>
      <c r="F126" s="495">
        <v>652.15</v>
      </c>
      <c r="G126" s="495">
        <v>641.19999999999993</v>
      </c>
      <c r="H126" s="495">
        <v>690.5999999999998</v>
      </c>
      <c r="I126" s="495">
        <v>701.54999999999984</v>
      </c>
      <c r="J126" s="495">
        <v>715.29999999999973</v>
      </c>
      <c r="K126" s="494">
        <v>687.8</v>
      </c>
      <c r="L126" s="494">
        <v>663.1</v>
      </c>
      <c r="M126" s="494">
        <v>2.8057799999999999</v>
      </c>
    </row>
    <row r="127" spans="1:13">
      <c r="A127" s="254">
        <v>117</v>
      </c>
      <c r="B127" s="497" t="s">
        <v>339</v>
      </c>
      <c r="C127" s="494">
        <v>94.65</v>
      </c>
      <c r="D127" s="495">
        <v>93.600000000000009</v>
      </c>
      <c r="E127" s="495">
        <v>91.200000000000017</v>
      </c>
      <c r="F127" s="495">
        <v>87.750000000000014</v>
      </c>
      <c r="G127" s="495">
        <v>85.350000000000023</v>
      </c>
      <c r="H127" s="495">
        <v>97.050000000000011</v>
      </c>
      <c r="I127" s="495">
        <v>99.450000000000017</v>
      </c>
      <c r="J127" s="495">
        <v>102.9</v>
      </c>
      <c r="K127" s="494">
        <v>96</v>
      </c>
      <c r="L127" s="494">
        <v>90.15</v>
      </c>
      <c r="M127" s="494">
        <v>2.7225199999999998</v>
      </c>
    </row>
    <row r="128" spans="1:13">
      <c r="A128" s="254">
        <v>118</v>
      </c>
      <c r="B128" s="497" t="s">
        <v>340</v>
      </c>
      <c r="C128" s="494">
        <v>98.95</v>
      </c>
      <c r="D128" s="495">
        <v>99.783333333333346</v>
      </c>
      <c r="E128" s="495">
        <v>97.166666666666686</v>
      </c>
      <c r="F128" s="495">
        <v>95.38333333333334</v>
      </c>
      <c r="G128" s="495">
        <v>92.76666666666668</v>
      </c>
      <c r="H128" s="495">
        <v>101.56666666666669</v>
      </c>
      <c r="I128" s="495">
        <v>104.18333333333334</v>
      </c>
      <c r="J128" s="495">
        <v>105.9666666666667</v>
      </c>
      <c r="K128" s="494">
        <v>102.4</v>
      </c>
      <c r="L128" s="494">
        <v>98</v>
      </c>
      <c r="M128" s="494">
        <v>18.351859999999999</v>
      </c>
    </row>
    <row r="129" spans="1:13">
      <c r="A129" s="254">
        <v>119</v>
      </c>
      <c r="B129" s="497" t="s">
        <v>341</v>
      </c>
      <c r="C129" s="494">
        <v>516.6</v>
      </c>
      <c r="D129" s="495">
        <v>510.7</v>
      </c>
      <c r="E129" s="495">
        <v>496.4</v>
      </c>
      <c r="F129" s="495">
        <v>476.2</v>
      </c>
      <c r="G129" s="495">
        <v>461.9</v>
      </c>
      <c r="H129" s="495">
        <v>530.9</v>
      </c>
      <c r="I129" s="495">
        <v>545.20000000000005</v>
      </c>
      <c r="J129" s="495">
        <v>565.4</v>
      </c>
      <c r="K129" s="494">
        <v>525</v>
      </c>
      <c r="L129" s="494">
        <v>490.5</v>
      </c>
      <c r="M129" s="494">
        <v>0.78766999999999998</v>
      </c>
    </row>
    <row r="130" spans="1:13">
      <c r="A130" s="254">
        <v>120</v>
      </c>
      <c r="B130" s="497" t="s">
        <v>92</v>
      </c>
      <c r="C130" s="494">
        <v>278.8</v>
      </c>
      <c r="D130" s="495">
        <v>279.66666666666669</v>
      </c>
      <c r="E130" s="495">
        <v>274.88333333333338</v>
      </c>
      <c r="F130" s="495">
        <v>270.9666666666667</v>
      </c>
      <c r="G130" s="495">
        <v>266.18333333333339</v>
      </c>
      <c r="H130" s="495">
        <v>283.58333333333337</v>
      </c>
      <c r="I130" s="495">
        <v>288.36666666666667</v>
      </c>
      <c r="J130" s="495">
        <v>292.28333333333336</v>
      </c>
      <c r="K130" s="494">
        <v>284.45</v>
      </c>
      <c r="L130" s="494">
        <v>275.75</v>
      </c>
      <c r="M130" s="494">
        <v>84.624920000000003</v>
      </c>
    </row>
    <row r="131" spans="1:13">
      <c r="A131" s="254">
        <v>121</v>
      </c>
      <c r="B131" s="497" t="s">
        <v>87</v>
      </c>
      <c r="C131" s="494">
        <v>546.95000000000005</v>
      </c>
      <c r="D131" s="495">
        <v>543.01666666666677</v>
      </c>
      <c r="E131" s="495">
        <v>538.28333333333353</v>
      </c>
      <c r="F131" s="495">
        <v>529.61666666666679</v>
      </c>
      <c r="G131" s="495">
        <v>524.88333333333355</v>
      </c>
      <c r="H131" s="495">
        <v>551.68333333333351</v>
      </c>
      <c r="I131" s="495">
        <v>556.41666666666686</v>
      </c>
      <c r="J131" s="495">
        <v>565.08333333333348</v>
      </c>
      <c r="K131" s="494">
        <v>547.75</v>
      </c>
      <c r="L131" s="494">
        <v>534.35</v>
      </c>
      <c r="M131" s="494">
        <v>18.25976</v>
      </c>
    </row>
    <row r="132" spans="1:13">
      <c r="A132" s="254">
        <v>122</v>
      </c>
      <c r="B132" s="497" t="s">
        <v>234</v>
      </c>
      <c r="C132" s="494">
        <v>1562.4</v>
      </c>
      <c r="D132" s="495">
        <v>1547.4333333333334</v>
      </c>
      <c r="E132" s="495">
        <v>1518.8666666666668</v>
      </c>
      <c r="F132" s="495">
        <v>1475.3333333333335</v>
      </c>
      <c r="G132" s="495">
        <v>1446.7666666666669</v>
      </c>
      <c r="H132" s="495">
        <v>1590.9666666666667</v>
      </c>
      <c r="I132" s="495">
        <v>1619.5333333333333</v>
      </c>
      <c r="J132" s="495">
        <v>1663.0666666666666</v>
      </c>
      <c r="K132" s="494">
        <v>1576</v>
      </c>
      <c r="L132" s="494">
        <v>1503.9</v>
      </c>
      <c r="M132" s="494">
        <v>4.0554100000000002</v>
      </c>
    </row>
    <row r="133" spans="1:13">
      <c r="A133" s="254">
        <v>123</v>
      </c>
      <c r="B133" s="497" t="s">
        <v>342</v>
      </c>
      <c r="C133" s="494">
        <v>1657.15</v>
      </c>
      <c r="D133" s="495">
        <v>1660.2</v>
      </c>
      <c r="E133" s="495">
        <v>1612.3500000000001</v>
      </c>
      <c r="F133" s="495">
        <v>1567.5500000000002</v>
      </c>
      <c r="G133" s="495">
        <v>1519.7000000000003</v>
      </c>
      <c r="H133" s="495">
        <v>1705</v>
      </c>
      <c r="I133" s="495">
        <v>1752.85</v>
      </c>
      <c r="J133" s="495">
        <v>1797.6499999999999</v>
      </c>
      <c r="K133" s="494">
        <v>1708.05</v>
      </c>
      <c r="L133" s="494">
        <v>1615.4</v>
      </c>
      <c r="M133" s="494">
        <v>18.885819999999999</v>
      </c>
    </row>
    <row r="134" spans="1:13">
      <c r="A134" s="254">
        <v>124</v>
      </c>
      <c r="B134" s="497" t="s">
        <v>343</v>
      </c>
      <c r="C134" s="494">
        <v>157.80000000000001</v>
      </c>
      <c r="D134" s="495">
        <v>159.23333333333332</v>
      </c>
      <c r="E134" s="495">
        <v>155.76666666666665</v>
      </c>
      <c r="F134" s="495">
        <v>153.73333333333332</v>
      </c>
      <c r="G134" s="495">
        <v>150.26666666666665</v>
      </c>
      <c r="H134" s="495">
        <v>161.26666666666665</v>
      </c>
      <c r="I134" s="495">
        <v>164.73333333333329</v>
      </c>
      <c r="J134" s="495">
        <v>166.76666666666665</v>
      </c>
      <c r="K134" s="494">
        <v>162.69999999999999</v>
      </c>
      <c r="L134" s="494">
        <v>157.19999999999999</v>
      </c>
      <c r="M134" s="494">
        <v>24.669750000000001</v>
      </c>
    </row>
    <row r="135" spans="1:13">
      <c r="A135" s="254">
        <v>125</v>
      </c>
      <c r="B135" s="497" t="s">
        <v>833</v>
      </c>
      <c r="C135" s="494">
        <v>174.85</v>
      </c>
      <c r="D135" s="495">
        <v>171.44999999999996</v>
      </c>
      <c r="E135" s="495">
        <v>162.84999999999991</v>
      </c>
      <c r="F135" s="495">
        <v>150.84999999999994</v>
      </c>
      <c r="G135" s="495">
        <v>142.24999999999989</v>
      </c>
      <c r="H135" s="495">
        <v>183.44999999999993</v>
      </c>
      <c r="I135" s="495">
        <v>192.05</v>
      </c>
      <c r="J135" s="495">
        <v>204.04999999999995</v>
      </c>
      <c r="K135" s="494">
        <v>180.05</v>
      </c>
      <c r="L135" s="494">
        <v>159.44999999999999</v>
      </c>
      <c r="M135" s="494">
        <v>52.64181</v>
      </c>
    </row>
    <row r="136" spans="1:13">
      <c r="A136" s="254">
        <v>126</v>
      </c>
      <c r="B136" s="497" t="s">
        <v>740</v>
      </c>
      <c r="C136" s="494">
        <v>737.1</v>
      </c>
      <c r="D136" s="495">
        <v>739.23333333333323</v>
      </c>
      <c r="E136" s="495">
        <v>718.46666666666647</v>
      </c>
      <c r="F136" s="495">
        <v>699.83333333333326</v>
      </c>
      <c r="G136" s="495">
        <v>679.06666666666649</v>
      </c>
      <c r="H136" s="495">
        <v>757.86666666666645</v>
      </c>
      <c r="I136" s="495">
        <v>778.6333333333331</v>
      </c>
      <c r="J136" s="495">
        <v>797.26666666666642</v>
      </c>
      <c r="K136" s="494">
        <v>760</v>
      </c>
      <c r="L136" s="494">
        <v>720.6</v>
      </c>
      <c r="M136" s="494">
        <v>1.3311200000000001</v>
      </c>
    </row>
    <row r="137" spans="1:13">
      <c r="A137" s="254">
        <v>127</v>
      </c>
      <c r="B137" s="497" t="s">
        <v>345</v>
      </c>
      <c r="C137" s="494">
        <v>568.75</v>
      </c>
      <c r="D137" s="495">
        <v>572.9</v>
      </c>
      <c r="E137" s="495">
        <v>561.04999999999995</v>
      </c>
      <c r="F137" s="495">
        <v>553.35</v>
      </c>
      <c r="G137" s="495">
        <v>541.5</v>
      </c>
      <c r="H137" s="495">
        <v>580.59999999999991</v>
      </c>
      <c r="I137" s="495">
        <v>592.45000000000005</v>
      </c>
      <c r="J137" s="495">
        <v>600.14999999999986</v>
      </c>
      <c r="K137" s="494">
        <v>584.75</v>
      </c>
      <c r="L137" s="494">
        <v>565.20000000000005</v>
      </c>
      <c r="M137" s="494">
        <v>1.80697</v>
      </c>
    </row>
    <row r="138" spans="1:13">
      <c r="A138" s="254">
        <v>128</v>
      </c>
      <c r="B138" s="497" t="s">
        <v>89</v>
      </c>
      <c r="C138" s="494">
        <v>10.050000000000001</v>
      </c>
      <c r="D138" s="495">
        <v>10.15</v>
      </c>
      <c r="E138" s="495">
        <v>9.8500000000000014</v>
      </c>
      <c r="F138" s="495">
        <v>9.65</v>
      </c>
      <c r="G138" s="495">
        <v>9.3500000000000014</v>
      </c>
      <c r="H138" s="495">
        <v>10.350000000000001</v>
      </c>
      <c r="I138" s="495">
        <v>10.650000000000002</v>
      </c>
      <c r="J138" s="495">
        <v>10.850000000000001</v>
      </c>
      <c r="K138" s="494">
        <v>10.45</v>
      </c>
      <c r="L138" s="494">
        <v>9.9499999999999993</v>
      </c>
      <c r="M138" s="494">
        <v>58.02854</v>
      </c>
    </row>
    <row r="139" spans="1:13">
      <c r="A139" s="254">
        <v>129</v>
      </c>
      <c r="B139" s="497" t="s">
        <v>346</v>
      </c>
      <c r="C139" s="494">
        <v>118.2</v>
      </c>
      <c r="D139" s="495">
        <v>119.36666666666667</v>
      </c>
      <c r="E139" s="495">
        <v>115.23333333333335</v>
      </c>
      <c r="F139" s="495">
        <v>112.26666666666668</v>
      </c>
      <c r="G139" s="495">
        <v>108.13333333333335</v>
      </c>
      <c r="H139" s="495">
        <v>122.33333333333334</v>
      </c>
      <c r="I139" s="495">
        <v>126.46666666666667</v>
      </c>
      <c r="J139" s="495">
        <v>129.43333333333334</v>
      </c>
      <c r="K139" s="494">
        <v>123.5</v>
      </c>
      <c r="L139" s="494">
        <v>116.4</v>
      </c>
      <c r="M139" s="494">
        <v>8.0545600000000004</v>
      </c>
    </row>
    <row r="140" spans="1:13">
      <c r="A140" s="254">
        <v>130</v>
      </c>
      <c r="B140" s="497" t="s">
        <v>90</v>
      </c>
      <c r="C140" s="494">
        <v>3688.1</v>
      </c>
      <c r="D140" s="495">
        <v>3656.7833333333333</v>
      </c>
      <c r="E140" s="495">
        <v>3615.3166666666666</v>
      </c>
      <c r="F140" s="495">
        <v>3542.5333333333333</v>
      </c>
      <c r="G140" s="495">
        <v>3501.0666666666666</v>
      </c>
      <c r="H140" s="495">
        <v>3729.5666666666666</v>
      </c>
      <c r="I140" s="495">
        <v>3771.0333333333328</v>
      </c>
      <c r="J140" s="495">
        <v>3843.8166666666666</v>
      </c>
      <c r="K140" s="494">
        <v>3698.25</v>
      </c>
      <c r="L140" s="494">
        <v>3584</v>
      </c>
      <c r="M140" s="494">
        <v>4.9005700000000001</v>
      </c>
    </row>
    <row r="141" spans="1:13">
      <c r="A141" s="254">
        <v>131</v>
      </c>
      <c r="B141" s="497" t="s">
        <v>347</v>
      </c>
      <c r="C141" s="494">
        <v>3482.7</v>
      </c>
      <c r="D141" s="495">
        <v>3481.3666666666668</v>
      </c>
      <c r="E141" s="495">
        <v>3422.7333333333336</v>
      </c>
      <c r="F141" s="495">
        <v>3362.7666666666669</v>
      </c>
      <c r="G141" s="495">
        <v>3304.1333333333337</v>
      </c>
      <c r="H141" s="495">
        <v>3541.3333333333335</v>
      </c>
      <c r="I141" s="495">
        <v>3599.9666666666667</v>
      </c>
      <c r="J141" s="495">
        <v>3659.9333333333334</v>
      </c>
      <c r="K141" s="494">
        <v>3540</v>
      </c>
      <c r="L141" s="494">
        <v>3421.4</v>
      </c>
      <c r="M141" s="494">
        <v>3.4787300000000001</v>
      </c>
    </row>
    <row r="142" spans="1:13">
      <c r="A142" s="254">
        <v>132</v>
      </c>
      <c r="B142" s="497" t="s">
        <v>348</v>
      </c>
      <c r="C142" s="494">
        <v>3061</v>
      </c>
      <c r="D142" s="495">
        <v>3012.1166666666668</v>
      </c>
      <c r="E142" s="495">
        <v>2933.8833333333337</v>
      </c>
      <c r="F142" s="495">
        <v>2806.7666666666669</v>
      </c>
      <c r="G142" s="495">
        <v>2728.5333333333338</v>
      </c>
      <c r="H142" s="495">
        <v>3139.2333333333336</v>
      </c>
      <c r="I142" s="495">
        <v>3217.4666666666672</v>
      </c>
      <c r="J142" s="495">
        <v>3344.5833333333335</v>
      </c>
      <c r="K142" s="494">
        <v>3090.35</v>
      </c>
      <c r="L142" s="494">
        <v>2885</v>
      </c>
      <c r="M142" s="494">
        <v>7.7192699999999999</v>
      </c>
    </row>
    <row r="143" spans="1:13">
      <c r="A143" s="254">
        <v>133</v>
      </c>
      <c r="B143" s="497" t="s">
        <v>93</v>
      </c>
      <c r="C143" s="494">
        <v>4619.25</v>
      </c>
      <c r="D143" s="495">
        <v>4600.3833333333332</v>
      </c>
      <c r="E143" s="495">
        <v>4560.8666666666668</v>
      </c>
      <c r="F143" s="495">
        <v>4502.4833333333336</v>
      </c>
      <c r="G143" s="495">
        <v>4462.9666666666672</v>
      </c>
      <c r="H143" s="495">
        <v>4658.7666666666664</v>
      </c>
      <c r="I143" s="495">
        <v>4698.2833333333328</v>
      </c>
      <c r="J143" s="495">
        <v>4756.6666666666661</v>
      </c>
      <c r="K143" s="494">
        <v>4639.8999999999996</v>
      </c>
      <c r="L143" s="494">
        <v>4542</v>
      </c>
      <c r="M143" s="494">
        <v>7.4229399999999996</v>
      </c>
    </row>
    <row r="144" spans="1:13">
      <c r="A144" s="254">
        <v>134</v>
      </c>
      <c r="B144" s="497" t="s">
        <v>349</v>
      </c>
      <c r="C144" s="494">
        <v>317.55</v>
      </c>
      <c r="D144" s="495">
        <v>317.7</v>
      </c>
      <c r="E144" s="495">
        <v>314.84999999999997</v>
      </c>
      <c r="F144" s="495">
        <v>312.14999999999998</v>
      </c>
      <c r="G144" s="495">
        <v>309.29999999999995</v>
      </c>
      <c r="H144" s="495">
        <v>320.39999999999998</v>
      </c>
      <c r="I144" s="495">
        <v>323.25</v>
      </c>
      <c r="J144" s="495">
        <v>325.95</v>
      </c>
      <c r="K144" s="494">
        <v>320.55</v>
      </c>
      <c r="L144" s="494">
        <v>315</v>
      </c>
      <c r="M144" s="494">
        <v>1.1386400000000001</v>
      </c>
    </row>
    <row r="145" spans="1:13">
      <c r="A145" s="254">
        <v>135</v>
      </c>
      <c r="B145" s="497" t="s">
        <v>350</v>
      </c>
      <c r="C145" s="494">
        <v>91.55</v>
      </c>
      <c r="D145" s="495">
        <v>91.34999999999998</v>
      </c>
      <c r="E145" s="495">
        <v>90.299999999999955</v>
      </c>
      <c r="F145" s="495">
        <v>89.049999999999969</v>
      </c>
      <c r="G145" s="495">
        <v>87.999999999999943</v>
      </c>
      <c r="H145" s="495">
        <v>92.599999999999966</v>
      </c>
      <c r="I145" s="495">
        <v>93.65</v>
      </c>
      <c r="J145" s="495">
        <v>94.899999999999977</v>
      </c>
      <c r="K145" s="494">
        <v>92.4</v>
      </c>
      <c r="L145" s="494">
        <v>90.1</v>
      </c>
      <c r="M145" s="494">
        <v>5.9059699999999999</v>
      </c>
    </row>
    <row r="146" spans="1:13">
      <c r="A146" s="254">
        <v>136</v>
      </c>
      <c r="B146" s="497" t="s">
        <v>834</v>
      </c>
      <c r="C146" s="494">
        <v>227.5</v>
      </c>
      <c r="D146" s="495">
        <v>229.08333333333334</v>
      </c>
      <c r="E146" s="495">
        <v>223.56666666666669</v>
      </c>
      <c r="F146" s="495">
        <v>219.63333333333335</v>
      </c>
      <c r="G146" s="495">
        <v>214.1166666666667</v>
      </c>
      <c r="H146" s="495">
        <v>233.01666666666668</v>
      </c>
      <c r="I146" s="495">
        <v>238.53333333333333</v>
      </c>
      <c r="J146" s="495">
        <v>242.46666666666667</v>
      </c>
      <c r="K146" s="494">
        <v>234.6</v>
      </c>
      <c r="L146" s="494">
        <v>225.15</v>
      </c>
      <c r="M146" s="494">
        <v>1.77182</v>
      </c>
    </row>
    <row r="147" spans="1:13">
      <c r="A147" s="254">
        <v>137</v>
      </c>
      <c r="B147" s="497" t="s">
        <v>742</v>
      </c>
      <c r="C147" s="494">
        <v>1800.8</v>
      </c>
      <c r="D147" s="495">
        <v>1799.2833333333335</v>
      </c>
      <c r="E147" s="495">
        <v>1783.5666666666671</v>
      </c>
      <c r="F147" s="495">
        <v>1766.3333333333335</v>
      </c>
      <c r="G147" s="495">
        <v>1750.616666666667</v>
      </c>
      <c r="H147" s="495">
        <v>1816.5166666666671</v>
      </c>
      <c r="I147" s="495">
        <v>1832.2333333333338</v>
      </c>
      <c r="J147" s="495">
        <v>1849.4666666666672</v>
      </c>
      <c r="K147" s="494">
        <v>1815</v>
      </c>
      <c r="L147" s="494">
        <v>1782.05</v>
      </c>
      <c r="M147" s="494">
        <v>3.6949999999999997E-2</v>
      </c>
    </row>
    <row r="148" spans="1:13">
      <c r="A148" s="254">
        <v>138</v>
      </c>
      <c r="B148" s="497" t="s">
        <v>235</v>
      </c>
      <c r="C148" s="494">
        <v>69.05</v>
      </c>
      <c r="D148" s="495">
        <v>69.600000000000009</v>
      </c>
      <c r="E148" s="495">
        <v>66.90000000000002</v>
      </c>
      <c r="F148" s="495">
        <v>64.750000000000014</v>
      </c>
      <c r="G148" s="495">
        <v>62.050000000000026</v>
      </c>
      <c r="H148" s="495">
        <v>71.750000000000014</v>
      </c>
      <c r="I148" s="495">
        <v>74.45</v>
      </c>
      <c r="J148" s="495">
        <v>76.600000000000009</v>
      </c>
      <c r="K148" s="494">
        <v>72.3</v>
      </c>
      <c r="L148" s="494">
        <v>67.45</v>
      </c>
      <c r="M148" s="494">
        <v>27.34234</v>
      </c>
    </row>
    <row r="149" spans="1:13">
      <c r="A149" s="254">
        <v>139</v>
      </c>
      <c r="B149" s="497" t="s">
        <v>94</v>
      </c>
      <c r="C149" s="494">
        <v>2486.6</v>
      </c>
      <c r="D149" s="495">
        <v>2505.8833333333337</v>
      </c>
      <c r="E149" s="495">
        <v>2458.7666666666673</v>
      </c>
      <c r="F149" s="495">
        <v>2430.9333333333338</v>
      </c>
      <c r="G149" s="495">
        <v>2383.8166666666675</v>
      </c>
      <c r="H149" s="495">
        <v>2533.7166666666672</v>
      </c>
      <c r="I149" s="495">
        <v>2580.833333333333</v>
      </c>
      <c r="J149" s="495">
        <v>2608.666666666667</v>
      </c>
      <c r="K149" s="494">
        <v>2553</v>
      </c>
      <c r="L149" s="494">
        <v>2478.0500000000002</v>
      </c>
      <c r="M149" s="494">
        <v>9.1683000000000003</v>
      </c>
    </row>
    <row r="150" spans="1:13">
      <c r="A150" s="254">
        <v>140</v>
      </c>
      <c r="B150" s="497" t="s">
        <v>351</v>
      </c>
      <c r="C150" s="494">
        <v>199.7</v>
      </c>
      <c r="D150" s="495">
        <v>198.41666666666666</v>
      </c>
      <c r="E150" s="495">
        <v>195.2833333333333</v>
      </c>
      <c r="F150" s="495">
        <v>190.86666666666665</v>
      </c>
      <c r="G150" s="495">
        <v>187.73333333333329</v>
      </c>
      <c r="H150" s="495">
        <v>202.83333333333331</v>
      </c>
      <c r="I150" s="495">
        <v>205.9666666666667</v>
      </c>
      <c r="J150" s="495">
        <v>210.38333333333333</v>
      </c>
      <c r="K150" s="494">
        <v>201.55</v>
      </c>
      <c r="L150" s="494">
        <v>194</v>
      </c>
      <c r="M150" s="494">
        <v>0.77098</v>
      </c>
    </row>
    <row r="151" spans="1:13">
      <c r="A151" s="254">
        <v>141</v>
      </c>
      <c r="B151" s="497" t="s">
        <v>236</v>
      </c>
      <c r="C151" s="494">
        <v>505.95</v>
      </c>
      <c r="D151" s="495">
        <v>506.66666666666669</v>
      </c>
      <c r="E151" s="495">
        <v>497.43333333333339</v>
      </c>
      <c r="F151" s="495">
        <v>488.91666666666669</v>
      </c>
      <c r="G151" s="495">
        <v>479.68333333333339</v>
      </c>
      <c r="H151" s="495">
        <v>515.18333333333339</v>
      </c>
      <c r="I151" s="495">
        <v>524.41666666666663</v>
      </c>
      <c r="J151" s="495">
        <v>532.93333333333339</v>
      </c>
      <c r="K151" s="494">
        <v>515.9</v>
      </c>
      <c r="L151" s="494">
        <v>498.15</v>
      </c>
      <c r="M151" s="494">
        <v>5.88734</v>
      </c>
    </row>
    <row r="152" spans="1:13">
      <c r="A152" s="254">
        <v>142</v>
      </c>
      <c r="B152" s="497" t="s">
        <v>237</v>
      </c>
      <c r="C152" s="494">
        <v>1370.8</v>
      </c>
      <c r="D152" s="495">
        <v>1376.8833333333332</v>
      </c>
      <c r="E152" s="495">
        <v>1354.7666666666664</v>
      </c>
      <c r="F152" s="495">
        <v>1338.7333333333331</v>
      </c>
      <c r="G152" s="495">
        <v>1316.6166666666663</v>
      </c>
      <c r="H152" s="495">
        <v>1392.9166666666665</v>
      </c>
      <c r="I152" s="495">
        <v>1415.0333333333333</v>
      </c>
      <c r="J152" s="495">
        <v>1431.0666666666666</v>
      </c>
      <c r="K152" s="494">
        <v>1399</v>
      </c>
      <c r="L152" s="494">
        <v>1360.85</v>
      </c>
      <c r="M152" s="494">
        <v>2.1230199999999999</v>
      </c>
    </row>
    <row r="153" spans="1:13">
      <c r="A153" s="254">
        <v>143</v>
      </c>
      <c r="B153" s="497" t="s">
        <v>238</v>
      </c>
      <c r="C153" s="494">
        <v>76.099999999999994</v>
      </c>
      <c r="D153" s="495">
        <v>75.966666666666654</v>
      </c>
      <c r="E153" s="495">
        <v>75.333333333333314</v>
      </c>
      <c r="F153" s="495">
        <v>74.566666666666663</v>
      </c>
      <c r="G153" s="495">
        <v>73.933333333333323</v>
      </c>
      <c r="H153" s="495">
        <v>76.733333333333306</v>
      </c>
      <c r="I153" s="495">
        <v>77.36666666666666</v>
      </c>
      <c r="J153" s="495">
        <v>78.133333333333297</v>
      </c>
      <c r="K153" s="494">
        <v>76.599999999999994</v>
      </c>
      <c r="L153" s="494">
        <v>75.2</v>
      </c>
      <c r="M153" s="494">
        <v>14.514329999999999</v>
      </c>
    </row>
    <row r="154" spans="1:13">
      <c r="A154" s="254">
        <v>144</v>
      </c>
      <c r="B154" s="497" t="s">
        <v>95</v>
      </c>
      <c r="C154" s="494">
        <v>83.8</v>
      </c>
      <c r="D154" s="495">
        <v>84.183333333333337</v>
      </c>
      <c r="E154" s="495">
        <v>82.666666666666671</v>
      </c>
      <c r="F154" s="495">
        <v>81.533333333333331</v>
      </c>
      <c r="G154" s="495">
        <v>80.016666666666666</v>
      </c>
      <c r="H154" s="495">
        <v>85.316666666666677</v>
      </c>
      <c r="I154" s="495">
        <v>86.833333333333329</v>
      </c>
      <c r="J154" s="495">
        <v>87.966666666666683</v>
      </c>
      <c r="K154" s="494">
        <v>85.7</v>
      </c>
      <c r="L154" s="494">
        <v>83.05</v>
      </c>
      <c r="M154" s="494">
        <v>15.34721</v>
      </c>
    </row>
    <row r="155" spans="1:13">
      <c r="A155" s="254">
        <v>145</v>
      </c>
      <c r="B155" s="497" t="s">
        <v>352</v>
      </c>
      <c r="C155" s="494">
        <v>584.1</v>
      </c>
      <c r="D155" s="495">
        <v>587.18333333333339</v>
      </c>
      <c r="E155" s="495">
        <v>578.91666666666674</v>
      </c>
      <c r="F155" s="495">
        <v>573.73333333333335</v>
      </c>
      <c r="G155" s="495">
        <v>565.4666666666667</v>
      </c>
      <c r="H155" s="495">
        <v>592.36666666666679</v>
      </c>
      <c r="I155" s="495">
        <v>600.63333333333344</v>
      </c>
      <c r="J155" s="495">
        <v>605.81666666666683</v>
      </c>
      <c r="K155" s="494">
        <v>595.45000000000005</v>
      </c>
      <c r="L155" s="494">
        <v>582</v>
      </c>
      <c r="M155" s="494">
        <v>0.72421000000000002</v>
      </c>
    </row>
    <row r="156" spans="1:13">
      <c r="A156" s="254">
        <v>146</v>
      </c>
      <c r="B156" s="497" t="s">
        <v>96</v>
      </c>
      <c r="C156" s="494">
        <v>1222.05</v>
      </c>
      <c r="D156" s="495">
        <v>1229.8</v>
      </c>
      <c r="E156" s="495">
        <v>1210.8499999999999</v>
      </c>
      <c r="F156" s="495">
        <v>1199.6499999999999</v>
      </c>
      <c r="G156" s="495">
        <v>1180.6999999999998</v>
      </c>
      <c r="H156" s="495">
        <v>1241</v>
      </c>
      <c r="I156" s="495">
        <v>1259.9500000000003</v>
      </c>
      <c r="J156" s="495">
        <v>1271.1500000000001</v>
      </c>
      <c r="K156" s="494">
        <v>1248.75</v>
      </c>
      <c r="L156" s="494">
        <v>1218.5999999999999</v>
      </c>
      <c r="M156" s="494">
        <v>12.08009</v>
      </c>
    </row>
    <row r="157" spans="1:13">
      <c r="A157" s="254">
        <v>147</v>
      </c>
      <c r="B157" s="497" t="s">
        <v>97</v>
      </c>
      <c r="C157" s="494">
        <v>183.6</v>
      </c>
      <c r="D157" s="495">
        <v>183.33333333333334</v>
      </c>
      <c r="E157" s="495">
        <v>181.86666666666667</v>
      </c>
      <c r="F157" s="495">
        <v>180.13333333333333</v>
      </c>
      <c r="G157" s="495">
        <v>178.66666666666666</v>
      </c>
      <c r="H157" s="495">
        <v>185.06666666666669</v>
      </c>
      <c r="I157" s="495">
        <v>186.53333333333333</v>
      </c>
      <c r="J157" s="495">
        <v>188.26666666666671</v>
      </c>
      <c r="K157" s="494">
        <v>184.8</v>
      </c>
      <c r="L157" s="494">
        <v>181.6</v>
      </c>
      <c r="M157" s="494">
        <v>29.086639999999999</v>
      </c>
    </row>
    <row r="158" spans="1:13">
      <c r="A158" s="254">
        <v>148</v>
      </c>
      <c r="B158" s="497" t="s">
        <v>354</v>
      </c>
      <c r="C158" s="494">
        <v>285.05</v>
      </c>
      <c r="D158" s="495">
        <v>286.63333333333333</v>
      </c>
      <c r="E158" s="495">
        <v>281.31666666666666</v>
      </c>
      <c r="F158" s="495">
        <v>277.58333333333331</v>
      </c>
      <c r="G158" s="495">
        <v>272.26666666666665</v>
      </c>
      <c r="H158" s="495">
        <v>290.36666666666667</v>
      </c>
      <c r="I158" s="495">
        <v>295.68333333333328</v>
      </c>
      <c r="J158" s="495">
        <v>299.41666666666669</v>
      </c>
      <c r="K158" s="494">
        <v>291.95</v>
      </c>
      <c r="L158" s="494">
        <v>282.89999999999998</v>
      </c>
      <c r="M158" s="494">
        <v>1.87642</v>
      </c>
    </row>
    <row r="159" spans="1:13">
      <c r="A159" s="254">
        <v>149</v>
      </c>
      <c r="B159" s="497" t="s">
        <v>98</v>
      </c>
      <c r="C159" s="494">
        <v>76.849999999999994</v>
      </c>
      <c r="D159" s="495">
        <v>76.833333333333329</v>
      </c>
      <c r="E159" s="495">
        <v>75.766666666666652</v>
      </c>
      <c r="F159" s="495">
        <v>74.683333333333323</v>
      </c>
      <c r="G159" s="495">
        <v>73.616666666666646</v>
      </c>
      <c r="H159" s="495">
        <v>77.916666666666657</v>
      </c>
      <c r="I159" s="495">
        <v>78.983333333333348</v>
      </c>
      <c r="J159" s="495">
        <v>80.066666666666663</v>
      </c>
      <c r="K159" s="494">
        <v>77.900000000000006</v>
      </c>
      <c r="L159" s="494">
        <v>75.75</v>
      </c>
      <c r="M159" s="494">
        <v>134.69266999999999</v>
      </c>
    </row>
    <row r="160" spans="1:13">
      <c r="A160" s="254">
        <v>150</v>
      </c>
      <c r="B160" s="497" t="s">
        <v>355</v>
      </c>
      <c r="C160" s="494">
        <v>2355.65</v>
      </c>
      <c r="D160" s="495">
        <v>2344.3000000000002</v>
      </c>
      <c r="E160" s="495">
        <v>2293.9000000000005</v>
      </c>
      <c r="F160" s="495">
        <v>2232.1500000000005</v>
      </c>
      <c r="G160" s="495">
        <v>2181.7500000000009</v>
      </c>
      <c r="H160" s="495">
        <v>2406.0500000000002</v>
      </c>
      <c r="I160" s="495">
        <v>2456.4499999999998</v>
      </c>
      <c r="J160" s="495">
        <v>2518.1999999999998</v>
      </c>
      <c r="K160" s="494">
        <v>2394.6999999999998</v>
      </c>
      <c r="L160" s="494">
        <v>2282.5500000000002</v>
      </c>
      <c r="M160" s="494">
        <v>1.48062</v>
      </c>
    </row>
    <row r="161" spans="1:13">
      <c r="A161" s="254">
        <v>151</v>
      </c>
      <c r="B161" s="497" t="s">
        <v>356</v>
      </c>
      <c r="C161" s="494">
        <v>374.6</v>
      </c>
      <c r="D161" s="495">
        <v>377.34999999999997</v>
      </c>
      <c r="E161" s="495">
        <v>369.74999999999994</v>
      </c>
      <c r="F161" s="495">
        <v>364.9</v>
      </c>
      <c r="G161" s="495">
        <v>357.29999999999995</v>
      </c>
      <c r="H161" s="495">
        <v>382.19999999999993</v>
      </c>
      <c r="I161" s="495">
        <v>389.79999999999995</v>
      </c>
      <c r="J161" s="495">
        <v>394.64999999999992</v>
      </c>
      <c r="K161" s="494">
        <v>384.95</v>
      </c>
      <c r="L161" s="494">
        <v>372.5</v>
      </c>
      <c r="M161" s="494">
        <v>0.83023000000000002</v>
      </c>
    </row>
    <row r="162" spans="1:13">
      <c r="A162" s="254">
        <v>152</v>
      </c>
      <c r="B162" s="497" t="s">
        <v>357</v>
      </c>
      <c r="C162" s="494">
        <v>674.35</v>
      </c>
      <c r="D162" s="495">
        <v>671.98333333333335</v>
      </c>
      <c r="E162" s="495">
        <v>666.06666666666672</v>
      </c>
      <c r="F162" s="495">
        <v>657.78333333333342</v>
      </c>
      <c r="G162" s="495">
        <v>651.86666666666679</v>
      </c>
      <c r="H162" s="495">
        <v>680.26666666666665</v>
      </c>
      <c r="I162" s="495">
        <v>686.18333333333317</v>
      </c>
      <c r="J162" s="495">
        <v>694.46666666666658</v>
      </c>
      <c r="K162" s="494">
        <v>677.9</v>
      </c>
      <c r="L162" s="494">
        <v>663.7</v>
      </c>
      <c r="M162" s="494">
        <v>1.64838</v>
      </c>
    </row>
    <row r="163" spans="1:13">
      <c r="A163" s="254">
        <v>153</v>
      </c>
      <c r="B163" s="497" t="s">
        <v>358</v>
      </c>
      <c r="C163" s="494">
        <v>118.35</v>
      </c>
      <c r="D163" s="495">
        <v>119.06666666666666</v>
      </c>
      <c r="E163" s="495">
        <v>116.58333333333333</v>
      </c>
      <c r="F163" s="495">
        <v>114.81666666666666</v>
      </c>
      <c r="G163" s="495">
        <v>112.33333333333333</v>
      </c>
      <c r="H163" s="495">
        <v>120.83333333333333</v>
      </c>
      <c r="I163" s="495">
        <v>123.31666666666668</v>
      </c>
      <c r="J163" s="495">
        <v>125.08333333333333</v>
      </c>
      <c r="K163" s="494">
        <v>121.55</v>
      </c>
      <c r="L163" s="494">
        <v>117.3</v>
      </c>
      <c r="M163" s="494">
        <v>31.309000000000001</v>
      </c>
    </row>
    <row r="164" spans="1:13">
      <c r="A164" s="254">
        <v>154</v>
      </c>
      <c r="B164" s="497" t="s">
        <v>359</v>
      </c>
      <c r="C164" s="494">
        <v>214.95</v>
      </c>
      <c r="D164" s="495">
        <v>215.38333333333333</v>
      </c>
      <c r="E164" s="495">
        <v>211.81666666666666</v>
      </c>
      <c r="F164" s="495">
        <v>208.68333333333334</v>
      </c>
      <c r="G164" s="495">
        <v>205.11666666666667</v>
      </c>
      <c r="H164" s="495">
        <v>218.51666666666665</v>
      </c>
      <c r="I164" s="495">
        <v>222.08333333333331</v>
      </c>
      <c r="J164" s="495">
        <v>225.21666666666664</v>
      </c>
      <c r="K164" s="494">
        <v>218.95</v>
      </c>
      <c r="L164" s="494">
        <v>212.25</v>
      </c>
      <c r="M164" s="494">
        <v>69.714219999999997</v>
      </c>
    </row>
    <row r="165" spans="1:13">
      <c r="A165" s="254">
        <v>155</v>
      </c>
      <c r="B165" s="497" t="s">
        <v>239</v>
      </c>
      <c r="C165" s="494">
        <v>7.4</v>
      </c>
      <c r="D165" s="495">
        <v>7.5333333333333341</v>
      </c>
      <c r="E165" s="495">
        <v>7.1666666666666679</v>
      </c>
      <c r="F165" s="495">
        <v>6.9333333333333336</v>
      </c>
      <c r="G165" s="495">
        <v>6.5666666666666673</v>
      </c>
      <c r="H165" s="495">
        <v>7.7666666666666684</v>
      </c>
      <c r="I165" s="495">
        <v>8.1333333333333329</v>
      </c>
      <c r="J165" s="495">
        <v>8.3666666666666689</v>
      </c>
      <c r="K165" s="494">
        <v>7.9</v>
      </c>
      <c r="L165" s="494">
        <v>7.3</v>
      </c>
      <c r="M165" s="494">
        <v>229.80077</v>
      </c>
    </row>
    <row r="166" spans="1:13">
      <c r="A166" s="254">
        <v>156</v>
      </c>
      <c r="B166" s="497" t="s">
        <v>240</v>
      </c>
      <c r="C166" s="494">
        <v>49.25</v>
      </c>
      <c r="D166" s="495">
        <v>49.25</v>
      </c>
      <c r="E166" s="495">
        <v>49.25</v>
      </c>
      <c r="F166" s="495">
        <v>49.25</v>
      </c>
      <c r="G166" s="495">
        <v>49.25</v>
      </c>
      <c r="H166" s="495">
        <v>49.25</v>
      </c>
      <c r="I166" s="495">
        <v>49.25</v>
      </c>
      <c r="J166" s="495">
        <v>49.25</v>
      </c>
      <c r="K166" s="494">
        <v>49.25</v>
      </c>
      <c r="L166" s="494">
        <v>49.25</v>
      </c>
      <c r="M166" s="494">
        <v>3.16961</v>
      </c>
    </row>
    <row r="167" spans="1:13">
      <c r="A167" s="254">
        <v>157</v>
      </c>
      <c r="B167" s="497" t="s">
        <v>99</v>
      </c>
      <c r="C167" s="494">
        <v>134.55000000000001</v>
      </c>
      <c r="D167" s="495">
        <v>135.21666666666667</v>
      </c>
      <c r="E167" s="495">
        <v>133.43333333333334</v>
      </c>
      <c r="F167" s="495">
        <v>132.31666666666666</v>
      </c>
      <c r="G167" s="495">
        <v>130.53333333333333</v>
      </c>
      <c r="H167" s="495">
        <v>136.33333333333334</v>
      </c>
      <c r="I167" s="495">
        <v>138.1166666666667</v>
      </c>
      <c r="J167" s="495">
        <v>139.23333333333335</v>
      </c>
      <c r="K167" s="494">
        <v>137</v>
      </c>
      <c r="L167" s="494">
        <v>134.1</v>
      </c>
      <c r="M167" s="494">
        <v>86.928219999999996</v>
      </c>
    </row>
    <row r="168" spans="1:13">
      <c r="A168" s="254">
        <v>158</v>
      </c>
      <c r="B168" s="497" t="s">
        <v>360</v>
      </c>
      <c r="C168" s="494">
        <v>276.60000000000002</v>
      </c>
      <c r="D168" s="495">
        <v>277.40000000000003</v>
      </c>
      <c r="E168" s="495">
        <v>274.20000000000005</v>
      </c>
      <c r="F168" s="495">
        <v>271.8</v>
      </c>
      <c r="G168" s="495">
        <v>268.60000000000002</v>
      </c>
      <c r="H168" s="495">
        <v>279.80000000000007</v>
      </c>
      <c r="I168" s="495">
        <v>283</v>
      </c>
      <c r="J168" s="495">
        <v>285.40000000000009</v>
      </c>
      <c r="K168" s="494">
        <v>280.60000000000002</v>
      </c>
      <c r="L168" s="494">
        <v>275</v>
      </c>
      <c r="M168" s="494">
        <v>0.32319999999999999</v>
      </c>
    </row>
    <row r="169" spans="1:13">
      <c r="A169" s="254">
        <v>159</v>
      </c>
      <c r="B169" s="497" t="s">
        <v>361</v>
      </c>
      <c r="C169" s="494">
        <v>232</v>
      </c>
      <c r="D169" s="495">
        <v>233.86666666666667</v>
      </c>
      <c r="E169" s="495">
        <v>229.43333333333334</v>
      </c>
      <c r="F169" s="495">
        <v>226.86666666666667</v>
      </c>
      <c r="G169" s="495">
        <v>222.43333333333334</v>
      </c>
      <c r="H169" s="495">
        <v>236.43333333333334</v>
      </c>
      <c r="I169" s="495">
        <v>240.86666666666667</v>
      </c>
      <c r="J169" s="495">
        <v>243.43333333333334</v>
      </c>
      <c r="K169" s="494">
        <v>238.3</v>
      </c>
      <c r="L169" s="494">
        <v>231.3</v>
      </c>
      <c r="M169" s="494">
        <v>1.4208400000000001</v>
      </c>
    </row>
    <row r="170" spans="1:13">
      <c r="A170" s="254">
        <v>160</v>
      </c>
      <c r="B170" s="497" t="s">
        <v>744</v>
      </c>
      <c r="C170" s="494">
        <v>4268.3999999999996</v>
      </c>
      <c r="D170" s="495">
        <v>4290.0166666666673</v>
      </c>
      <c r="E170" s="495">
        <v>4211.9833333333345</v>
      </c>
      <c r="F170" s="495">
        <v>4155.5666666666675</v>
      </c>
      <c r="G170" s="495">
        <v>4077.5333333333347</v>
      </c>
      <c r="H170" s="495">
        <v>4346.4333333333343</v>
      </c>
      <c r="I170" s="495">
        <v>4424.4666666666672</v>
      </c>
      <c r="J170" s="495">
        <v>4480.8833333333341</v>
      </c>
      <c r="K170" s="494">
        <v>4368.05</v>
      </c>
      <c r="L170" s="494">
        <v>4233.6000000000004</v>
      </c>
      <c r="M170" s="494">
        <v>0.34178999999999998</v>
      </c>
    </row>
    <row r="171" spans="1:13">
      <c r="A171" s="254">
        <v>161</v>
      </c>
      <c r="B171" s="497" t="s">
        <v>102</v>
      </c>
      <c r="C171" s="494">
        <v>24.25</v>
      </c>
      <c r="D171" s="495">
        <v>24.183333333333337</v>
      </c>
      <c r="E171" s="495">
        <v>23.916666666666675</v>
      </c>
      <c r="F171" s="495">
        <v>23.583333333333339</v>
      </c>
      <c r="G171" s="495">
        <v>23.316666666666677</v>
      </c>
      <c r="H171" s="495">
        <v>24.516666666666673</v>
      </c>
      <c r="I171" s="495">
        <v>24.783333333333339</v>
      </c>
      <c r="J171" s="495">
        <v>25.116666666666671</v>
      </c>
      <c r="K171" s="494">
        <v>24.45</v>
      </c>
      <c r="L171" s="494">
        <v>23.85</v>
      </c>
      <c r="M171" s="494">
        <v>104.73564</v>
      </c>
    </row>
    <row r="172" spans="1:13">
      <c r="A172" s="254">
        <v>162</v>
      </c>
      <c r="B172" s="497" t="s">
        <v>362</v>
      </c>
      <c r="C172" s="494">
        <v>2479.9499999999998</v>
      </c>
      <c r="D172" s="495">
        <v>2502.9833333333331</v>
      </c>
      <c r="E172" s="495">
        <v>2431.9666666666662</v>
      </c>
      <c r="F172" s="495">
        <v>2383.9833333333331</v>
      </c>
      <c r="G172" s="495">
        <v>2312.9666666666662</v>
      </c>
      <c r="H172" s="495">
        <v>2550.9666666666662</v>
      </c>
      <c r="I172" s="495">
        <v>2621.9833333333336</v>
      </c>
      <c r="J172" s="495">
        <v>2669.9666666666662</v>
      </c>
      <c r="K172" s="494">
        <v>2574</v>
      </c>
      <c r="L172" s="494">
        <v>2455</v>
      </c>
      <c r="M172" s="494">
        <v>0.25173000000000001</v>
      </c>
    </row>
    <row r="173" spans="1:13">
      <c r="A173" s="254">
        <v>163</v>
      </c>
      <c r="B173" s="497" t="s">
        <v>745</v>
      </c>
      <c r="C173" s="494">
        <v>185.8</v>
      </c>
      <c r="D173" s="495">
        <v>186.08333333333334</v>
      </c>
      <c r="E173" s="495">
        <v>183.7166666666667</v>
      </c>
      <c r="F173" s="495">
        <v>181.63333333333335</v>
      </c>
      <c r="G173" s="495">
        <v>179.26666666666671</v>
      </c>
      <c r="H173" s="495">
        <v>188.16666666666669</v>
      </c>
      <c r="I173" s="495">
        <v>190.5333333333333</v>
      </c>
      <c r="J173" s="495">
        <v>192.61666666666667</v>
      </c>
      <c r="K173" s="494">
        <v>188.45</v>
      </c>
      <c r="L173" s="494">
        <v>184</v>
      </c>
      <c r="M173" s="494">
        <v>1.6805000000000001</v>
      </c>
    </row>
    <row r="174" spans="1:13">
      <c r="A174" s="254">
        <v>164</v>
      </c>
      <c r="B174" s="497" t="s">
        <v>363</v>
      </c>
      <c r="C174" s="494">
        <v>2560.8000000000002</v>
      </c>
      <c r="D174" s="495">
        <v>2576.7833333333333</v>
      </c>
      <c r="E174" s="495">
        <v>2534.1166666666668</v>
      </c>
      <c r="F174" s="495">
        <v>2507.4333333333334</v>
      </c>
      <c r="G174" s="495">
        <v>2464.7666666666669</v>
      </c>
      <c r="H174" s="495">
        <v>2603.4666666666667</v>
      </c>
      <c r="I174" s="495">
        <v>2646.1333333333337</v>
      </c>
      <c r="J174" s="495">
        <v>2672.8166666666666</v>
      </c>
      <c r="K174" s="494">
        <v>2619.4499999999998</v>
      </c>
      <c r="L174" s="494">
        <v>2550.1</v>
      </c>
      <c r="M174" s="494">
        <v>9.1499999999999998E-2</v>
      </c>
    </row>
    <row r="175" spans="1:13">
      <c r="A175" s="254">
        <v>165</v>
      </c>
      <c r="B175" s="497" t="s">
        <v>241</v>
      </c>
      <c r="C175" s="494">
        <v>202.75</v>
      </c>
      <c r="D175" s="495">
        <v>202.53333333333333</v>
      </c>
      <c r="E175" s="495">
        <v>198.36666666666667</v>
      </c>
      <c r="F175" s="495">
        <v>193.98333333333335</v>
      </c>
      <c r="G175" s="495">
        <v>189.81666666666669</v>
      </c>
      <c r="H175" s="495">
        <v>206.91666666666666</v>
      </c>
      <c r="I175" s="495">
        <v>211.08333333333334</v>
      </c>
      <c r="J175" s="495">
        <v>215.46666666666664</v>
      </c>
      <c r="K175" s="494">
        <v>206.7</v>
      </c>
      <c r="L175" s="494">
        <v>198.15</v>
      </c>
      <c r="M175" s="494">
        <v>5.2050400000000003</v>
      </c>
    </row>
    <row r="176" spans="1:13">
      <c r="A176" s="254">
        <v>166</v>
      </c>
      <c r="B176" s="497" t="s">
        <v>364</v>
      </c>
      <c r="C176" s="494">
        <v>5637.85</v>
      </c>
      <c r="D176" s="495">
        <v>5631.5999999999995</v>
      </c>
      <c r="E176" s="495">
        <v>5589.2499999999991</v>
      </c>
      <c r="F176" s="495">
        <v>5540.65</v>
      </c>
      <c r="G176" s="495">
        <v>5498.2999999999993</v>
      </c>
      <c r="H176" s="495">
        <v>5680.1999999999989</v>
      </c>
      <c r="I176" s="495">
        <v>5722.5499999999993</v>
      </c>
      <c r="J176" s="495">
        <v>5771.1499999999987</v>
      </c>
      <c r="K176" s="494">
        <v>5673.95</v>
      </c>
      <c r="L176" s="494">
        <v>5583</v>
      </c>
      <c r="M176" s="494">
        <v>3.7310000000000003E-2</v>
      </c>
    </row>
    <row r="177" spans="1:13">
      <c r="A177" s="254">
        <v>167</v>
      </c>
      <c r="B177" s="497" t="s">
        <v>365</v>
      </c>
      <c r="C177" s="494">
        <v>1424.9</v>
      </c>
      <c r="D177" s="495">
        <v>1422.6333333333332</v>
      </c>
      <c r="E177" s="495">
        <v>1410.2666666666664</v>
      </c>
      <c r="F177" s="495">
        <v>1395.6333333333332</v>
      </c>
      <c r="G177" s="495">
        <v>1383.2666666666664</v>
      </c>
      <c r="H177" s="495">
        <v>1437.2666666666664</v>
      </c>
      <c r="I177" s="495">
        <v>1449.6333333333332</v>
      </c>
      <c r="J177" s="495">
        <v>1464.2666666666664</v>
      </c>
      <c r="K177" s="494">
        <v>1435</v>
      </c>
      <c r="L177" s="494">
        <v>1408</v>
      </c>
      <c r="M177" s="494">
        <v>0.50939000000000001</v>
      </c>
    </row>
    <row r="178" spans="1:13">
      <c r="A178" s="254">
        <v>168</v>
      </c>
      <c r="B178" s="497" t="s">
        <v>100</v>
      </c>
      <c r="C178" s="494">
        <v>507.65</v>
      </c>
      <c r="D178" s="495">
        <v>498.83333333333331</v>
      </c>
      <c r="E178" s="495">
        <v>488.31666666666661</v>
      </c>
      <c r="F178" s="495">
        <v>468.98333333333329</v>
      </c>
      <c r="G178" s="495">
        <v>458.46666666666658</v>
      </c>
      <c r="H178" s="495">
        <v>518.16666666666663</v>
      </c>
      <c r="I178" s="495">
        <v>528.68333333333339</v>
      </c>
      <c r="J178" s="495">
        <v>548.01666666666665</v>
      </c>
      <c r="K178" s="494">
        <v>509.35</v>
      </c>
      <c r="L178" s="494">
        <v>479.5</v>
      </c>
      <c r="M178" s="494">
        <v>41.09355</v>
      </c>
    </row>
    <row r="179" spans="1:13">
      <c r="A179" s="254">
        <v>169</v>
      </c>
      <c r="B179" s="497" t="s">
        <v>366</v>
      </c>
      <c r="C179" s="494">
        <v>903.3</v>
      </c>
      <c r="D179" s="495">
        <v>907.76666666666677</v>
      </c>
      <c r="E179" s="495">
        <v>895.53333333333353</v>
      </c>
      <c r="F179" s="495">
        <v>887.76666666666677</v>
      </c>
      <c r="G179" s="495">
        <v>875.53333333333353</v>
      </c>
      <c r="H179" s="495">
        <v>915.53333333333353</v>
      </c>
      <c r="I179" s="495">
        <v>927.76666666666688</v>
      </c>
      <c r="J179" s="495">
        <v>935.53333333333353</v>
      </c>
      <c r="K179" s="494">
        <v>920</v>
      </c>
      <c r="L179" s="494">
        <v>900</v>
      </c>
      <c r="M179" s="494">
        <v>0.21448</v>
      </c>
    </row>
    <row r="180" spans="1:13">
      <c r="A180" s="254">
        <v>170</v>
      </c>
      <c r="B180" s="497" t="s">
        <v>242</v>
      </c>
      <c r="C180" s="494">
        <v>504.75</v>
      </c>
      <c r="D180" s="495">
        <v>509.90000000000003</v>
      </c>
      <c r="E180" s="495">
        <v>496.85</v>
      </c>
      <c r="F180" s="495">
        <v>488.95</v>
      </c>
      <c r="G180" s="495">
        <v>475.9</v>
      </c>
      <c r="H180" s="495">
        <v>517.80000000000007</v>
      </c>
      <c r="I180" s="495">
        <v>530.85000000000014</v>
      </c>
      <c r="J180" s="495">
        <v>538.75000000000011</v>
      </c>
      <c r="K180" s="494">
        <v>522.95000000000005</v>
      </c>
      <c r="L180" s="494">
        <v>502</v>
      </c>
      <c r="M180" s="494">
        <v>1.3503799999999999</v>
      </c>
    </row>
    <row r="181" spans="1:13">
      <c r="A181" s="254">
        <v>171</v>
      </c>
      <c r="B181" s="497" t="s">
        <v>103</v>
      </c>
      <c r="C181" s="494">
        <v>727.75</v>
      </c>
      <c r="D181" s="495">
        <v>727.55000000000007</v>
      </c>
      <c r="E181" s="495">
        <v>721.20000000000016</v>
      </c>
      <c r="F181" s="495">
        <v>714.65000000000009</v>
      </c>
      <c r="G181" s="495">
        <v>708.30000000000018</v>
      </c>
      <c r="H181" s="495">
        <v>734.10000000000014</v>
      </c>
      <c r="I181" s="495">
        <v>740.45</v>
      </c>
      <c r="J181" s="495">
        <v>747.00000000000011</v>
      </c>
      <c r="K181" s="494">
        <v>733.9</v>
      </c>
      <c r="L181" s="494">
        <v>721</v>
      </c>
      <c r="M181" s="494">
        <v>10.09712</v>
      </c>
    </row>
    <row r="182" spans="1:13">
      <c r="A182" s="254">
        <v>172</v>
      </c>
      <c r="B182" s="497" t="s">
        <v>243</v>
      </c>
      <c r="C182" s="494">
        <v>534.35</v>
      </c>
      <c r="D182" s="495">
        <v>535.58333333333337</v>
      </c>
      <c r="E182" s="495">
        <v>529.16666666666674</v>
      </c>
      <c r="F182" s="495">
        <v>523.98333333333335</v>
      </c>
      <c r="G182" s="495">
        <v>517.56666666666672</v>
      </c>
      <c r="H182" s="495">
        <v>540.76666666666677</v>
      </c>
      <c r="I182" s="495">
        <v>547.18333333333351</v>
      </c>
      <c r="J182" s="495">
        <v>552.36666666666679</v>
      </c>
      <c r="K182" s="494">
        <v>542</v>
      </c>
      <c r="L182" s="494">
        <v>530.4</v>
      </c>
      <c r="M182" s="494">
        <v>1.2702800000000001</v>
      </c>
    </row>
    <row r="183" spans="1:13">
      <c r="A183" s="254">
        <v>173</v>
      </c>
      <c r="B183" s="497" t="s">
        <v>244</v>
      </c>
      <c r="C183" s="494">
        <v>1371</v>
      </c>
      <c r="D183" s="495">
        <v>1363.9166666666667</v>
      </c>
      <c r="E183" s="495">
        <v>1341.0833333333335</v>
      </c>
      <c r="F183" s="495">
        <v>1311.1666666666667</v>
      </c>
      <c r="G183" s="495">
        <v>1288.3333333333335</v>
      </c>
      <c r="H183" s="495">
        <v>1393.8333333333335</v>
      </c>
      <c r="I183" s="495">
        <v>1416.666666666667</v>
      </c>
      <c r="J183" s="495">
        <v>1446.5833333333335</v>
      </c>
      <c r="K183" s="494">
        <v>1386.75</v>
      </c>
      <c r="L183" s="494">
        <v>1334</v>
      </c>
      <c r="M183" s="494">
        <v>6.0925000000000002</v>
      </c>
    </row>
    <row r="184" spans="1:13">
      <c r="A184" s="254">
        <v>174</v>
      </c>
      <c r="B184" s="497" t="s">
        <v>367</v>
      </c>
      <c r="C184" s="494">
        <v>332.5</v>
      </c>
      <c r="D184" s="495">
        <v>325.38333333333333</v>
      </c>
      <c r="E184" s="495">
        <v>316.26666666666665</v>
      </c>
      <c r="F184" s="495">
        <v>300.0333333333333</v>
      </c>
      <c r="G184" s="495">
        <v>290.91666666666663</v>
      </c>
      <c r="H184" s="495">
        <v>341.61666666666667</v>
      </c>
      <c r="I184" s="495">
        <v>350.73333333333335</v>
      </c>
      <c r="J184" s="495">
        <v>366.9666666666667</v>
      </c>
      <c r="K184" s="494">
        <v>334.5</v>
      </c>
      <c r="L184" s="494">
        <v>309.14999999999998</v>
      </c>
      <c r="M184" s="494">
        <v>70.557879999999997</v>
      </c>
    </row>
    <row r="185" spans="1:13">
      <c r="A185" s="254">
        <v>175</v>
      </c>
      <c r="B185" s="497" t="s">
        <v>245</v>
      </c>
      <c r="C185" s="494">
        <v>588.04999999999995</v>
      </c>
      <c r="D185" s="495">
        <v>574.35</v>
      </c>
      <c r="E185" s="495">
        <v>554.70000000000005</v>
      </c>
      <c r="F185" s="495">
        <v>521.35</v>
      </c>
      <c r="G185" s="495">
        <v>501.70000000000005</v>
      </c>
      <c r="H185" s="495">
        <v>607.70000000000005</v>
      </c>
      <c r="I185" s="495">
        <v>627.34999999999991</v>
      </c>
      <c r="J185" s="495">
        <v>660.7</v>
      </c>
      <c r="K185" s="494">
        <v>594</v>
      </c>
      <c r="L185" s="494">
        <v>541</v>
      </c>
      <c r="M185" s="494">
        <v>83.980059999999995</v>
      </c>
    </row>
    <row r="186" spans="1:13">
      <c r="A186" s="254">
        <v>176</v>
      </c>
      <c r="B186" s="497" t="s">
        <v>104</v>
      </c>
      <c r="C186" s="494">
        <v>1432.55</v>
      </c>
      <c r="D186" s="495">
        <v>1435.9333333333334</v>
      </c>
      <c r="E186" s="495">
        <v>1422.6166666666668</v>
      </c>
      <c r="F186" s="495">
        <v>1412.6833333333334</v>
      </c>
      <c r="G186" s="495">
        <v>1399.3666666666668</v>
      </c>
      <c r="H186" s="495">
        <v>1445.8666666666668</v>
      </c>
      <c r="I186" s="495">
        <v>1459.1833333333334</v>
      </c>
      <c r="J186" s="495">
        <v>1469.1166666666668</v>
      </c>
      <c r="K186" s="494">
        <v>1449.25</v>
      </c>
      <c r="L186" s="494">
        <v>1426</v>
      </c>
      <c r="M186" s="494">
        <v>7.3690300000000004</v>
      </c>
    </row>
    <row r="187" spans="1:13">
      <c r="A187" s="254">
        <v>177</v>
      </c>
      <c r="B187" s="497" t="s">
        <v>368</v>
      </c>
      <c r="C187" s="494">
        <v>300</v>
      </c>
      <c r="D187" s="495">
        <v>301.16666666666669</v>
      </c>
      <c r="E187" s="495">
        <v>297.13333333333338</v>
      </c>
      <c r="F187" s="495">
        <v>294.26666666666671</v>
      </c>
      <c r="G187" s="495">
        <v>290.23333333333341</v>
      </c>
      <c r="H187" s="495">
        <v>304.03333333333336</v>
      </c>
      <c r="I187" s="495">
        <v>308.06666666666666</v>
      </c>
      <c r="J187" s="495">
        <v>310.93333333333334</v>
      </c>
      <c r="K187" s="494">
        <v>305.2</v>
      </c>
      <c r="L187" s="494">
        <v>298.3</v>
      </c>
      <c r="M187" s="494">
        <v>1.5156000000000001</v>
      </c>
    </row>
    <row r="188" spans="1:13">
      <c r="A188" s="254">
        <v>178</v>
      </c>
      <c r="B188" s="497" t="s">
        <v>369</v>
      </c>
      <c r="C188" s="494">
        <v>129.9</v>
      </c>
      <c r="D188" s="495">
        <v>130.21666666666667</v>
      </c>
      <c r="E188" s="495">
        <v>126.93333333333334</v>
      </c>
      <c r="F188" s="495">
        <v>123.96666666666667</v>
      </c>
      <c r="G188" s="495">
        <v>120.68333333333334</v>
      </c>
      <c r="H188" s="495">
        <v>133.18333333333334</v>
      </c>
      <c r="I188" s="495">
        <v>136.4666666666667</v>
      </c>
      <c r="J188" s="495">
        <v>139.43333333333334</v>
      </c>
      <c r="K188" s="494">
        <v>133.5</v>
      </c>
      <c r="L188" s="494">
        <v>127.25</v>
      </c>
      <c r="M188" s="494">
        <v>7.3246700000000002</v>
      </c>
    </row>
    <row r="189" spans="1:13">
      <c r="A189" s="254">
        <v>179</v>
      </c>
      <c r="B189" s="497" t="s">
        <v>370</v>
      </c>
      <c r="C189" s="494">
        <v>937.85</v>
      </c>
      <c r="D189" s="495">
        <v>938.4</v>
      </c>
      <c r="E189" s="495">
        <v>917.8</v>
      </c>
      <c r="F189" s="495">
        <v>897.75</v>
      </c>
      <c r="G189" s="495">
        <v>877.15</v>
      </c>
      <c r="H189" s="495">
        <v>958.44999999999993</v>
      </c>
      <c r="I189" s="495">
        <v>979.05000000000007</v>
      </c>
      <c r="J189" s="495">
        <v>999.09999999999991</v>
      </c>
      <c r="K189" s="494">
        <v>959</v>
      </c>
      <c r="L189" s="494">
        <v>918.35</v>
      </c>
      <c r="M189" s="494">
        <v>0.41232999999999997</v>
      </c>
    </row>
    <row r="190" spans="1:13">
      <c r="A190" s="254">
        <v>180</v>
      </c>
      <c r="B190" s="497" t="s">
        <v>371</v>
      </c>
      <c r="C190" s="494">
        <v>342</v>
      </c>
      <c r="D190" s="495">
        <v>342</v>
      </c>
      <c r="E190" s="495">
        <v>339.1</v>
      </c>
      <c r="F190" s="495">
        <v>336.20000000000005</v>
      </c>
      <c r="G190" s="495">
        <v>333.30000000000007</v>
      </c>
      <c r="H190" s="495">
        <v>344.9</v>
      </c>
      <c r="I190" s="495">
        <v>347.79999999999995</v>
      </c>
      <c r="J190" s="495">
        <v>350.69999999999993</v>
      </c>
      <c r="K190" s="494">
        <v>344.9</v>
      </c>
      <c r="L190" s="494">
        <v>339.1</v>
      </c>
      <c r="M190" s="494">
        <v>0.52059999999999995</v>
      </c>
    </row>
    <row r="191" spans="1:13">
      <c r="A191" s="254">
        <v>181</v>
      </c>
      <c r="B191" s="497" t="s">
        <v>743</v>
      </c>
      <c r="C191" s="494">
        <v>129.44999999999999</v>
      </c>
      <c r="D191" s="495">
        <v>130.04999999999998</v>
      </c>
      <c r="E191" s="495">
        <v>127.89999999999998</v>
      </c>
      <c r="F191" s="495">
        <v>126.35</v>
      </c>
      <c r="G191" s="495">
        <v>124.19999999999999</v>
      </c>
      <c r="H191" s="495">
        <v>131.59999999999997</v>
      </c>
      <c r="I191" s="495">
        <v>133.75</v>
      </c>
      <c r="J191" s="495">
        <v>135.29999999999995</v>
      </c>
      <c r="K191" s="494">
        <v>132.19999999999999</v>
      </c>
      <c r="L191" s="494">
        <v>128.5</v>
      </c>
      <c r="M191" s="494">
        <v>1.4867900000000001</v>
      </c>
    </row>
    <row r="192" spans="1:13">
      <c r="A192" s="254">
        <v>182</v>
      </c>
      <c r="B192" s="497" t="s">
        <v>773</v>
      </c>
      <c r="C192" s="494">
        <v>621.29999999999995</v>
      </c>
      <c r="D192" s="495">
        <v>624.1</v>
      </c>
      <c r="E192" s="495">
        <v>606.20000000000005</v>
      </c>
      <c r="F192" s="495">
        <v>591.1</v>
      </c>
      <c r="G192" s="495">
        <v>573.20000000000005</v>
      </c>
      <c r="H192" s="495">
        <v>639.20000000000005</v>
      </c>
      <c r="I192" s="495">
        <v>657.09999999999991</v>
      </c>
      <c r="J192" s="495">
        <v>672.2</v>
      </c>
      <c r="K192" s="494">
        <v>642</v>
      </c>
      <c r="L192" s="494">
        <v>609</v>
      </c>
      <c r="M192" s="494">
        <v>2.8091300000000001</v>
      </c>
    </row>
    <row r="193" spans="1:13">
      <c r="A193" s="254">
        <v>183</v>
      </c>
      <c r="B193" s="497" t="s">
        <v>372</v>
      </c>
      <c r="C193" s="494">
        <v>538.65</v>
      </c>
      <c r="D193" s="495">
        <v>543.11666666666667</v>
      </c>
      <c r="E193" s="495">
        <v>532.5333333333333</v>
      </c>
      <c r="F193" s="495">
        <v>526.41666666666663</v>
      </c>
      <c r="G193" s="495">
        <v>515.83333333333326</v>
      </c>
      <c r="H193" s="495">
        <v>549.23333333333335</v>
      </c>
      <c r="I193" s="495">
        <v>559.81666666666661</v>
      </c>
      <c r="J193" s="495">
        <v>565.93333333333339</v>
      </c>
      <c r="K193" s="494">
        <v>553.70000000000005</v>
      </c>
      <c r="L193" s="494">
        <v>537</v>
      </c>
      <c r="M193" s="494">
        <v>6.7340400000000002</v>
      </c>
    </row>
    <row r="194" spans="1:13">
      <c r="A194" s="254">
        <v>184</v>
      </c>
      <c r="B194" s="497" t="s">
        <v>373</v>
      </c>
      <c r="C194" s="494">
        <v>56.6</v>
      </c>
      <c r="D194" s="495">
        <v>56.933333333333337</v>
      </c>
      <c r="E194" s="495">
        <v>55.916666666666671</v>
      </c>
      <c r="F194" s="495">
        <v>55.233333333333334</v>
      </c>
      <c r="G194" s="495">
        <v>54.216666666666669</v>
      </c>
      <c r="H194" s="495">
        <v>57.616666666666674</v>
      </c>
      <c r="I194" s="495">
        <v>58.63333333333334</v>
      </c>
      <c r="J194" s="495">
        <v>59.316666666666677</v>
      </c>
      <c r="K194" s="494">
        <v>57.95</v>
      </c>
      <c r="L194" s="494">
        <v>56.25</v>
      </c>
      <c r="M194" s="494">
        <v>8.8124400000000005</v>
      </c>
    </row>
    <row r="195" spans="1:13">
      <c r="A195" s="254">
        <v>185</v>
      </c>
      <c r="B195" s="497" t="s">
        <v>374</v>
      </c>
      <c r="C195" s="494">
        <v>313.39999999999998</v>
      </c>
      <c r="D195" s="495">
        <v>312.09999999999997</v>
      </c>
      <c r="E195" s="495">
        <v>306.34999999999991</v>
      </c>
      <c r="F195" s="495">
        <v>299.29999999999995</v>
      </c>
      <c r="G195" s="495">
        <v>293.5499999999999</v>
      </c>
      <c r="H195" s="495">
        <v>319.14999999999992</v>
      </c>
      <c r="I195" s="495">
        <v>324.90000000000003</v>
      </c>
      <c r="J195" s="495">
        <v>331.94999999999993</v>
      </c>
      <c r="K195" s="494">
        <v>317.85000000000002</v>
      </c>
      <c r="L195" s="494">
        <v>305.05</v>
      </c>
      <c r="M195" s="494">
        <v>12.42296</v>
      </c>
    </row>
    <row r="196" spans="1:13">
      <c r="A196" s="254">
        <v>186</v>
      </c>
      <c r="B196" s="497" t="s">
        <v>375</v>
      </c>
      <c r="C196" s="494">
        <v>103.85</v>
      </c>
      <c r="D196" s="495">
        <v>101.86666666666667</v>
      </c>
      <c r="E196" s="495">
        <v>98.983333333333348</v>
      </c>
      <c r="F196" s="495">
        <v>94.116666666666674</v>
      </c>
      <c r="G196" s="495">
        <v>91.233333333333348</v>
      </c>
      <c r="H196" s="495">
        <v>106.73333333333335</v>
      </c>
      <c r="I196" s="495">
        <v>109.61666666666667</v>
      </c>
      <c r="J196" s="495">
        <v>114.48333333333335</v>
      </c>
      <c r="K196" s="494">
        <v>104.75</v>
      </c>
      <c r="L196" s="494">
        <v>97</v>
      </c>
      <c r="M196" s="494">
        <v>16.229040000000001</v>
      </c>
    </row>
    <row r="197" spans="1:13">
      <c r="A197" s="254">
        <v>187</v>
      </c>
      <c r="B197" s="497" t="s">
        <v>376</v>
      </c>
      <c r="C197" s="494">
        <v>88.7</v>
      </c>
      <c r="D197" s="495">
        <v>88.266666666666666</v>
      </c>
      <c r="E197" s="495">
        <v>86.083333333333329</v>
      </c>
      <c r="F197" s="495">
        <v>83.466666666666669</v>
      </c>
      <c r="G197" s="495">
        <v>81.283333333333331</v>
      </c>
      <c r="H197" s="495">
        <v>90.883333333333326</v>
      </c>
      <c r="I197" s="495">
        <v>93.066666666666663</v>
      </c>
      <c r="J197" s="495">
        <v>95.683333333333323</v>
      </c>
      <c r="K197" s="494">
        <v>90.45</v>
      </c>
      <c r="L197" s="494">
        <v>85.65</v>
      </c>
      <c r="M197" s="494">
        <v>25.923249999999999</v>
      </c>
    </row>
    <row r="198" spans="1:13">
      <c r="A198" s="254">
        <v>188</v>
      </c>
      <c r="B198" s="497" t="s">
        <v>246</v>
      </c>
      <c r="C198" s="494">
        <v>265.7</v>
      </c>
      <c r="D198" s="495">
        <v>267.66666666666669</v>
      </c>
      <c r="E198" s="495">
        <v>261.08333333333337</v>
      </c>
      <c r="F198" s="495">
        <v>256.4666666666667</v>
      </c>
      <c r="G198" s="495">
        <v>249.88333333333338</v>
      </c>
      <c r="H198" s="495">
        <v>272.28333333333336</v>
      </c>
      <c r="I198" s="495">
        <v>278.86666666666673</v>
      </c>
      <c r="J198" s="495">
        <v>283.48333333333335</v>
      </c>
      <c r="K198" s="494">
        <v>274.25</v>
      </c>
      <c r="L198" s="494">
        <v>263.05</v>
      </c>
      <c r="M198" s="494">
        <v>4.4272999999999998</v>
      </c>
    </row>
    <row r="199" spans="1:13">
      <c r="A199" s="254">
        <v>189</v>
      </c>
      <c r="B199" s="497" t="s">
        <v>377</v>
      </c>
      <c r="C199" s="494">
        <v>724.4</v>
      </c>
      <c r="D199" s="495">
        <v>726.4666666666667</v>
      </c>
      <c r="E199" s="495">
        <v>719.18333333333339</v>
      </c>
      <c r="F199" s="495">
        <v>713.9666666666667</v>
      </c>
      <c r="G199" s="495">
        <v>706.68333333333339</v>
      </c>
      <c r="H199" s="495">
        <v>731.68333333333339</v>
      </c>
      <c r="I199" s="495">
        <v>738.9666666666667</v>
      </c>
      <c r="J199" s="495">
        <v>744.18333333333339</v>
      </c>
      <c r="K199" s="494">
        <v>733.75</v>
      </c>
      <c r="L199" s="494">
        <v>721.25</v>
      </c>
      <c r="M199" s="494">
        <v>6.6500000000000004E-2</v>
      </c>
    </row>
    <row r="200" spans="1:13">
      <c r="A200" s="254">
        <v>190</v>
      </c>
      <c r="B200" s="497" t="s">
        <v>247</v>
      </c>
      <c r="C200" s="494">
        <v>1818.1</v>
      </c>
      <c r="D200" s="495">
        <v>1732.8833333333332</v>
      </c>
      <c r="E200" s="495">
        <v>1620.3166666666664</v>
      </c>
      <c r="F200" s="495">
        <v>1422.5333333333331</v>
      </c>
      <c r="G200" s="495">
        <v>1309.9666666666662</v>
      </c>
      <c r="H200" s="495">
        <v>1930.6666666666665</v>
      </c>
      <c r="I200" s="495">
        <v>2043.2333333333331</v>
      </c>
      <c r="J200" s="495">
        <v>2241.0166666666664</v>
      </c>
      <c r="K200" s="494">
        <v>1845.45</v>
      </c>
      <c r="L200" s="494">
        <v>1535.1</v>
      </c>
      <c r="M200" s="494">
        <v>32.959389999999999</v>
      </c>
    </row>
    <row r="201" spans="1:13">
      <c r="A201" s="254">
        <v>191</v>
      </c>
      <c r="B201" s="497" t="s">
        <v>107</v>
      </c>
      <c r="C201" s="494">
        <v>1028.4000000000001</v>
      </c>
      <c r="D201" s="495">
        <v>1029.75</v>
      </c>
      <c r="E201" s="495">
        <v>1018.9000000000001</v>
      </c>
      <c r="F201" s="495">
        <v>1009.4000000000001</v>
      </c>
      <c r="G201" s="495">
        <v>998.55000000000018</v>
      </c>
      <c r="H201" s="495">
        <v>1039.25</v>
      </c>
      <c r="I201" s="495">
        <v>1050.0999999999999</v>
      </c>
      <c r="J201" s="495">
        <v>1059.5999999999999</v>
      </c>
      <c r="K201" s="494">
        <v>1040.5999999999999</v>
      </c>
      <c r="L201" s="494">
        <v>1020.25</v>
      </c>
      <c r="M201" s="494">
        <v>42.60257</v>
      </c>
    </row>
    <row r="202" spans="1:13">
      <c r="A202" s="254">
        <v>192</v>
      </c>
      <c r="B202" s="497" t="s">
        <v>248</v>
      </c>
      <c r="C202" s="494">
        <v>2882.9</v>
      </c>
      <c r="D202" s="495">
        <v>2879.2999999999997</v>
      </c>
      <c r="E202" s="495">
        <v>2843.5999999999995</v>
      </c>
      <c r="F202" s="495">
        <v>2804.2999999999997</v>
      </c>
      <c r="G202" s="495">
        <v>2768.5999999999995</v>
      </c>
      <c r="H202" s="495">
        <v>2918.5999999999995</v>
      </c>
      <c r="I202" s="495">
        <v>2954.2999999999993</v>
      </c>
      <c r="J202" s="495">
        <v>2993.5999999999995</v>
      </c>
      <c r="K202" s="494">
        <v>2915</v>
      </c>
      <c r="L202" s="494">
        <v>2840</v>
      </c>
      <c r="M202" s="494">
        <v>2.5732400000000002</v>
      </c>
    </row>
    <row r="203" spans="1:13">
      <c r="A203" s="254">
        <v>193</v>
      </c>
      <c r="B203" s="497" t="s">
        <v>109</v>
      </c>
      <c r="C203" s="494">
        <v>1440.25</v>
      </c>
      <c r="D203" s="495">
        <v>1445.1833333333334</v>
      </c>
      <c r="E203" s="495">
        <v>1427.7166666666667</v>
      </c>
      <c r="F203" s="495">
        <v>1415.1833333333334</v>
      </c>
      <c r="G203" s="495">
        <v>1397.7166666666667</v>
      </c>
      <c r="H203" s="495">
        <v>1457.7166666666667</v>
      </c>
      <c r="I203" s="495">
        <v>1475.1833333333334</v>
      </c>
      <c r="J203" s="495">
        <v>1487.7166666666667</v>
      </c>
      <c r="K203" s="494">
        <v>1462.65</v>
      </c>
      <c r="L203" s="494">
        <v>1432.65</v>
      </c>
      <c r="M203" s="494">
        <v>75.37867</v>
      </c>
    </row>
    <row r="204" spans="1:13">
      <c r="A204" s="254">
        <v>194</v>
      </c>
      <c r="B204" s="497" t="s">
        <v>249</v>
      </c>
      <c r="C204" s="494">
        <v>697.15</v>
      </c>
      <c r="D204" s="495">
        <v>692.91666666666663</v>
      </c>
      <c r="E204" s="495">
        <v>684.7833333333333</v>
      </c>
      <c r="F204" s="495">
        <v>672.41666666666663</v>
      </c>
      <c r="G204" s="495">
        <v>664.2833333333333</v>
      </c>
      <c r="H204" s="495">
        <v>705.2833333333333</v>
      </c>
      <c r="I204" s="495">
        <v>713.41666666666674</v>
      </c>
      <c r="J204" s="495">
        <v>725.7833333333333</v>
      </c>
      <c r="K204" s="494">
        <v>701.05</v>
      </c>
      <c r="L204" s="494">
        <v>680.55</v>
      </c>
      <c r="M204" s="494">
        <v>14.274699999999999</v>
      </c>
    </row>
    <row r="205" spans="1:13">
      <c r="A205" s="254">
        <v>195</v>
      </c>
      <c r="B205" s="497" t="s">
        <v>382</v>
      </c>
      <c r="C205" s="494">
        <v>25.65</v>
      </c>
      <c r="D205" s="495">
        <v>25.816666666666666</v>
      </c>
      <c r="E205" s="495">
        <v>25.283333333333331</v>
      </c>
      <c r="F205" s="495">
        <v>24.916666666666664</v>
      </c>
      <c r="G205" s="495">
        <v>24.383333333333329</v>
      </c>
      <c r="H205" s="495">
        <v>26.183333333333334</v>
      </c>
      <c r="I205" s="495">
        <v>26.716666666666672</v>
      </c>
      <c r="J205" s="495">
        <v>27.083333333333336</v>
      </c>
      <c r="K205" s="494">
        <v>26.35</v>
      </c>
      <c r="L205" s="494">
        <v>25.45</v>
      </c>
      <c r="M205" s="494">
        <v>37.522100000000002</v>
      </c>
    </row>
    <row r="206" spans="1:13">
      <c r="A206" s="254">
        <v>196</v>
      </c>
      <c r="B206" s="497" t="s">
        <v>378</v>
      </c>
      <c r="C206" s="494">
        <v>23.95</v>
      </c>
      <c r="D206" s="495">
        <v>24.05</v>
      </c>
      <c r="E206" s="495">
        <v>23.5</v>
      </c>
      <c r="F206" s="495">
        <v>23.05</v>
      </c>
      <c r="G206" s="495">
        <v>22.5</v>
      </c>
      <c r="H206" s="495">
        <v>24.5</v>
      </c>
      <c r="I206" s="495">
        <v>25.050000000000004</v>
      </c>
      <c r="J206" s="495">
        <v>25.5</v>
      </c>
      <c r="K206" s="494">
        <v>24.6</v>
      </c>
      <c r="L206" s="494">
        <v>23.6</v>
      </c>
      <c r="M206" s="494">
        <v>9.4990500000000004</v>
      </c>
    </row>
    <row r="207" spans="1:13">
      <c r="A207" s="254">
        <v>197</v>
      </c>
      <c r="B207" s="497" t="s">
        <v>379</v>
      </c>
      <c r="C207" s="494">
        <v>756.05</v>
      </c>
      <c r="D207" s="495">
        <v>755.76666666666677</v>
      </c>
      <c r="E207" s="495">
        <v>741.68333333333351</v>
      </c>
      <c r="F207" s="495">
        <v>727.31666666666672</v>
      </c>
      <c r="G207" s="495">
        <v>713.23333333333346</v>
      </c>
      <c r="H207" s="495">
        <v>770.13333333333355</v>
      </c>
      <c r="I207" s="495">
        <v>784.21666666666681</v>
      </c>
      <c r="J207" s="495">
        <v>798.5833333333336</v>
      </c>
      <c r="K207" s="494">
        <v>769.85</v>
      </c>
      <c r="L207" s="494">
        <v>741.4</v>
      </c>
      <c r="M207" s="494">
        <v>0.32816000000000001</v>
      </c>
    </row>
    <row r="208" spans="1:13">
      <c r="A208" s="254">
        <v>198</v>
      </c>
      <c r="B208" s="497" t="s">
        <v>105</v>
      </c>
      <c r="C208" s="494">
        <v>1051.95</v>
      </c>
      <c r="D208" s="495">
        <v>1043.8</v>
      </c>
      <c r="E208" s="495">
        <v>1031.1499999999999</v>
      </c>
      <c r="F208" s="495">
        <v>1010.3499999999999</v>
      </c>
      <c r="G208" s="495">
        <v>997.69999999999982</v>
      </c>
      <c r="H208" s="495">
        <v>1064.5999999999999</v>
      </c>
      <c r="I208" s="495">
        <v>1077.25</v>
      </c>
      <c r="J208" s="495">
        <v>1098.05</v>
      </c>
      <c r="K208" s="494">
        <v>1056.45</v>
      </c>
      <c r="L208" s="494">
        <v>1023</v>
      </c>
      <c r="M208" s="494">
        <v>11.619350000000001</v>
      </c>
    </row>
    <row r="209" spans="1:13">
      <c r="A209" s="254">
        <v>199</v>
      </c>
      <c r="B209" s="497" t="s">
        <v>380</v>
      </c>
      <c r="C209" s="494">
        <v>238.7</v>
      </c>
      <c r="D209" s="495">
        <v>237.28333333333333</v>
      </c>
      <c r="E209" s="495">
        <v>235.16666666666666</v>
      </c>
      <c r="F209" s="495">
        <v>231.63333333333333</v>
      </c>
      <c r="G209" s="495">
        <v>229.51666666666665</v>
      </c>
      <c r="H209" s="495">
        <v>240.81666666666666</v>
      </c>
      <c r="I209" s="495">
        <v>242.93333333333334</v>
      </c>
      <c r="J209" s="495">
        <v>246.46666666666667</v>
      </c>
      <c r="K209" s="494">
        <v>239.4</v>
      </c>
      <c r="L209" s="494">
        <v>233.75</v>
      </c>
      <c r="M209" s="494">
        <v>2.3849499999999999</v>
      </c>
    </row>
    <row r="210" spans="1:13">
      <c r="A210" s="254">
        <v>200</v>
      </c>
      <c r="B210" s="497" t="s">
        <v>381</v>
      </c>
      <c r="C210" s="494">
        <v>326.25</v>
      </c>
      <c r="D210" s="495">
        <v>321.28333333333336</v>
      </c>
      <c r="E210" s="495">
        <v>308.86666666666673</v>
      </c>
      <c r="F210" s="495">
        <v>291.48333333333335</v>
      </c>
      <c r="G210" s="495">
        <v>279.06666666666672</v>
      </c>
      <c r="H210" s="495">
        <v>338.66666666666674</v>
      </c>
      <c r="I210" s="495">
        <v>351.08333333333337</v>
      </c>
      <c r="J210" s="495">
        <v>368.46666666666675</v>
      </c>
      <c r="K210" s="494">
        <v>333.7</v>
      </c>
      <c r="L210" s="494">
        <v>303.89999999999998</v>
      </c>
      <c r="M210" s="494">
        <v>3.5566300000000002</v>
      </c>
    </row>
    <row r="211" spans="1:13">
      <c r="A211" s="254">
        <v>201</v>
      </c>
      <c r="B211" s="497" t="s">
        <v>110</v>
      </c>
      <c r="C211" s="494">
        <v>2887.95</v>
      </c>
      <c r="D211" s="495">
        <v>2894.65</v>
      </c>
      <c r="E211" s="495">
        <v>2861.3</v>
      </c>
      <c r="F211" s="495">
        <v>2834.65</v>
      </c>
      <c r="G211" s="495">
        <v>2801.3</v>
      </c>
      <c r="H211" s="495">
        <v>2921.3</v>
      </c>
      <c r="I211" s="495">
        <v>2954.6499999999996</v>
      </c>
      <c r="J211" s="495">
        <v>2981.3</v>
      </c>
      <c r="K211" s="494">
        <v>2928</v>
      </c>
      <c r="L211" s="494">
        <v>2868</v>
      </c>
      <c r="M211" s="494">
        <v>7.8806200000000004</v>
      </c>
    </row>
    <row r="212" spans="1:13">
      <c r="A212" s="254">
        <v>202</v>
      </c>
      <c r="B212" s="497" t="s">
        <v>383</v>
      </c>
      <c r="C212" s="494">
        <v>44.65</v>
      </c>
      <c r="D212" s="495">
        <v>44.15</v>
      </c>
      <c r="E212" s="495">
        <v>42.8</v>
      </c>
      <c r="F212" s="495">
        <v>40.949999999999996</v>
      </c>
      <c r="G212" s="495">
        <v>39.599999999999994</v>
      </c>
      <c r="H212" s="495">
        <v>46</v>
      </c>
      <c r="I212" s="495">
        <v>47.350000000000009</v>
      </c>
      <c r="J212" s="495">
        <v>49.2</v>
      </c>
      <c r="K212" s="494">
        <v>45.5</v>
      </c>
      <c r="L212" s="494">
        <v>42.3</v>
      </c>
      <c r="M212" s="494">
        <v>64.731660000000005</v>
      </c>
    </row>
    <row r="213" spans="1:13">
      <c r="A213" s="254">
        <v>203</v>
      </c>
      <c r="B213" s="497" t="s">
        <v>112</v>
      </c>
      <c r="C213" s="494">
        <v>350.45</v>
      </c>
      <c r="D213" s="495">
        <v>352.41666666666669</v>
      </c>
      <c r="E213" s="495">
        <v>346.53333333333336</v>
      </c>
      <c r="F213" s="495">
        <v>342.61666666666667</v>
      </c>
      <c r="G213" s="495">
        <v>336.73333333333335</v>
      </c>
      <c r="H213" s="495">
        <v>356.33333333333337</v>
      </c>
      <c r="I213" s="495">
        <v>362.2166666666667</v>
      </c>
      <c r="J213" s="495">
        <v>366.13333333333338</v>
      </c>
      <c r="K213" s="494">
        <v>358.3</v>
      </c>
      <c r="L213" s="494">
        <v>348.5</v>
      </c>
      <c r="M213" s="494">
        <v>111.85963</v>
      </c>
    </row>
    <row r="214" spans="1:13">
      <c r="A214" s="254">
        <v>204</v>
      </c>
      <c r="B214" s="497" t="s">
        <v>384</v>
      </c>
      <c r="C214" s="494">
        <v>1000.25</v>
      </c>
      <c r="D214" s="495">
        <v>1004.8166666666666</v>
      </c>
      <c r="E214" s="495">
        <v>991.63333333333321</v>
      </c>
      <c r="F214" s="495">
        <v>983.01666666666665</v>
      </c>
      <c r="G214" s="495">
        <v>969.83333333333326</v>
      </c>
      <c r="H214" s="495">
        <v>1013.4333333333332</v>
      </c>
      <c r="I214" s="495">
        <v>1026.6166666666666</v>
      </c>
      <c r="J214" s="495">
        <v>1035.2333333333331</v>
      </c>
      <c r="K214" s="494">
        <v>1018</v>
      </c>
      <c r="L214" s="494">
        <v>996.2</v>
      </c>
      <c r="M214" s="494">
        <v>1.61385</v>
      </c>
    </row>
    <row r="215" spans="1:13">
      <c r="A215" s="254">
        <v>205</v>
      </c>
      <c r="B215" s="497" t="s">
        <v>385</v>
      </c>
      <c r="C215" s="494">
        <v>138.35</v>
      </c>
      <c r="D215" s="495">
        <v>137.48333333333332</v>
      </c>
      <c r="E215" s="495">
        <v>136.61666666666665</v>
      </c>
      <c r="F215" s="495">
        <v>134.88333333333333</v>
      </c>
      <c r="G215" s="495">
        <v>134.01666666666665</v>
      </c>
      <c r="H215" s="495">
        <v>139.21666666666664</v>
      </c>
      <c r="I215" s="495">
        <v>140.08333333333331</v>
      </c>
      <c r="J215" s="495">
        <v>141.81666666666663</v>
      </c>
      <c r="K215" s="494">
        <v>138.35</v>
      </c>
      <c r="L215" s="494">
        <v>135.75</v>
      </c>
      <c r="M215" s="494">
        <v>54.802590000000002</v>
      </c>
    </row>
    <row r="216" spans="1:13">
      <c r="A216" s="254">
        <v>206</v>
      </c>
      <c r="B216" s="497" t="s">
        <v>113</v>
      </c>
      <c r="C216" s="494">
        <v>235.4</v>
      </c>
      <c r="D216" s="495">
        <v>235.2833333333333</v>
      </c>
      <c r="E216" s="495">
        <v>233.31666666666661</v>
      </c>
      <c r="F216" s="495">
        <v>231.23333333333329</v>
      </c>
      <c r="G216" s="495">
        <v>229.26666666666659</v>
      </c>
      <c r="H216" s="495">
        <v>237.36666666666662</v>
      </c>
      <c r="I216" s="495">
        <v>239.33333333333331</v>
      </c>
      <c r="J216" s="495">
        <v>241.41666666666663</v>
      </c>
      <c r="K216" s="494">
        <v>237.25</v>
      </c>
      <c r="L216" s="494">
        <v>233.2</v>
      </c>
      <c r="M216" s="494">
        <v>37.865940000000002</v>
      </c>
    </row>
    <row r="217" spans="1:13">
      <c r="A217" s="254">
        <v>207</v>
      </c>
      <c r="B217" s="497" t="s">
        <v>114</v>
      </c>
      <c r="C217" s="494">
        <v>2408.3000000000002</v>
      </c>
      <c r="D217" s="495">
        <v>2398.8833333333332</v>
      </c>
      <c r="E217" s="495">
        <v>2386.7666666666664</v>
      </c>
      <c r="F217" s="495">
        <v>2365.2333333333331</v>
      </c>
      <c r="G217" s="495">
        <v>2353.1166666666663</v>
      </c>
      <c r="H217" s="495">
        <v>2420.4166666666665</v>
      </c>
      <c r="I217" s="495">
        <v>2432.5333333333333</v>
      </c>
      <c r="J217" s="495">
        <v>2454.0666666666666</v>
      </c>
      <c r="K217" s="494">
        <v>2411</v>
      </c>
      <c r="L217" s="494">
        <v>2377.35</v>
      </c>
      <c r="M217" s="494">
        <v>36.835380000000001</v>
      </c>
    </row>
    <row r="218" spans="1:13">
      <c r="A218" s="254">
        <v>208</v>
      </c>
      <c r="B218" s="497" t="s">
        <v>250</v>
      </c>
      <c r="C218" s="494">
        <v>301.35000000000002</v>
      </c>
      <c r="D218" s="495">
        <v>300.11666666666667</v>
      </c>
      <c r="E218" s="495">
        <v>291.23333333333335</v>
      </c>
      <c r="F218" s="495">
        <v>281.11666666666667</v>
      </c>
      <c r="G218" s="495">
        <v>272.23333333333335</v>
      </c>
      <c r="H218" s="495">
        <v>310.23333333333335</v>
      </c>
      <c r="I218" s="495">
        <v>319.11666666666667</v>
      </c>
      <c r="J218" s="495">
        <v>329.23333333333335</v>
      </c>
      <c r="K218" s="494">
        <v>309</v>
      </c>
      <c r="L218" s="494">
        <v>290</v>
      </c>
      <c r="M218" s="494">
        <v>21.131609999999998</v>
      </c>
    </row>
    <row r="219" spans="1:13">
      <c r="A219" s="254">
        <v>209</v>
      </c>
      <c r="B219" s="497" t="s">
        <v>386</v>
      </c>
      <c r="C219" s="494">
        <v>44549.15</v>
      </c>
      <c r="D219" s="495">
        <v>44831.049999999996</v>
      </c>
      <c r="E219" s="495">
        <v>44162.099999999991</v>
      </c>
      <c r="F219" s="495">
        <v>43775.049999999996</v>
      </c>
      <c r="G219" s="495">
        <v>43106.099999999991</v>
      </c>
      <c r="H219" s="495">
        <v>45218.099999999991</v>
      </c>
      <c r="I219" s="495">
        <v>45887.049999999988</v>
      </c>
      <c r="J219" s="495">
        <v>46274.099999999991</v>
      </c>
      <c r="K219" s="494">
        <v>45500</v>
      </c>
      <c r="L219" s="494">
        <v>44444</v>
      </c>
      <c r="M219" s="494">
        <v>2.887E-2</v>
      </c>
    </row>
    <row r="220" spans="1:13">
      <c r="A220" s="254">
        <v>210</v>
      </c>
      <c r="B220" s="497" t="s">
        <v>251</v>
      </c>
      <c r="C220" s="494">
        <v>44.55</v>
      </c>
      <c r="D220" s="495">
        <v>44.566666666666663</v>
      </c>
      <c r="E220" s="495">
        <v>44.033333333333324</v>
      </c>
      <c r="F220" s="495">
        <v>43.516666666666659</v>
      </c>
      <c r="G220" s="495">
        <v>42.98333333333332</v>
      </c>
      <c r="H220" s="495">
        <v>45.083333333333329</v>
      </c>
      <c r="I220" s="495">
        <v>45.61666666666666</v>
      </c>
      <c r="J220" s="495">
        <v>46.133333333333333</v>
      </c>
      <c r="K220" s="494">
        <v>45.1</v>
      </c>
      <c r="L220" s="494">
        <v>44.05</v>
      </c>
      <c r="M220" s="494">
        <v>14.250629999999999</v>
      </c>
    </row>
    <row r="221" spans="1:13">
      <c r="A221" s="254">
        <v>211</v>
      </c>
      <c r="B221" s="497" t="s">
        <v>108</v>
      </c>
      <c r="C221" s="494">
        <v>2472.3000000000002</v>
      </c>
      <c r="D221" s="495">
        <v>2464.8333333333335</v>
      </c>
      <c r="E221" s="495">
        <v>2442.8166666666671</v>
      </c>
      <c r="F221" s="495">
        <v>2413.3333333333335</v>
      </c>
      <c r="G221" s="495">
        <v>2391.3166666666671</v>
      </c>
      <c r="H221" s="495">
        <v>2494.3166666666671</v>
      </c>
      <c r="I221" s="495">
        <v>2516.3333333333335</v>
      </c>
      <c r="J221" s="495">
        <v>2545.8166666666671</v>
      </c>
      <c r="K221" s="494">
        <v>2486.85</v>
      </c>
      <c r="L221" s="494">
        <v>2435.35</v>
      </c>
      <c r="M221" s="494">
        <v>28.826059999999998</v>
      </c>
    </row>
    <row r="222" spans="1:13">
      <c r="A222" s="254">
        <v>212</v>
      </c>
      <c r="B222" s="497" t="s">
        <v>835</v>
      </c>
      <c r="C222" s="494">
        <v>279.2</v>
      </c>
      <c r="D222" s="495">
        <v>280.61666666666662</v>
      </c>
      <c r="E222" s="495">
        <v>276.08333333333326</v>
      </c>
      <c r="F222" s="495">
        <v>272.96666666666664</v>
      </c>
      <c r="G222" s="495">
        <v>268.43333333333328</v>
      </c>
      <c r="H222" s="495">
        <v>283.73333333333323</v>
      </c>
      <c r="I222" s="495">
        <v>288.26666666666665</v>
      </c>
      <c r="J222" s="495">
        <v>291.38333333333321</v>
      </c>
      <c r="K222" s="494">
        <v>285.14999999999998</v>
      </c>
      <c r="L222" s="494">
        <v>277.5</v>
      </c>
      <c r="M222" s="494">
        <v>0.55908000000000002</v>
      </c>
    </row>
    <row r="223" spans="1:13">
      <c r="A223" s="254">
        <v>213</v>
      </c>
      <c r="B223" s="497" t="s">
        <v>116</v>
      </c>
      <c r="C223" s="494">
        <v>565.9</v>
      </c>
      <c r="D223" s="495">
        <v>569.6</v>
      </c>
      <c r="E223" s="495">
        <v>560.70000000000005</v>
      </c>
      <c r="F223" s="495">
        <v>555.5</v>
      </c>
      <c r="G223" s="495">
        <v>546.6</v>
      </c>
      <c r="H223" s="495">
        <v>574.80000000000007</v>
      </c>
      <c r="I223" s="495">
        <v>583.69999999999993</v>
      </c>
      <c r="J223" s="495">
        <v>588.90000000000009</v>
      </c>
      <c r="K223" s="494">
        <v>578.5</v>
      </c>
      <c r="L223" s="494">
        <v>564.4</v>
      </c>
      <c r="M223" s="494">
        <v>232.84697</v>
      </c>
    </row>
    <row r="224" spans="1:13">
      <c r="A224" s="254">
        <v>214</v>
      </c>
      <c r="B224" s="497" t="s">
        <v>252</v>
      </c>
      <c r="C224" s="494">
        <v>1426.95</v>
      </c>
      <c r="D224" s="495">
        <v>1426.3333333333333</v>
      </c>
      <c r="E224" s="495">
        <v>1412.7166666666665</v>
      </c>
      <c r="F224" s="495">
        <v>1398.4833333333331</v>
      </c>
      <c r="G224" s="495">
        <v>1384.8666666666663</v>
      </c>
      <c r="H224" s="495">
        <v>1440.5666666666666</v>
      </c>
      <c r="I224" s="495">
        <v>1454.1833333333334</v>
      </c>
      <c r="J224" s="495">
        <v>1468.4166666666667</v>
      </c>
      <c r="K224" s="494">
        <v>1439.95</v>
      </c>
      <c r="L224" s="494">
        <v>1412.1</v>
      </c>
      <c r="M224" s="494">
        <v>1.71421</v>
      </c>
    </row>
    <row r="225" spans="1:13">
      <c r="A225" s="254">
        <v>215</v>
      </c>
      <c r="B225" s="497" t="s">
        <v>117</v>
      </c>
      <c r="C225" s="494">
        <v>448.5</v>
      </c>
      <c r="D225" s="495">
        <v>445.84999999999997</v>
      </c>
      <c r="E225" s="495">
        <v>440.14999999999992</v>
      </c>
      <c r="F225" s="495">
        <v>431.79999999999995</v>
      </c>
      <c r="G225" s="495">
        <v>426.09999999999991</v>
      </c>
      <c r="H225" s="495">
        <v>454.19999999999993</v>
      </c>
      <c r="I225" s="495">
        <v>459.9</v>
      </c>
      <c r="J225" s="495">
        <v>468.24999999999994</v>
      </c>
      <c r="K225" s="494">
        <v>451.55</v>
      </c>
      <c r="L225" s="494">
        <v>437.5</v>
      </c>
      <c r="M225" s="494">
        <v>14.2098</v>
      </c>
    </row>
    <row r="226" spans="1:13">
      <c r="A226" s="254">
        <v>216</v>
      </c>
      <c r="B226" s="497" t="s">
        <v>387</v>
      </c>
      <c r="C226" s="494">
        <v>385.35</v>
      </c>
      <c r="D226" s="495">
        <v>386.7833333333333</v>
      </c>
      <c r="E226" s="495">
        <v>380.66666666666663</v>
      </c>
      <c r="F226" s="495">
        <v>375.98333333333335</v>
      </c>
      <c r="G226" s="495">
        <v>369.86666666666667</v>
      </c>
      <c r="H226" s="495">
        <v>391.46666666666658</v>
      </c>
      <c r="I226" s="495">
        <v>397.58333333333326</v>
      </c>
      <c r="J226" s="495">
        <v>402.26666666666654</v>
      </c>
      <c r="K226" s="494">
        <v>392.9</v>
      </c>
      <c r="L226" s="494">
        <v>382.1</v>
      </c>
      <c r="M226" s="494">
        <v>12.893940000000001</v>
      </c>
    </row>
    <row r="227" spans="1:13">
      <c r="A227" s="254">
        <v>217</v>
      </c>
      <c r="B227" s="497" t="s">
        <v>388</v>
      </c>
      <c r="C227" s="494">
        <v>3167</v>
      </c>
      <c r="D227" s="495">
        <v>3200.5166666666664</v>
      </c>
      <c r="E227" s="495">
        <v>3117.0333333333328</v>
      </c>
      <c r="F227" s="495">
        <v>3067.0666666666666</v>
      </c>
      <c r="G227" s="495">
        <v>2983.583333333333</v>
      </c>
      <c r="H227" s="495">
        <v>3250.4833333333327</v>
      </c>
      <c r="I227" s="495">
        <v>3333.9666666666662</v>
      </c>
      <c r="J227" s="495">
        <v>3383.9333333333325</v>
      </c>
      <c r="K227" s="494">
        <v>3284</v>
      </c>
      <c r="L227" s="494">
        <v>3150.55</v>
      </c>
      <c r="M227" s="494">
        <v>0.10109</v>
      </c>
    </row>
    <row r="228" spans="1:13">
      <c r="A228" s="254">
        <v>218</v>
      </c>
      <c r="B228" s="497" t="s">
        <v>253</v>
      </c>
      <c r="C228" s="494">
        <v>38</v>
      </c>
      <c r="D228" s="495">
        <v>38.1</v>
      </c>
      <c r="E228" s="495">
        <v>37.5</v>
      </c>
      <c r="F228" s="495">
        <v>37</v>
      </c>
      <c r="G228" s="495">
        <v>36.4</v>
      </c>
      <c r="H228" s="495">
        <v>38.6</v>
      </c>
      <c r="I228" s="495">
        <v>39.20000000000001</v>
      </c>
      <c r="J228" s="495">
        <v>39.700000000000003</v>
      </c>
      <c r="K228" s="494">
        <v>38.700000000000003</v>
      </c>
      <c r="L228" s="494">
        <v>37.6</v>
      </c>
      <c r="M228" s="494">
        <v>118.29712000000001</v>
      </c>
    </row>
    <row r="229" spans="1:13">
      <c r="A229" s="254">
        <v>219</v>
      </c>
      <c r="B229" s="497" t="s">
        <v>119</v>
      </c>
      <c r="C229" s="494">
        <v>55.3</v>
      </c>
      <c r="D229" s="495">
        <v>54.883333333333333</v>
      </c>
      <c r="E229" s="495">
        <v>54.266666666666666</v>
      </c>
      <c r="F229" s="495">
        <v>53.233333333333334</v>
      </c>
      <c r="G229" s="495">
        <v>52.616666666666667</v>
      </c>
      <c r="H229" s="495">
        <v>55.916666666666664</v>
      </c>
      <c r="I229" s="495">
        <v>56.533333333333324</v>
      </c>
      <c r="J229" s="495">
        <v>57.566666666666663</v>
      </c>
      <c r="K229" s="494">
        <v>55.5</v>
      </c>
      <c r="L229" s="494">
        <v>53.85</v>
      </c>
      <c r="M229" s="494">
        <v>392.22861999999998</v>
      </c>
    </row>
    <row r="230" spans="1:13">
      <c r="A230" s="254">
        <v>220</v>
      </c>
      <c r="B230" s="497" t="s">
        <v>389</v>
      </c>
      <c r="C230" s="494">
        <v>49.5</v>
      </c>
      <c r="D230" s="495">
        <v>49.233333333333327</v>
      </c>
      <c r="E230" s="495">
        <v>47.866666666666653</v>
      </c>
      <c r="F230" s="495">
        <v>46.233333333333327</v>
      </c>
      <c r="G230" s="495">
        <v>44.866666666666653</v>
      </c>
      <c r="H230" s="495">
        <v>50.866666666666653</v>
      </c>
      <c r="I230" s="495">
        <v>52.233333333333327</v>
      </c>
      <c r="J230" s="495">
        <v>53.866666666666653</v>
      </c>
      <c r="K230" s="494">
        <v>50.6</v>
      </c>
      <c r="L230" s="494">
        <v>47.6</v>
      </c>
      <c r="M230" s="494">
        <v>36.998109999999997</v>
      </c>
    </row>
    <row r="231" spans="1:13">
      <c r="A231" s="254">
        <v>221</v>
      </c>
      <c r="B231" s="497" t="s">
        <v>390</v>
      </c>
      <c r="C231" s="494">
        <v>1067.45</v>
      </c>
      <c r="D231" s="495">
        <v>1072.05</v>
      </c>
      <c r="E231" s="495">
        <v>1047.5</v>
      </c>
      <c r="F231" s="495">
        <v>1027.55</v>
      </c>
      <c r="G231" s="495">
        <v>1003</v>
      </c>
      <c r="H231" s="495">
        <v>1092</v>
      </c>
      <c r="I231" s="495">
        <v>1116.5499999999997</v>
      </c>
      <c r="J231" s="495">
        <v>1136.5</v>
      </c>
      <c r="K231" s="494">
        <v>1096.5999999999999</v>
      </c>
      <c r="L231" s="494">
        <v>1052.0999999999999</v>
      </c>
      <c r="M231" s="494">
        <v>0.28960000000000002</v>
      </c>
    </row>
    <row r="232" spans="1:13">
      <c r="A232" s="254">
        <v>222</v>
      </c>
      <c r="B232" s="497" t="s">
        <v>391</v>
      </c>
      <c r="C232" s="494">
        <v>282.55</v>
      </c>
      <c r="D232" s="495">
        <v>283.31666666666666</v>
      </c>
      <c r="E232" s="495">
        <v>273.2833333333333</v>
      </c>
      <c r="F232" s="495">
        <v>264.01666666666665</v>
      </c>
      <c r="G232" s="495">
        <v>253.98333333333329</v>
      </c>
      <c r="H232" s="495">
        <v>292.58333333333331</v>
      </c>
      <c r="I232" s="495">
        <v>302.61666666666673</v>
      </c>
      <c r="J232" s="495">
        <v>311.88333333333333</v>
      </c>
      <c r="K232" s="494">
        <v>293.35000000000002</v>
      </c>
      <c r="L232" s="494">
        <v>274.05</v>
      </c>
      <c r="M232" s="494">
        <v>2.28681</v>
      </c>
    </row>
    <row r="233" spans="1:13">
      <c r="A233" s="254">
        <v>223</v>
      </c>
      <c r="B233" s="497" t="s">
        <v>746</v>
      </c>
      <c r="C233" s="494">
        <v>1304.1500000000001</v>
      </c>
      <c r="D233" s="495">
        <v>1304.7166666666667</v>
      </c>
      <c r="E233" s="495">
        <v>1289.4333333333334</v>
      </c>
      <c r="F233" s="495">
        <v>1274.7166666666667</v>
      </c>
      <c r="G233" s="495">
        <v>1259.4333333333334</v>
      </c>
      <c r="H233" s="495">
        <v>1319.4333333333334</v>
      </c>
      <c r="I233" s="495">
        <v>1334.7166666666667</v>
      </c>
      <c r="J233" s="495">
        <v>1349.4333333333334</v>
      </c>
      <c r="K233" s="494">
        <v>1320</v>
      </c>
      <c r="L233" s="494">
        <v>1290</v>
      </c>
      <c r="M233" s="494">
        <v>0.15619</v>
      </c>
    </row>
    <row r="234" spans="1:13">
      <c r="A234" s="254">
        <v>224</v>
      </c>
      <c r="B234" s="497" t="s">
        <v>750</v>
      </c>
      <c r="C234" s="494">
        <v>570.65</v>
      </c>
      <c r="D234" s="495">
        <v>573.66666666666663</v>
      </c>
      <c r="E234" s="495">
        <v>562.83333333333326</v>
      </c>
      <c r="F234" s="495">
        <v>555.01666666666665</v>
      </c>
      <c r="G234" s="495">
        <v>544.18333333333328</v>
      </c>
      <c r="H234" s="495">
        <v>581.48333333333323</v>
      </c>
      <c r="I234" s="495">
        <v>592.31666666666649</v>
      </c>
      <c r="J234" s="495">
        <v>600.13333333333321</v>
      </c>
      <c r="K234" s="494">
        <v>584.5</v>
      </c>
      <c r="L234" s="494">
        <v>565.85</v>
      </c>
      <c r="M234" s="494">
        <v>6.5775499999999996</v>
      </c>
    </row>
    <row r="235" spans="1:13">
      <c r="A235" s="254">
        <v>225</v>
      </c>
      <c r="B235" s="497" t="s">
        <v>392</v>
      </c>
      <c r="C235" s="494">
        <v>109</v>
      </c>
      <c r="D235" s="495">
        <v>109.3</v>
      </c>
      <c r="E235" s="495">
        <v>107.8</v>
      </c>
      <c r="F235" s="495">
        <v>106.6</v>
      </c>
      <c r="G235" s="495">
        <v>105.1</v>
      </c>
      <c r="H235" s="495">
        <v>110.5</v>
      </c>
      <c r="I235" s="495">
        <v>112</v>
      </c>
      <c r="J235" s="495">
        <v>113.2</v>
      </c>
      <c r="K235" s="494">
        <v>110.8</v>
      </c>
      <c r="L235" s="494">
        <v>108.1</v>
      </c>
      <c r="M235" s="494">
        <v>10.40446</v>
      </c>
    </row>
    <row r="236" spans="1:13">
      <c r="A236" s="254">
        <v>226</v>
      </c>
      <c r="B236" s="497" t="s">
        <v>393</v>
      </c>
      <c r="C236" s="494">
        <v>90.8</v>
      </c>
      <c r="D236" s="495">
        <v>91.183333333333323</v>
      </c>
      <c r="E236" s="495">
        <v>90.016666666666652</v>
      </c>
      <c r="F236" s="495">
        <v>89.233333333333334</v>
      </c>
      <c r="G236" s="495">
        <v>88.066666666666663</v>
      </c>
      <c r="H236" s="495">
        <v>91.96666666666664</v>
      </c>
      <c r="I236" s="495">
        <v>93.133333333333297</v>
      </c>
      <c r="J236" s="495">
        <v>93.916666666666629</v>
      </c>
      <c r="K236" s="494">
        <v>92.35</v>
      </c>
      <c r="L236" s="494">
        <v>90.4</v>
      </c>
      <c r="M236" s="494">
        <v>76.58708</v>
      </c>
    </row>
    <row r="237" spans="1:13">
      <c r="A237" s="254">
        <v>227</v>
      </c>
      <c r="B237" s="497" t="s">
        <v>126</v>
      </c>
      <c r="C237" s="494">
        <v>212.65</v>
      </c>
      <c r="D237" s="495">
        <v>212.58333333333334</v>
      </c>
      <c r="E237" s="495">
        <v>210.2166666666667</v>
      </c>
      <c r="F237" s="495">
        <v>207.78333333333336</v>
      </c>
      <c r="G237" s="495">
        <v>205.41666666666671</v>
      </c>
      <c r="H237" s="495">
        <v>215.01666666666668</v>
      </c>
      <c r="I237" s="495">
        <v>217.3833333333333</v>
      </c>
      <c r="J237" s="495">
        <v>219.81666666666666</v>
      </c>
      <c r="K237" s="494">
        <v>214.95</v>
      </c>
      <c r="L237" s="494">
        <v>210.15</v>
      </c>
      <c r="M237" s="494">
        <v>256.74227000000002</v>
      </c>
    </row>
    <row r="238" spans="1:13">
      <c r="A238" s="254">
        <v>228</v>
      </c>
      <c r="B238" s="497" t="s">
        <v>395</v>
      </c>
      <c r="C238" s="494">
        <v>114.9</v>
      </c>
      <c r="D238" s="495">
        <v>115.16666666666667</v>
      </c>
      <c r="E238" s="495">
        <v>113.58333333333334</v>
      </c>
      <c r="F238" s="495">
        <v>112.26666666666667</v>
      </c>
      <c r="G238" s="495">
        <v>110.68333333333334</v>
      </c>
      <c r="H238" s="495">
        <v>116.48333333333335</v>
      </c>
      <c r="I238" s="495">
        <v>118.06666666666669</v>
      </c>
      <c r="J238" s="495">
        <v>119.38333333333335</v>
      </c>
      <c r="K238" s="494">
        <v>116.75</v>
      </c>
      <c r="L238" s="494">
        <v>113.85</v>
      </c>
      <c r="M238" s="494">
        <v>1.9656400000000001</v>
      </c>
    </row>
    <row r="239" spans="1:13">
      <c r="A239" s="254">
        <v>229</v>
      </c>
      <c r="B239" s="497" t="s">
        <v>396</v>
      </c>
      <c r="C239" s="494">
        <v>176.35</v>
      </c>
      <c r="D239" s="495">
        <v>173.66666666666666</v>
      </c>
      <c r="E239" s="495">
        <v>166.73333333333332</v>
      </c>
      <c r="F239" s="495">
        <v>157.11666666666667</v>
      </c>
      <c r="G239" s="495">
        <v>150.18333333333334</v>
      </c>
      <c r="H239" s="495">
        <v>183.2833333333333</v>
      </c>
      <c r="I239" s="495">
        <v>190.21666666666664</v>
      </c>
      <c r="J239" s="495">
        <v>199.83333333333329</v>
      </c>
      <c r="K239" s="494">
        <v>180.6</v>
      </c>
      <c r="L239" s="494">
        <v>164.05</v>
      </c>
      <c r="M239" s="494">
        <v>52.153550000000003</v>
      </c>
    </row>
    <row r="240" spans="1:13">
      <c r="A240" s="254">
        <v>230</v>
      </c>
      <c r="B240" s="497" t="s">
        <v>115</v>
      </c>
      <c r="C240" s="494">
        <v>195.15</v>
      </c>
      <c r="D240" s="495">
        <v>195.03333333333333</v>
      </c>
      <c r="E240" s="495">
        <v>192.46666666666667</v>
      </c>
      <c r="F240" s="495">
        <v>189.78333333333333</v>
      </c>
      <c r="G240" s="495">
        <v>187.21666666666667</v>
      </c>
      <c r="H240" s="495">
        <v>197.71666666666667</v>
      </c>
      <c r="I240" s="495">
        <v>200.28333333333333</v>
      </c>
      <c r="J240" s="495">
        <v>202.96666666666667</v>
      </c>
      <c r="K240" s="494">
        <v>197.6</v>
      </c>
      <c r="L240" s="494">
        <v>192.35</v>
      </c>
      <c r="M240" s="494">
        <v>83.145920000000004</v>
      </c>
    </row>
    <row r="241" spans="1:13">
      <c r="A241" s="254">
        <v>231</v>
      </c>
      <c r="B241" s="497" t="s">
        <v>397</v>
      </c>
      <c r="C241" s="494">
        <v>81.400000000000006</v>
      </c>
      <c r="D241" s="495">
        <v>82.766666666666666</v>
      </c>
      <c r="E241" s="495">
        <v>79.233333333333334</v>
      </c>
      <c r="F241" s="495">
        <v>77.066666666666663</v>
      </c>
      <c r="G241" s="495">
        <v>73.533333333333331</v>
      </c>
      <c r="H241" s="495">
        <v>84.933333333333337</v>
      </c>
      <c r="I241" s="495">
        <v>88.466666666666669</v>
      </c>
      <c r="J241" s="495">
        <v>90.63333333333334</v>
      </c>
      <c r="K241" s="494">
        <v>86.3</v>
      </c>
      <c r="L241" s="494">
        <v>80.599999999999994</v>
      </c>
      <c r="M241" s="494">
        <v>124.70429</v>
      </c>
    </row>
    <row r="242" spans="1:13">
      <c r="A242" s="254">
        <v>232</v>
      </c>
      <c r="B242" s="497" t="s">
        <v>747</v>
      </c>
      <c r="C242" s="494">
        <v>7953.65</v>
      </c>
      <c r="D242" s="495">
        <v>7961.3166666666666</v>
      </c>
      <c r="E242" s="495">
        <v>7855.333333333333</v>
      </c>
      <c r="F242" s="495">
        <v>7757.0166666666664</v>
      </c>
      <c r="G242" s="495">
        <v>7651.0333333333328</v>
      </c>
      <c r="H242" s="495">
        <v>8059.6333333333332</v>
      </c>
      <c r="I242" s="495">
        <v>8165.6166666666668</v>
      </c>
      <c r="J242" s="495">
        <v>8263.9333333333343</v>
      </c>
      <c r="K242" s="494">
        <v>8067.3</v>
      </c>
      <c r="L242" s="494">
        <v>7863</v>
      </c>
      <c r="M242" s="494">
        <v>0.47504000000000002</v>
      </c>
    </row>
    <row r="243" spans="1:13">
      <c r="A243" s="254">
        <v>233</v>
      </c>
      <c r="B243" s="497" t="s">
        <v>254</v>
      </c>
      <c r="C243" s="494">
        <v>113.8</v>
      </c>
      <c r="D243" s="495">
        <v>114.26666666666665</v>
      </c>
      <c r="E243" s="495">
        <v>112.1333333333333</v>
      </c>
      <c r="F243" s="495">
        <v>110.46666666666664</v>
      </c>
      <c r="G243" s="495">
        <v>108.33333333333329</v>
      </c>
      <c r="H243" s="495">
        <v>115.93333333333331</v>
      </c>
      <c r="I243" s="495">
        <v>118.06666666666666</v>
      </c>
      <c r="J243" s="495">
        <v>119.73333333333332</v>
      </c>
      <c r="K243" s="494">
        <v>116.4</v>
      </c>
      <c r="L243" s="494">
        <v>112.6</v>
      </c>
      <c r="M243" s="494">
        <v>12.44908</v>
      </c>
    </row>
    <row r="244" spans="1:13">
      <c r="A244" s="254">
        <v>234</v>
      </c>
      <c r="B244" s="497" t="s">
        <v>398</v>
      </c>
      <c r="C244" s="494">
        <v>353.3</v>
      </c>
      <c r="D244" s="495">
        <v>351.7166666666667</v>
      </c>
      <c r="E244" s="495">
        <v>335.78333333333342</v>
      </c>
      <c r="F244" s="495">
        <v>318.26666666666671</v>
      </c>
      <c r="G244" s="495">
        <v>302.33333333333343</v>
      </c>
      <c r="H244" s="495">
        <v>369.23333333333341</v>
      </c>
      <c r="I244" s="495">
        <v>385.16666666666669</v>
      </c>
      <c r="J244" s="495">
        <v>402.68333333333339</v>
      </c>
      <c r="K244" s="494">
        <v>367.65</v>
      </c>
      <c r="L244" s="494">
        <v>334.2</v>
      </c>
      <c r="M244" s="494">
        <v>54.184170000000002</v>
      </c>
    </row>
    <row r="245" spans="1:13">
      <c r="A245" s="254">
        <v>235</v>
      </c>
      <c r="B245" s="497" t="s">
        <v>255</v>
      </c>
      <c r="C245" s="494">
        <v>109.1</v>
      </c>
      <c r="D245" s="495">
        <v>108.43333333333334</v>
      </c>
      <c r="E245" s="495">
        <v>107.16666666666667</v>
      </c>
      <c r="F245" s="495">
        <v>105.23333333333333</v>
      </c>
      <c r="G245" s="495">
        <v>103.96666666666667</v>
      </c>
      <c r="H245" s="495">
        <v>110.36666666666667</v>
      </c>
      <c r="I245" s="495">
        <v>111.63333333333333</v>
      </c>
      <c r="J245" s="495">
        <v>113.56666666666668</v>
      </c>
      <c r="K245" s="494">
        <v>109.7</v>
      </c>
      <c r="L245" s="494">
        <v>106.5</v>
      </c>
      <c r="M245" s="494">
        <v>14.250780000000001</v>
      </c>
    </row>
    <row r="246" spans="1:13">
      <c r="A246" s="254">
        <v>236</v>
      </c>
      <c r="B246" s="497" t="s">
        <v>125</v>
      </c>
      <c r="C246" s="494">
        <v>91.15</v>
      </c>
      <c r="D246" s="495">
        <v>91.149999999999991</v>
      </c>
      <c r="E246" s="495">
        <v>90.449999999999989</v>
      </c>
      <c r="F246" s="495">
        <v>89.75</v>
      </c>
      <c r="G246" s="495">
        <v>89.05</v>
      </c>
      <c r="H246" s="495">
        <v>91.84999999999998</v>
      </c>
      <c r="I246" s="495">
        <v>92.55</v>
      </c>
      <c r="J246" s="495">
        <v>93.249999999999972</v>
      </c>
      <c r="K246" s="494">
        <v>91.85</v>
      </c>
      <c r="L246" s="494">
        <v>90.45</v>
      </c>
      <c r="M246" s="494">
        <v>110.40294</v>
      </c>
    </row>
    <row r="247" spans="1:13">
      <c r="A247" s="254">
        <v>237</v>
      </c>
      <c r="B247" s="497" t="s">
        <v>399</v>
      </c>
      <c r="C247" s="494">
        <v>16.05</v>
      </c>
      <c r="D247" s="495">
        <v>16.150000000000002</v>
      </c>
      <c r="E247" s="495">
        <v>15.850000000000005</v>
      </c>
      <c r="F247" s="495">
        <v>15.650000000000002</v>
      </c>
      <c r="G247" s="495">
        <v>15.350000000000005</v>
      </c>
      <c r="H247" s="495">
        <v>16.350000000000005</v>
      </c>
      <c r="I247" s="495">
        <v>16.650000000000002</v>
      </c>
      <c r="J247" s="495">
        <v>16.850000000000005</v>
      </c>
      <c r="K247" s="494">
        <v>16.45</v>
      </c>
      <c r="L247" s="494">
        <v>15.95</v>
      </c>
      <c r="M247" s="494">
        <v>47.203319999999998</v>
      </c>
    </row>
    <row r="248" spans="1:13">
      <c r="A248" s="254">
        <v>238</v>
      </c>
      <c r="B248" s="497" t="s">
        <v>772</v>
      </c>
      <c r="C248" s="494">
        <v>1688.55</v>
      </c>
      <c r="D248" s="495">
        <v>1696.8500000000001</v>
      </c>
      <c r="E248" s="495">
        <v>1674.7000000000003</v>
      </c>
      <c r="F248" s="495">
        <v>1660.8500000000001</v>
      </c>
      <c r="G248" s="495">
        <v>1638.7000000000003</v>
      </c>
      <c r="H248" s="495">
        <v>1710.7000000000003</v>
      </c>
      <c r="I248" s="495">
        <v>1732.8500000000004</v>
      </c>
      <c r="J248" s="495">
        <v>1746.7000000000003</v>
      </c>
      <c r="K248" s="494">
        <v>1719</v>
      </c>
      <c r="L248" s="494">
        <v>1683</v>
      </c>
      <c r="M248" s="494">
        <v>10.117050000000001</v>
      </c>
    </row>
    <row r="249" spans="1:13">
      <c r="A249" s="254">
        <v>239</v>
      </c>
      <c r="B249" s="497" t="s">
        <v>748</v>
      </c>
      <c r="C249" s="494">
        <v>288.35000000000002</v>
      </c>
      <c r="D249" s="495">
        <v>289.2</v>
      </c>
      <c r="E249" s="495">
        <v>284.39999999999998</v>
      </c>
      <c r="F249" s="495">
        <v>280.45</v>
      </c>
      <c r="G249" s="495">
        <v>275.64999999999998</v>
      </c>
      <c r="H249" s="495">
        <v>293.14999999999998</v>
      </c>
      <c r="I249" s="495">
        <v>297.95000000000005</v>
      </c>
      <c r="J249" s="495">
        <v>301.89999999999998</v>
      </c>
      <c r="K249" s="494">
        <v>294</v>
      </c>
      <c r="L249" s="494">
        <v>285.25</v>
      </c>
      <c r="M249" s="494">
        <v>2.1981700000000002</v>
      </c>
    </row>
    <row r="250" spans="1:13">
      <c r="A250" s="254">
        <v>240</v>
      </c>
      <c r="B250" s="497" t="s">
        <v>120</v>
      </c>
      <c r="C250" s="494">
        <v>504.25</v>
      </c>
      <c r="D250" s="495">
        <v>506.2</v>
      </c>
      <c r="E250" s="495">
        <v>498.29999999999995</v>
      </c>
      <c r="F250" s="495">
        <v>492.34999999999997</v>
      </c>
      <c r="G250" s="495">
        <v>484.44999999999993</v>
      </c>
      <c r="H250" s="495">
        <v>512.15</v>
      </c>
      <c r="I250" s="495">
        <v>520.04999999999995</v>
      </c>
      <c r="J250" s="495">
        <v>526</v>
      </c>
      <c r="K250" s="494">
        <v>514.1</v>
      </c>
      <c r="L250" s="494">
        <v>500.25</v>
      </c>
      <c r="M250" s="494">
        <v>20.294989999999999</v>
      </c>
    </row>
    <row r="251" spans="1:13">
      <c r="A251" s="254">
        <v>241</v>
      </c>
      <c r="B251" s="497" t="s">
        <v>826</v>
      </c>
      <c r="C251" s="494">
        <v>251</v>
      </c>
      <c r="D251" s="495">
        <v>251.36666666666667</v>
      </c>
      <c r="E251" s="495">
        <v>247.88333333333335</v>
      </c>
      <c r="F251" s="495">
        <v>244.76666666666668</v>
      </c>
      <c r="G251" s="495">
        <v>241.28333333333336</v>
      </c>
      <c r="H251" s="495">
        <v>254.48333333333335</v>
      </c>
      <c r="I251" s="495">
        <v>257.9666666666667</v>
      </c>
      <c r="J251" s="495">
        <v>261.08333333333337</v>
      </c>
      <c r="K251" s="494">
        <v>254.85</v>
      </c>
      <c r="L251" s="494">
        <v>248.25</v>
      </c>
      <c r="M251" s="494">
        <v>16.202369999999998</v>
      </c>
    </row>
    <row r="252" spans="1:13">
      <c r="A252" s="254">
        <v>242</v>
      </c>
      <c r="B252" s="497" t="s">
        <v>122</v>
      </c>
      <c r="C252" s="494">
        <v>927.25</v>
      </c>
      <c r="D252" s="495">
        <v>934.31666666666661</v>
      </c>
      <c r="E252" s="495">
        <v>914.43333333333317</v>
      </c>
      <c r="F252" s="495">
        <v>901.61666666666656</v>
      </c>
      <c r="G252" s="495">
        <v>881.73333333333312</v>
      </c>
      <c r="H252" s="495">
        <v>947.13333333333321</v>
      </c>
      <c r="I252" s="495">
        <v>967.01666666666665</v>
      </c>
      <c r="J252" s="495">
        <v>979.83333333333326</v>
      </c>
      <c r="K252" s="494">
        <v>954.2</v>
      </c>
      <c r="L252" s="494">
        <v>921.5</v>
      </c>
      <c r="M252" s="494">
        <v>69.253469999999993</v>
      </c>
    </row>
    <row r="253" spans="1:13">
      <c r="A253" s="254">
        <v>243</v>
      </c>
      <c r="B253" s="497" t="s">
        <v>256</v>
      </c>
      <c r="C253" s="494">
        <v>4500</v>
      </c>
      <c r="D253" s="495">
        <v>4474.9833333333336</v>
      </c>
      <c r="E253" s="495">
        <v>4429.0666666666675</v>
      </c>
      <c r="F253" s="495">
        <v>4358.1333333333341</v>
      </c>
      <c r="G253" s="495">
        <v>4312.2166666666681</v>
      </c>
      <c r="H253" s="495">
        <v>4545.916666666667</v>
      </c>
      <c r="I253" s="495">
        <v>4591.833333333333</v>
      </c>
      <c r="J253" s="495">
        <v>4662.7666666666664</v>
      </c>
      <c r="K253" s="494">
        <v>4520.8999999999996</v>
      </c>
      <c r="L253" s="494">
        <v>4404.05</v>
      </c>
      <c r="M253" s="494">
        <v>6.7576000000000001</v>
      </c>
    </row>
    <row r="254" spans="1:13">
      <c r="A254" s="254">
        <v>244</v>
      </c>
      <c r="B254" s="497" t="s">
        <v>124</v>
      </c>
      <c r="C254" s="494">
        <v>1411.05</v>
      </c>
      <c r="D254" s="495">
        <v>1414.5</v>
      </c>
      <c r="E254" s="495">
        <v>1403</v>
      </c>
      <c r="F254" s="495">
        <v>1394.95</v>
      </c>
      <c r="G254" s="495">
        <v>1383.45</v>
      </c>
      <c r="H254" s="495">
        <v>1422.55</v>
      </c>
      <c r="I254" s="495">
        <v>1434.05</v>
      </c>
      <c r="J254" s="495">
        <v>1442.1</v>
      </c>
      <c r="K254" s="494">
        <v>1426</v>
      </c>
      <c r="L254" s="494">
        <v>1406.45</v>
      </c>
      <c r="M254" s="494">
        <v>57.93571</v>
      </c>
    </row>
    <row r="255" spans="1:13">
      <c r="A255" s="254">
        <v>245</v>
      </c>
      <c r="B255" s="497" t="s">
        <v>749</v>
      </c>
      <c r="C255" s="494">
        <v>715.65</v>
      </c>
      <c r="D255" s="495">
        <v>726.48333333333323</v>
      </c>
      <c r="E255" s="495">
        <v>689.16666666666652</v>
      </c>
      <c r="F255" s="495">
        <v>662.68333333333328</v>
      </c>
      <c r="G255" s="495">
        <v>625.36666666666656</v>
      </c>
      <c r="H255" s="495">
        <v>752.96666666666647</v>
      </c>
      <c r="I255" s="495">
        <v>790.2833333333333</v>
      </c>
      <c r="J255" s="495">
        <v>816.76666666666642</v>
      </c>
      <c r="K255" s="494">
        <v>763.8</v>
      </c>
      <c r="L255" s="494">
        <v>700</v>
      </c>
      <c r="M255" s="494">
        <v>2.5579800000000001</v>
      </c>
    </row>
    <row r="256" spans="1:13">
      <c r="A256" s="254">
        <v>246</v>
      </c>
      <c r="B256" s="497" t="s">
        <v>400</v>
      </c>
      <c r="C256" s="494">
        <v>274.14999999999998</v>
      </c>
      <c r="D256" s="495">
        <v>274.08333333333331</v>
      </c>
      <c r="E256" s="495">
        <v>260.16666666666663</v>
      </c>
      <c r="F256" s="495">
        <v>246.18333333333334</v>
      </c>
      <c r="G256" s="495">
        <v>232.26666666666665</v>
      </c>
      <c r="H256" s="495">
        <v>288.06666666666661</v>
      </c>
      <c r="I256" s="495">
        <v>301.98333333333323</v>
      </c>
      <c r="J256" s="495">
        <v>315.96666666666658</v>
      </c>
      <c r="K256" s="494">
        <v>288</v>
      </c>
      <c r="L256" s="494">
        <v>260.10000000000002</v>
      </c>
      <c r="M256" s="494">
        <v>7.1869899999999998</v>
      </c>
    </row>
    <row r="257" spans="1:13">
      <c r="A257" s="254">
        <v>247</v>
      </c>
      <c r="B257" s="497" t="s">
        <v>121</v>
      </c>
      <c r="C257" s="494">
        <v>1577.6</v>
      </c>
      <c r="D257" s="495">
        <v>1571.6499999999999</v>
      </c>
      <c r="E257" s="495">
        <v>1552.4999999999998</v>
      </c>
      <c r="F257" s="495">
        <v>1527.3999999999999</v>
      </c>
      <c r="G257" s="495">
        <v>1508.2499999999998</v>
      </c>
      <c r="H257" s="495">
        <v>1596.7499999999998</v>
      </c>
      <c r="I257" s="495">
        <v>1615.8999999999999</v>
      </c>
      <c r="J257" s="495">
        <v>1640.9999999999998</v>
      </c>
      <c r="K257" s="494">
        <v>1590.8</v>
      </c>
      <c r="L257" s="494">
        <v>1546.55</v>
      </c>
      <c r="M257" s="494">
        <v>10.699170000000001</v>
      </c>
    </row>
    <row r="258" spans="1:13">
      <c r="A258" s="254">
        <v>248</v>
      </c>
      <c r="B258" s="497" t="s">
        <v>257</v>
      </c>
      <c r="C258" s="494">
        <v>1939.25</v>
      </c>
      <c r="D258" s="495">
        <v>1923.8</v>
      </c>
      <c r="E258" s="495">
        <v>1891.6</v>
      </c>
      <c r="F258" s="495">
        <v>1843.95</v>
      </c>
      <c r="G258" s="495">
        <v>1811.75</v>
      </c>
      <c r="H258" s="495">
        <v>1971.4499999999998</v>
      </c>
      <c r="I258" s="495">
        <v>2003.65</v>
      </c>
      <c r="J258" s="495">
        <v>2051.2999999999997</v>
      </c>
      <c r="K258" s="494">
        <v>1956</v>
      </c>
      <c r="L258" s="494">
        <v>1876.15</v>
      </c>
      <c r="M258" s="494">
        <v>3.34511</v>
      </c>
    </row>
    <row r="259" spans="1:13">
      <c r="A259" s="254">
        <v>249</v>
      </c>
      <c r="B259" s="497" t="s">
        <v>401</v>
      </c>
      <c r="C259" s="494">
        <v>1243.3</v>
      </c>
      <c r="D259" s="495">
        <v>1248.8500000000001</v>
      </c>
      <c r="E259" s="495">
        <v>1224.2500000000002</v>
      </c>
      <c r="F259" s="495">
        <v>1205.2</v>
      </c>
      <c r="G259" s="495">
        <v>1180.6000000000001</v>
      </c>
      <c r="H259" s="495">
        <v>1267.9000000000003</v>
      </c>
      <c r="I259" s="495">
        <v>1292.5000000000002</v>
      </c>
      <c r="J259" s="495">
        <v>1311.5500000000004</v>
      </c>
      <c r="K259" s="494">
        <v>1273.45</v>
      </c>
      <c r="L259" s="494">
        <v>1229.8</v>
      </c>
      <c r="M259" s="494">
        <v>1.1625300000000001</v>
      </c>
    </row>
    <row r="260" spans="1:13">
      <c r="A260" s="254">
        <v>250</v>
      </c>
      <c r="B260" s="497" t="s">
        <v>402</v>
      </c>
      <c r="C260" s="494">
        <v>2858.15</v>
      </c>
      <c r="D260" s="495">
        <v>2874.3833333333332</v>
      </c>
      <c r="E260" s="495">
        <v>2804.7666666666664</v>
      </c>
      <c r="F260" s="495">
        <v>2751.3833333333332</v>
      </c>
      <c r="G260" s="495">
        <v>2681.7666666666664</v>
      </c>
      <c r="H260" s="495">
        <v>2927.7666666666664</v>
      </c>
      <c r="I260" s="495">
        <v>2997.3833333333332</v>
      </c>
      <c r="J260" s="495">
        <v>3050.7666666666664</v>
      </c>
      <c r="K260" s="494">
        <v>2944</v>
      </c>
      <c r="L260" s="494">
        <v>2821</v>
      </c>
      <c r="M260" s="494">
        <v>0.18509999999999999</v>
      </c>
    </row>
    <row r="261" spans="1:13">
      <c r="A261" s="254">
        <v>251</v>
      </c>
      <c r="B261" s="497" t="s">
        <v>403</v>
      </c>
      <c r="C261" s="494">
        <v>419.6</v>
      </c>
      <c r="D261" s="495">
        <v>421.06666666666666</v>
      </c>
      <c r="E261" s="495">
        <v>414.38333333333333</v>
      </c>
      <c r="F261" s="495">
        <v>409.16666666666669</v>
      </c>
      <c r="G261" s="495">
        <v>402.48333333333335</v>
      </c>
      <c r="H261" s="495">
        <v>426.2833333333333</v>
      </c>
      <c r="I261" s="495">
        <v>432.96666666666658</v>
      </c>
      <c r="J261" s="495">
        <v>438.18333333333328</v>
      </c>
      <c r="K261" s="494">
        <v>427.75</v>
      </c>
      <c r="L261" s="494">
        <v>415.85</v>
      </c>
      <c r="M261" s="494">
        <v>3.6391800000000001</v>
      </c>
    </row>
    <row r="262" spans="1:13">
      <c r="A262" s="254">
        <v>252</v>
      </c>
      <c r="B262" s="497" t="s">
        <v>404</v>
      </c>
      <c r="C262" s="494">
        <v>145.55000000000001</v>
      </c>
      <c r="D262" s="495">
        <v>146.36666666666667</v>
      </c>
      <c r="E262" s="495">
        <v>143.53333333333336</v>
      </c>
      <c r="F262" s="495">
        <v>141.51666666666668</v>
      </c>
      <c r="G262" s="495">
        <v>138.68333333333337</v>
      </c>
      <c r="H262" s="495">
        <v>148.38333333333335</v>
      </c>
      <c r="I262" s="495">
        <v>151.21666666666667</v>
      </c>
      <c r="J262" s="495">
        <v>153.23333333333335</v>
      </c>
      <c r="K262" s="494">
        <v>149.19999999999999</v>
      </c>
      <c r="L262" s="494">
        <v>144.35</v>
      </c>
      <c r="M262" s="494">
        <v>6.4307699999999999</v>
      </c>
    </row>
    <row r="263" spans="1:13">
      <c r="A263" s="254">
        <v>253</v>
      </c>
      <c r="B263" s="497" t="s">
        <v>405</v>
      </c>
      <c r="C263" s="494">
        <v>115.7</v>
      </c>
      <c r="D263" s="495">
        <v>116</v>
      </c>
      <c r="E263" s="495">
        <v>114.6</v>
      </c>
      <c r="F263" s="495">
        <v>113.5</v>
      </c>
      <c r="G263" s="495">
        <v>112.1</v>
      </c>
      <c r="H263" s="495">
        <v>117.1</v>
      </c>
      <c r="I263" s="495">
        <v>118.5</v>
      </c>
      <c r="J263" s="495">
        <v>119.6</v>
      </c>
      <c r="K263" s="494">
        <v>117.4</v>
      </c>
      <c r="L263" s="494">
        <v>114.9</v>
      </c>
      <c r="M263" s="494">
        <v>5.9740000000000002</v>
      </c>
    </row>
    <row r="264" spans="1:13">
      <c r="A264" s="254">
        <v>254</v>
      </c>
      <c r="B264" s="497" t="s">
        <v>406</v>
      </c>
      <c r="C264" s="494">
        <v>84.75</v>
      </c>
      <c r="D264" s="495">
        <v>85.216666666666669</v>
      </c>
      <c r="E264" s="495">
        <v>83.63333333333334</v>
      </c>
      <c r="F264" s="495">
        <v>82.516666666666666</v>
      </c>
      <c r="G264" s="495">
        <v>80.933333333333337</v>
      </c>
      <c r="H264" s="495">
        <v>86.333333333333343</v>
      </c>
      <c r="I264" s="495">
        <v>87.916666666666657</v>
      </c>
      <c r="J264" s="495">
        <v>89.033333333333346</v>
      </c>
      <c r="K264" s="494">
        <v>86.8</v>
      </c>
      <c r="L264" s="494">
        <v>84.1</v>
      </c>
      <c r="M264" s="494">
        <v>9.8398900000000005</v>
      </c>
    </row>
    <row r="265" spans="1:13">
      <c r="A265" s="254">
        <v>255</v>
      </c>
      <c r="B265" s="497" t="s">
        <v>258</v>
      </c>
      <c r="C265" s="494">
        <v>85.65</v>
      </c>
      <c r="D265" s="495">
        <v>86.45</v>
      </c>
      <c r="E265" s="495">
        <v>84.45</v>
      </c>
      <c r="F265" s="495">
        <v>83.25</v>
      </c>
      <c r="G265" s="495">
        <v>81.25</v>
      </c>
      <c r="H265" s="495">
        <v>87.65</v>
      </c>
      <c r="I265" s="495">
        <v>89.65</v>
      </c>
      <c r="J265" s="495">
        <v>90.850000000000009</v>
      </c>
      <c r="K265" s="494">
        <v>88.45</v>
      </c>
      <c r="L265" s="494">
        <v>85.25</v>
      </c>
      <c r="M265" s="494">
        <v>47.862749999999998</v>
      </c>
    </row>
    <row r="266" spans="1:13">
      <c r="A266" s="254">
        <v>256</v>
      </c>
      <c r="B266" s="497" t="s">
        <v>128</v>
      </c>
      <c r="C266" s="494">
        <v>537.45000000000005</v>
      </c>
      <c r="D266" s="495">
        <v>533.13333333333333</v>
      </c>
      <c r="E266" s="495">
        <v>524.9666666666667</v>
      </c>
      <c r="F266" s="495">
        <v>512.48333333333335</v>
      </c>
      <c r="G266" s="495">
        <v>504.31666666666672</v>
      </c>
      <c r="H266" s="495">
        <v>545.61666666666667</v>
      </c>
      <c r="I266" s="495">
        <v>553.78333333333342</v>
      </c>
      <c r="J266" s="495">
        <v>566.26666666666665</v>
      </c>
      <c r="K266" s="494">
        <v>541.29999999999995</v>
      </c>
      <c r="L266" s="494">
        <v>520.65</v>
      </c>
      <c r="M266" s="494">
        <v>265.33366999999998</v>
      </c>
    </row>
    <row r="267" spans="1:13">
      <c r="A267" s="254">
        <v>257</v>
      </c>
      <c r="B267" s="497" t="s">
        <v>751</v>
      </c>
      <c r="C267" s="494">
        <v>84.15</v>
      </c>
      <c r="D267" s="495">
        <v>84.516666666666666</v>
      </c>
      <c r="E267" s="495">
        <v>83.533333333333331</v>
      </c>
      <c r="F267" s="495">
        <v>82.916666666666671</v>
      </c>
      <c r="G267" s="495">
        <v>81.933333333333337</v>
      </c>
      <c r="H267" s="495">
        <v>85.133333333333326</v>
      </c>
      <c r="I267" s="495">
        <v>86.116666666666646</v>
      </c>
      <c r="J267" s="495">
        <v>86.73333333333332</v>
      </c>
      <c r="K267" s="494">
        <v>85.5</v>
      </c>
      <c r="L267" s="494">
        <v>83.9</v>
      </c>
      <c r="M267" s="494">
        <v>1.3788899999999999</v>
      </c>
    </row>
    <row r="268" spans="1:13">
      <c r="A268" s="254">
        <v>258</v>
      </c>
      <c r="B268" s="497" t="s">
        <v>407</v>
      </c>
      <c r="C268" s="494">
        <v>59.2</v>
      </c>
      <c r="D268" s="495">
        <v>58.966666666666669</v>
      </c>
      <c r="E268" s="495">
        <v>58.63333333333334</v>
      </c>
      <c r="F268" s="495">
        <v>58.06666666666667</v>
      </c>
      <c r="G268" s="495">
        <v>57.733333333333341</v>
      </c>
      <c r="H268" s="495">
        <v>59.533333333333339</v>
      </c>
      <c r="I268" s="495">
        <v>59.866666666666667</v>
      </c>
      <c r="J268" s="495">
        <v>60.433333333333337</v>
      </c>
      <c r="K268" s="494">
        <v>59.3</v>
      </c>
      <c r="L268" s="494">
        <v>58.4</v>
      </c>
      <c r="M268" s="494">
        <v>15.02092</v>
      </c>
    </row>
    <row r="269" spans="1:13">
      <c r="A269" s="254">
        <v>259</v>
      </c>
      <c r="B269" s="497" t="s">
        <v>408</v>
      </c>
      <c r="C269" s="494">
        <v>84.85</v>
      </c>
      <c r="D269" s="495">
        <v>84.983333333333334</v>
      </c>
      <c r="E269" s="495">
        <v>83.666666666666671</v>
      </c>
      <c r="F269" s="495">
        <v>82.483333333333334</v>
      </c>
      <c r="G269" s="495">
        <v>81.166666666666671</v>
      </c>
      <c r="H269" s="495">
        <v>86.166666666666671</v>
      </c>
      <c r="I269" s="495">
        <v>87.483333333333334</v>
      </c>
      <c r="J269" s="495">
        <v>88.666666666666671</v>
      </c>
      <c r="K269" s="494">
        <v>86.3</v>
      </c>
      <c r="L269" s="494">
        <v>83.8</v>
      </c>
      <c r="M269" s="494">
        <v>7.1514600000000002</v>
      </c>
    </row>
    <row r="270" spans="1:13">
      <c r="A270" s="254">
        <v>260</v>
      </c>
      <c r="B270" s="497" t="s">
        <v>409</v>
      </c>
      <c r="C270" s="494">
        <v>25.8</v>
      </c>
      <c r="D270" s="495">
        <v>25.983333333333334</v>
      </c>
      <c r="E270" s="495">
        <v>25.416666666666668</v>
      </c>
      <c r="F270" s="495">
        <v>25.033333333333335</v>
      </c>
      <c r="G270" s="495">
        <v>24.466666666666669</v>
      </c>
      <c r="H270" s="495">
        <v>26.366666666666667</v>
      </c>
      <c r="I270" s="495">
        <v>26.93333333333333</v>
      </c>
      <c r="J270" s="495">
        <v>27.316666666666666</v>
      </c>
      <c r="K270" s="494">
        <v>26.55</v>
      </c>
      <c r="L270" s="494">
        <v>25.6</v>
      </c>
      <c r="M270" s="494">
        <v>13.185879999999999</v>
      </c>
    </row>
    <row r="271" spans="1:13">
      <c r="A271" s="254">
        <v>261</v>
      </c>
      <c r="B271" s="497" t="s">
        <v>410</v>
      </c>
      <c r="C271" s="494">
        <v>69.45</v>
      </c>
      <c r="D271" s="495">
        <v>69.266666666666666</v>
      </c>
      <c r="E271" s="495">
        <v>68.333333333333329</v>
      </c>
      <c r="F271" s="495">
        <v>67.216666666666669</v>
      </c>
      <c r="G271" s="495">
        <v>66.283333333333331</v>
      </c>
      <c r="H271" s="495">
        <v>70.383333333333326</v>
      </c>
      <c r="I271" s="495">
        <v>71.316666666666663</v>
      </c>
      <c r="J271" s="495">
        <v>72.433333333333323</v>
      </c>
      <c r="K271" s="494">
        <v>70.2</v>
      </c>
      <c r="L271" s="494">
        <v>68.150000000000006</v>
      </c>
      <c r="M271" s="494">
        <v>4.6188399999999996</v>
      </c>
    </row>
    <row r="272" spans="1:13">
      <c r="A272" s="254">
        <v>262</v>
      </c>
      <c r="B272" s="497" t="s">
        <v>411</v>
      </c>
      <c r="C272" s="494">
        <v>73.900000000000006</v>
      </c>
      <c r="D272" s="495">
        <v>74.466666666666669</v>
      </c>
      <c r="E272" s="495">
        <v>72.933333333333337</v>
      </c>
      <c r="F272" s="495">
        <v>71.966666666666669</v>
      </c>
      <c r="G272" s="495">
        <v>70.433333333333337</v>
      </c>
      <c r="H272" s="495">
        <v>75.433333333333337</v>
      </c>
      <c r="I272" s="495">
        <v>76.966666666666669</v>
      </c>
      <c r="J272" s="495">
        <v>77.933333333333337</v>
      </c>
      <c r="K272" s="494">
        <v>76</v>
      </c>
      <c r="L272" s="494">
        <v>73.5</v>
      </c>
      <c r="M272" s="494">
        <v>7.3426499999999999</v>
      </c>
    </row>
    <row r="273" spans="1:13">
      <c r="A273" s="254">
        <v>263</v>
      </c>
      <c r="B273" s="497" t="s">
        <v>412</v>
      </c>
      <c r="C273" s="494">
        <v>133.15</v>
      </c>
      <c r="D273" s="495">
        <v>133.35</v>
      </c>
      <c r="E273" s="495">
        <v>130.85</v>
      </c>
      <c r="F273" s="495">
        <v>128.55000000000001</v>
      </c>
      <c r="G273" s="495">
        <v>126.05000000000001</v>
      </c>
      <c r="H273" s="495">
        <v>135.64999999999998</v>
      </c>
      <c r="I273" s="495">
        <v>138.14999999999998</v>
      </c>
      <c r="J273" s="495">
        <v>140.44999999999996</v>
      </c>
      <c r="K273" s="494">
        <v>135.85</v>
      </c>
      <c r="L273" s="494">
        <v>131.05000000000001</v>
      </c>
      <c r="M273" s="494">
        <v>9.2483500000000003</v>
      </c>
    </row>
    <row r="274" spans="1:13">
      <c r="A274" s="254">
        <v>264</v>
      </c>
      <c r="B274" s="497" t="s">
        <v>413</v>
      </c>
      <c r="C274" s="494">
        <v>71</v>
      </c>
      <c r="D274" s="495">
        <v>70.95</v>
      </c>
      <c r="E274" s="495">
        <v>70.25</v>
      </c>
      <c r="F274" s="495">
        <v>69.5</v>
      </c>
      <c r="G274" s="495">
        <v>68.8</v>
      </c>
      <c r="H274" s="495">
        <v>71.7</v>
      </c>
      <c r="I274" s="495">
        <v>72.40000000000002</v>
      </c>
      <c r="J274" s="495">
        <v>73.150000000000006</v>
      </c>
      <c r="K274" s="494">
        <v>71.650000000000006</v>
      </c>
      <c r="L274" s="494">
        <v>70.2</v>
      </c>
      <c r="M274" s="494">
        <v>7.7992100000000004</v>
      </c>
    </row>
    <row r="275" spans="1:13">
      <c r="A275" s="254">
        <v>265</v>
      </c>
      <c r="B275" s="497" t="s">
        <v>127</v>
      </c>
      <c r="C275" s="494">
        <v>388.85</v>
      </c>
      <c r="D275" s="495">
        <v>390.08333333333331</v>
      </c>
      <c r="E275" s="495">
        <v>383.16666666666663</v>
      </c>
      <c r="F275" s="495">
        <v>377.48333333333329</v>
      </c>
      <c r="G275" s="495">
        <v>370.56666666666661</v>
      </c>
      <c r="H275" s="495">
        <v>395.76666666666665</v>
      </c>
      <c r="I275" s="495">
        <v>402.68333333333328</v>
      </c>
      <c r="J275" s="495">
        <v>408.36666666666667</v>
      </c>
      <c r="K275" s="494">
        <v>397</v>
      </c>
      <c r="L275" s="494">
        <v>384.4</v>
      </c>
      <c r="M275" s="494">
        <v>169.86573000000001</v>
      </c>
    </row>
    <row r="276" spans="1:13">
      <c r="A276" s="254">
        <v>266</v>
      </c>
      <c r="B276" s="497" t="s">
        <v>414</v>
      </c>
      <c r="C276" s="494">
        <v>2609.1</v>
      </c>
      <c r="D276" s="495">
        <v>2611.8166666666671</v>
      </c>
      <c r="E276" s="495">
        <v>2583.6333333333341</v>
      </c>
      <c r="F276" s="495">
        <v>2558.166666666667</v>
      </c>
      <c r="G276" s="495">
        <v>2529.983333333334</v>
      </c>
      <c r="H276" s="495">
        <v>2637.2833333333342</v>
      </c>
      <c r="I276" s="495">
        <v>2665.4666666666676</v>
      </c>
      <c r="J276" s="495">
        <v>2690.9333333333343</v>
      </c>
      <c r="K276" s="494">
        <v>2640</v>
      </c>
      <c r="L276" s="494">
        <v>2586.35</v>
      </c>
      <c r="M276" s="494">
        <v>7.7450000000000005E-2</v>
      </c>
    </row>
    <row r="277" spans="1:13">
      <c r="A277" s="254">
        <v>267</v>
      </c>
      <c r="B277" s="497" t="s">
        <v>129</v>
      </c>
      <c r="C277" s="494">
        <v>2796.9</v>
      </c>
      <c r="D277" s="495">
        <v>2815.65</v>
      </c>
      <c r="E277" s="495">
        <v>2767.25</v>
      </c>
      <c r="F277" s="495">
        <v>2737.6</v>
      </c>
      <c r="G277" s="495">
        <v>2689.2</v>
      </c>
      <c r="H277" s="495">
        <v>2845.3</v>
      </c>
      <c r="I277" s="495">
        <v>2893.7000000000007</v>
      </c>
      <c r="J277" s="495">
        <v>2923.3500000000004</v>
      </c>
      <c r="K277" s="494">
        <v>2864.05</v>
      </c>
      <c r="L277" s="494">
        <v>2786</v>
      </c>
      <c r="M277" s="494">
        <v>5.1926100000000002</v>
      </c>
    </row>
    <row r="278" spans="1:13">
      <c r="A278" s="254">
        <v>268</v>
      </c>
      <c r="B278" s="497" t="s">
        <v>130</v>
      </c>
      <c r="C278" s="494">
        <v>865.35</v>
      </c>
      <c r="D278" s="495">
        <v>868.03333333333342</v>
      </c>
      <c r="E278" s="495">
        <v>852.36666666666679</v>
      </c>
      <c r="F278" s="495">
        <v>839.38333333333333</v>
      </c>
      <c r="G278" s="495">
        <v>823.7166666666667</v>
      </c>
      <c r="H278" s="495">
        <v>881.01666666666688</v>
      </c>
      <c r="I278" s="495">
        <v>896.68333333333362</v>
      </c>
      <c r="J278" s="495">
        <v>909.66666666666697</v>
      </c>
      <c r="K278" s="494">
        <v>883.7</v>
      </c>
      <c r="L278" s="494">
        <v>855.05</v>
      </c>
      <c r="M278" s="494">
        <v>9.8964599999999994</v>
      </c>
    </row>
    <row r="279" spans="1:13">
      <c r="A279" s="254">
        <v>269</v>
      </c>
      <c r="B279" s="497" t="s">
        <v>415</v>
      </c>
      <c r="C279" s="494">
        <v>142.19999999999999</v>
      </c>
      <c r="D279" s="495">
        <v>142.36666666666667</v>
      </c>
      <c r="E279" s="495">
        <v>140.83333333333334</v>
      </c>
      <c r="F279" s="495">
        <v>139.46666666666667</v>
      </c>
      <c r="G279" s="495">
        <v>137.93333333333334</v>
      </c>
      <c r="H279" s="495">
        <v>143.73333333333335</v>
      </c>
      <c r="I279" s="495">
        <v>145.26666666666665</v>
      </c>
      <c r="J279" s="495">
        <v>146.63333333333335</v>
      </c>
      <c r="K279" s="494">
        <v>143.9</v>
      </c>
      <c r="L279" s="494">
        <v>141</v>
      </c>
      <c r="M279" s="494">
        <v>1.44339</v>
      </c>
    </row>
    <row r="280" spans="1:13">
      <c r="A280" s="254">
        <v>270</v>
      </c>
      <c r="B280" s="497" t="s">
        <v>417</v>
      </c>
      <c r="C280" s="494">
        <v>515.1</v>
      </c>
      <c r="D280" s="495">
        <v>512.7833333333333</v>
      </c>
      <c r="E280" s="495">
        <v>507.66666666666663</v>
      </c>
      <c r="F280" s="495">
        <v>500.23333333333335</v>
      </c>
      <c r="G280" s="495">
        <v>495.11666666666667</v>
      </c>
      <c r="H280" s="495">
        <v>520.21666666666658</v>
      </c>
      <c r="I280" s="495">
        <v>525.33333333333337</v>
      </c>
      <c r="J280" s="495">
        <v>532.76666666666654</v>
      </c>
      <c r="K280" s="494">
        <v>517.9</v>
      </c>
      <c r="L280" s="494">
        <v>505.35</v>
      </c>
      <c r="M280" s="494">
        <v>1.11809</v>
      </c>
    </row>
    <row r="281" spans="1:13">
      <c r="A281" s="254">
        <v>271</v>
      </c>
      <c r="B281" s="497" t="s">
        <v>418</v>
      </c>
      <c r="C281" s="494">
        <v>211.35</v>
      </c>
      <c r="D281" s="495">
        <v>210.85</v>
      </c>
      <c r="E281" s="495">
        <v>208.79999999999998</v>
      </c>
      <c r="F281" s="495">
        <v>206.25</v>
      </c>
      <c r="G281" s="495">
        <v>204.2</v>
      </c>
      <c r="H281" s="495">
        <v>213.39999999999998</v>
      </c>
      <c r="I281" s="495">
        <v>215.45</v>
      </c>
      <c r="J281" s="495">
        <v>217.99999999999997</v>
      </c>
      <c r="K281" s="494">
        <v>212.9</v>
      </c>
      <c r="L281" s="494">
        <v>208.3</v>
      </c>
      <c r="M281" s="494">
        <v>2.4430800000000001</v>
      </c>
    </row>
    <row r="282" spans="1:13">
      <c r="A282" s="254">
        <v>272</v>
      </c>
      <c r="B282" s="497" t="s">
        <v>419</v>
      </c>
      <c r="C282" s="494">
        <v>194.6</v>
      </c>
      <c r="D282" s="495">
        <v>194.01666666666665</v>
      </c>
      <c r="E282" s="495">
        <v>190.58333333333331</v>
      </c>
      <c r="F282" s="495">
        <v>186.56666666666666</v>
      </c>
      <c r="G282" s="495">
        <v>183.13333333333333</v>
      </c>
      <c r="H282" s="495">
        <v>198.0333333333333</v>
      </c>
      <c r="I282" s="495">
        <v>201.46666666666664</v>
      </c>
      <c r="J282" s="495">
        <v>205.48333333333329</v>
      </c>
      <c r="K282" s="494">
        <v>197.45</v>
      </c>
      <c r="L282" s="494">
        <v>190</v>
      </c>
      <c r="M282" s="494">
        <v>14.616540000000001</v>
      </c>
    </row>
    <row r="283" spans="1:13">
      <c r="A283" s="254">
        <v>273</v>
      </c>
      <c r="B283" s="497" t="s">
        <v>752</v>
      </c>
      <c r="C283" s="494">
        <v>894.6</v>
      </c>
      <c r="D283" s="495">
        <v>890.69999999999993</v>
      </c>
      <c r="E283" s="495">
        <v>882.49999999999989</v>
      </c>
      <c r="F283" s="495">
        <v>870.4</v>
      </c>
      <c r="G283" s="495">
        <v>862.19999999999993</v>
      </c>
      <c r="H283" s="495">
        <v>902.79999999999984</v>
      </c>
      <c r="I283" s="495">
        <v>910.99999999999989</v>
      </c>
      <c r="J283" s="495">
        <v>923.0999999999998</v>
      </c>
      <c r="K283" s="494">
        <v>898.9</v>
      </c>
      <c r="L283" s="494">
        <v>878.6</v>
      </c>
      <c r="M283" s="494">
        <v>0.33023999999999998</v>
      </c>
    </row>
    <row r="284" spans="1:13">
      <c r="A284" s="254">
        <v>274</v>
      </c>
      <c r="B284" s="497" t="s">
        <v>420</v>
      </c>
      <c r="C284" s="494">
        <v>963.35</v>
      </c>
      <c r="D284" s="495">
        <v>964.13333333333333</v>
      </c>
      <c r="E284" s="495">
        <v>951.31666666666661</v>
      </c>
      <c r="F284" s="495">
        <v>939.2833333333333</v>
      </c>
      <c r="G284" s="495">
        <v>926.46666666666658</v>
      </c>
      <c r="H284" s="495">
        <v>976.16666666666663</v>
      </c>
      <c r="I284" s="495">
        <v>988.98333333333346</v>
      </c>
      <c r="J284" s="495">
        <v>1001.0166666666667</v>
      </c>
      <c r="K284" s="494">
        <v>976.95</v>
      </c>
      <c r="L284" s="494">
        <v>952.1</v>
      </c>
      <c r="M284" s="494">
        <v>4.1191700000000004</v>
      </c>
    </row>
    <row r="285" spans="1:13">
      <c r="A285" s="254">
        <v>275</v>
      </c>
      <c r="B285" s="497" t="s">
        <v>421</v>
      </c>
      <c r="C285" s="494">
        <v>378.65</v>
      </c>
      <c r="D285" s="495">
        <v>378.2166666666667</v>
      </c>
      <c r="E285" s="495">
        <v>375.43333333333339</v>
      </c>
      <c r="F285" s="495">
        <v>372.2166666666667</v>
      </c>
      <c r="G285" s="495">
        <v>369.43333333333339</v>
      </c>
      <c r="H285" s="495">
        <v>381.43333333333339</v>
      </c>
      <c r="I285" s="495">
        <v>384.2166666666667</v>
      </c>
      <c r="J285" s="495">
        <v>387.43333333333339</v>
      </c>
      <c r="K285" s="494">
        <v>381</v>
      </c>
      <c r="L285" s="494">
        <v>375</v>
      </c>
      <c r="M285" s="494">
        <v>0.69488000000000005</v>
      </c>
    </row>
    <row r="286" spans="1:13">
      <c r="A286" s="254">
        <v>276</v>
      </c>
      <c r="B286" s="497" t="s">
        <v>422</v>
      </c>
      <c r="C286" s="494">
        <v>591.15</v>
      </c>
      <c r="D286" s="495">
        <v>589.36666666666667</v>
      </c>
      <c r="E286" s="495">
        <v>584.73333333333335</v>
      </c>
      <c r="F286" s="495">
        <v>578.31666666666672</v>
      </c>
      <c r="G286" s="495">
        <v>573.68333333333339</v>
      </c>
      <c r="H286" s="495">
        <v>595.7833333333333</v>
      </c>
      <c r="I286" s="495">
        <v>600.41666666666674</v>
      </c>
      <c r="J286" s="495">
        <v>606.83333333333326</v>
      </c>
      <c r="K286" s="494">
        <v>594</v>
      </c>
      <c r="L286" s="494">
        <v>582.95000000000005</v>
      </c>
      <c r="M286" s="494">
        <v>1.3391599999999999</v>
      </c>
    </row>
    <row r="287" spans="1:13">
      <c r="A287" s="254">
        <v>277</v>
      </c>
      <c r="B287" s="497" t="s">
        <v>423</v>
      </c>
      <c r="C287" s="494">
        <v>62.2</v>
      </c>
      <c r="D287" s="495">
        <v>62.449999999999996</v>
      </c>
      <c r="E287" s="495">
        <v>61.599999999999994</v>
      </c>
      <c r="F287" s="495">
        <v>61</v>
      </c>
      <c r="G287" s="495">
        <v>60.15</v>
      </c>
      <c r="H287" s="495">
        <v>63.04999999999999</v>
      </c>
      <c r="I287" s="495">
        <v>63.9</v>
      </c>
      <c r="J287" s="495">
        <v>64.499999999999986</v>
      </c>
      <c r="K287" s="494">
        <v>63.3</v>
      </c>
      <c r="L287" s="494">
        <v>61.85</v>
      </c>
      <c r="M287" s="494">
        <v>8.9620300000000004</v>
      </c>
    </row>
    <row r="288" spans="1:13">
      <c r="A288" s="254">
        <v>278</v>
      </c>
      <c r="B288" s="497" t="s">
        <v>424</v>
      </c>
      <c r="C288" s="494">
        <v>54.55</v>
      </c>
      <c r="D288" s="495">
        <v>54.683333333333337</v>
      </c>
      <c r="E288" s="495">
        <v>54.066666666666677</v>
      </c>
      <c r="F288" s="495">
        <v>53.583333333333343</v>
      </c>
      <c r="G288" s="495">
        <v>52.966666666666683</v>
      </c>
      <c r="H288" s="495">
        <v>55.166666666666671</v>
      </c>
      <c r="I288" s="495">
        <v>55.783333333333331</v>
      </c>
      <c r="J288" s="495">
        <v>56.266666666666666</v>
      </c>
      <c r="K288" s="494">
        <v>55.3</v>
      </c>
      <c r="L288" s="494">
        <v>54.2</v>
      </c>
      <c r="M288" s="494">
        <v>6.87669</v>
      </c>
    </row>
    <row r="289" spans="1:13">
      <c r="A289" s="254">
        <v>279</v>
      </c>
      <c r="B289" s="497" t="s">
        <v>425</v>
      </c>
      <c r="C289" s="494">
        <v>529.04999999999995</v>
      </c>
      <c r="D289" s="495">
        <v>525.91666666666663</v>
      </c>
      <c r="E289" s="495">
        <v>521.33333333333326</v>
      </c>
      <c r="F289" s="495">
        <v>513.61666666666667</v>
      </c>
      <c r="G289" s="495">
        <v>509.0333333333333</v>
      </c>
      <c r="H289" s="495">
        <v>533.63333333333321</v>
      </c>
      <c r="I289" s="495">
        <v>538.21666666666647</v>
      </c>
      <c r="J289" s="495">
        <v>545.93333333333317</v>
      </c>
      <c r="K289" s="494">
        <v>530.5</v>
      </c>
      <c r="L289" s="494">
        <v>518.20000000000005</v>
      </c>
      <c r="M289" s="494">
        <v>0.77307999999999999</v>
      </c>
    </row>
    <row r="290" spans="1:13">
      <c r="A290" s="254">
        <v>280</v>
      </c>
      <c r="B290" s="497" t="s">
        <v>426</v>
      </c>
      <c r="C290" s="494">
        <v>438.45</v>
      </c>
      <c r="D290" s="495">
        <v>432.2</v>
      </c>
      <c r="E290" s="495">
        <v>420.4</v>
      </c>
      <c r="F290" s="495">
        <v>402.34999999999997</v>
      </c>
      <c r="G290" s="495">
        <v>390.54999999999995</v>
      </c>
      <c r="H290" s="495">
        <v>450.25</v>
      </c>
      <c r="I290" s="495">
        <v>462.05000000000007</v>
      </c>
      <c r="J290" s="495">
        <v>480.1</v>
      </c>
      <c r="K290" s="494">
        <v>444</v>
      </c>
      <c r="L290" s="494">
        <v>414.15</v>
      </c>
      <c r="M290" s="494">
        <v>5.4947699999999999</v>
      </c>
    </row>
    <row r="291" spans="1:13">
      <c r="A291" s="254">
        <v>281</v>
      </c>
      <c r="B291" s="497" t="s">
        <v>427</v>
      </c>
      <c r="C291" s="494">
        <v>238.15</v>
      </c>
      <c r="D291" s="495">
        <v>238.48333333333335</v>
      </c>
      <c r="E291" s="495">
        <v>233.06666666666669</v>
      </c>
      <c r="F291" s="495">
        <v>227.98333333333335</v>
      </c>
      <c r="G291" s="495">
        <v>222.56666666666669</v>
      </c>
      <c r="H291" s="495">
        <v>243.56666666666669</v>
      </c>
      <c r="I291" s="495">
        <v>248.98333333333332</v>
      </c>
      <c r="J291" s="495">
        <v>254.06666666666669</v>
      </c>
      <c r="K291" s="494">
        <v>243.9</v>
      </c>
      <c r="L291" s="494">
        <v>233.4</v>
      </c>
      <c r="M291" s="494">
        <v>0.63429999999999997</v>
      </c>
    </row>
    <row r="292" spans="1:13">
      <c r="A292" s="254">
        <v>282</v>
      </c>
      <c r="B292" s="497" t="s">
        <v>131</v>
      </c>
      <c r="C292" s="494">
        <v>1768.3</v>
      </c>
      <c r="D292" s="495">
        <v>1759.4833333333333</v>
      </c>
      <c r="E292" s="495">
        <v>1737.5166666666667</v>
      </c>
      <c r="F292" s="495">
        <v>1706.7333333333333</v>
      </c>
      <c r="G292" s="495">
        <v>1684.7666666666667</v>
      </c>
      <c r="H292" s="495">
        <v>1790.2666666666667</v>
      </c>
      <c r="I292" s="495">
        <v>1812.2333333333333</v>
      </c>
      <c r="J292" s="495">
        <v>1843.0166666666667</v>
      </c>
      <c r="K292" s="494">
        <v>1781.45</v>
      </c>
      <c r="L292" s="494">
        <v>1728.7</v>
      </c>
      <c r="M292" s="494">
        <v>28.730450000000001</v>
      </c>
    </row>
    <row r="293" spans="1:13">
      <c r="A293" s="254">
        <v>283</v>
      </c>
      <c r="B293" s="497" t="s">
        <v>132</v>
      </c>
      <c r="C293" s="494">
        <v>96</v>
      </c>
      <c r="D293" s="495">
        <v>96.266666666666666</v>
      </c>
      <c r="E293" s="495">
        <v>94.733333333333334</v>
      </c>
      <c r="F293" s="495">
        <v>93.466666666666669</v>
      </c>
      <c r="G293" s="495">
        <v>91.933333333333337</v>
      </c>
      <c r="H293" s="495">
        <v>97.533333333333331</v>
      </c>
      <c r="I293" s="495">
        <v>99.066666666666663</v>
      </c>
      <c r="J293" s="495">
        <v>100.33333333333333</v>
      </c>
      <c r="K293" s="494">
        <v>97.8</v>
      </c>
      <c r="L293" s="494">
        <v>95</v>
      </c>
      <c r="M293" s="494">
        <v>73.21163</v>
      </c>
    </row>
    <row r="294" spans="1:13">
      <c r="A294" s="254">
        <v>284</v>
      </c>
      <c r="B294" s="497" t="s">
        <v>259</v>
      </c>
      <c r="C294" s="494">
        <v>2745.85</v>
      </c>
      <c r="D294" s="495">
        <v>2754.2000000000003</v>
      </c>
      <c r="E294" s="495">
        <v>2716.6500000000005</v>
      </c>
      <c r="F294" s="495">
        <v>2687.4500000000003</v>
      </c>
      <c r="G294" s="495">
        <v>2649.9000000000005</v>
      </c>
      <c r="H294" s="495">
        <v>2783.4000000000005</v>
      </c>
      <c r="I294" s="495">
        <v>2820.9500000000007</v>
      </c>
      <c r="J294" s="495">
        <v>2850.1500000000005</v>
      </c>
      <c r="K294" s="494">
        <v>2791.75</v>
      </c>
      <c r="L294" s="494">
        <v>2725</v>
      </c>
      <c r="M294" s="494">
        <v>2.48421</v>
      </c>
    </row>
    <row r="295" spans="1:13">
      <c r="A295" s="254">
        <v>285</v>
      </c>
      <c r="B295" s="497" t="s">
        <v>133</v>
      </c>
      <c r="C295" s="494">
        <v>419.5</v>
      </c>
      <c r="D295" s="495">
        <v>420.90000000000003</v>
      </c>
      <c r="E295" s="495">
        <v>416.05000000000007</v>
      </c>
      <c r="F295" s="495">
        <v>412.6</v>
      </c>
      <c r="G295" s="495">
        <v>407.75000000000006</v>
      </c>
      <c r="H295" s="495">
        <v>424.35000000000008</v>
      </c>
      <c r="I295" s="495">
        <v>429.2000000000001</v>
      </c>
      <c r="J295" s="495">
        <v>432.65000000000009</v>
      </c>
      <c r="K295" s="494">
        <v>425.75</v>
      </c>
      <c r="L295" s="494">
        <v>417.45</v>
      </c>
      <c r="M295" s="494">
        <v>26.838270000000001</v>
      </c>
    </row>
    <row r="296" spans="1:13">
      <c r="A296" s="254">
        <v>286</v>
      </c>
      <c r="B296" s="497" t="s">
        <v>753</v>
      </c>
      <c r="C296" s="494">
        <v>218.9</v>
      </c>
      <c r="D296" s="495">
        <v>221.06666666666669</v>
      </c>
      <c r="E296" s="495">
        <v>216.03333333333339</v>
      </c>
      <c r="F296" s="495">
        <v>213.16666666666669</v>
      </c>
      <c r="G296" s="495">
        <v>208.13333333333338</v>
      </c>
      <c r="H296" s="495">
        <v>223.93333333333339</v>
      </c>
      <c r="I296" s="495">
        <v>228.9666666666667</v>
      </c>
      <c r="J296" s="495">
        <v>231.8333333333334</v>
      </c>
      <c r="K296" s="494">
        <v>226.1</v>
      </c>
      <c r="L296" s="494">
        <v>218.2</v>
      </c>
      <c r="M296" s="494">
        <v>1.3462700000000001</v>
      </c>
    </row>
    <row r="297" spans="1:13">
      <c r="A297" s="254">
        <v>287</v>
      </c>
      <c r="B297" s="497" t="s">
        <v>428</v>
      </c>
      <c r="C297" s="494">
        <v>6672.65</v>
      </c>
      <c r="D297" s="495">
        <v>6690.1833333333334</v>
      </c>
      <c r="E297" s="495">
        <v>6591.7166666666672</v>
      </c>
      <c r="F297" s="495">
        <v>6510.7833333333338</v>
      </c>
      <c r="G297" s="495">
        <v>6412.3166666666675</v>
      </c>
      <c r="H297" s="495">
        <v>6771.1166666666668</v>
      </c>
      <c r="I297" s="495">
        <v>6869.5833333333321</v>
      </c>
      <c r="J297" s="495">
        <v>6950.5166666666664</v>
      </c>
      <c r="K297" s="494">
        <v>6788.65</v>
      </c>
      <c r="L297" s="494">
        <v>6609.25</v>
      </c>
      <c r="M297" s="494">
        <v>0.13689000000000001</v>
      </c>
    </row>
    <row r="298" spans="1:13">
      <c r="A298" s="254">
        <v>288</v>
      </c>
      <c r="B298" s="497" t="s">
        <v>260</v>
      </c>
      <c r="C298" s="494">
        <v>4257.55</v>
      </c>
      <c r="D298" s="495">
        <v>4280.6500000000005</v>
      </c>
      <c r="E298" s="495">
        <v>4211.4000000000015</v>
      </c>
      <c r="F298" s="495">
        <v>4165.2500000000009</v>
      </c>
      <c r="G298" s="495">
        <v>4096.0000000000018</v>
      </c>
      <c r="H298" s="495">
        <v>4326.8000000000011</v>
      </c>
      <c r="I298" s="495">
        <v>4396.0499999999993</v>
      </c>
      <c r="J298" s="495">
        <v>4442.2000000000007</v>
      </c>
      <c r="K298" s="494">
        <v>4349.8999999999996</v>
      </c>
      <c r="L298" s="494">
        <v>4234.5</v>
      </c>
      <c r="M298" s="494">
        <v>2.8619699999999999</v>
      </c>
    </row>
    <row r="299" spans="1:13">
      <c r="A299" s="254">
        <v>289</v>
      </c>
      <c r="B299" s="497" t="s">
        <v>134</v>
      </c>
      <c r="C299" s="494">
        <v>1401</v>
      </c>
      <c r="D299" s="495">
        <v>1403.5333333333335</v>
      </c>
      <c r="E299" s="495">
        <v>1390.7666666666671</v>
      </c>
      <c r="F299" s="495">
        <v>1380.5333333333335</v>
      </c>
      <c r="G299" s="495">
        <v>1367.7666666666671</v>
      </c>
      <c r="H299" s="495">
        <v>1413.7666666666671</v>
      </c>
      <c r="I299" s="495">
        <v>1426.5333333333335</v>
      </c>
      <c r="J299" s="495">
        <v>1436.7666666666671</v>
      </c>
      <c r="K299" s="494">
        <v>1416.3</v>
      </c>
      <c r="L299" s="494">
        <v>1393.3</v>
      </c>
      <c r="M299" s="494">
        <v>18.240790000000001</v>
      </c>
    </row>
    <row r="300" spans="1:13">
      <c r="A300" s="254">
        <v>290</v>
      </c>
      <c r="B300" s="497" t="s">
        <v>429</v>
      </c>
      <c r="C300" s="494">
        <v>396.6</v>
      </c>
      <c r="D300" s="495">
        <v>391.83333333333331</v>
      </c>
      <c r="E300" s="495">
        <v>380.86666666666662</v>
      </c>
      <c r="F300" s="495">
        <v>365.13333333333333</v>
      </c>
      <c r="G300" s="495">
        <v>354.16666666666663</v>
      </c>
      <c r="H300" s="495">
        <v>407.56666666666661</v>
      </c>
      <c r="I300" s="495">
        <v>418.5333333333333</v>
      </c>
      <c r="J300" s="495">
        <v>434.26666666666659</v>
      </c>
      <c r="K300" s="494">
        <v>402.8</v>
      </c>
      <c r="L300" s="494">
        <v>376.1</v>
      </c>
      <c r="M300" s="494">
        <v>112.54756</v>
      </c>
    </row>
    <row r="301" spans="1:13">
      <c r="A301" s="254">
        <v>291</v>
      </c>
      <c r="B301" s="497" t="s">
        <v>430</v>
      </c>
      <c r="C301" s="494">
        <v>35</v>
      </c>
      <c r="D301" s="495">
        <v>35.333333333333336</v>
      </c>
      <c r="E301" s="495">
        <v>34.516666666666673</v>
      </c>
      <c r="F301" s="495">
        <v>34.033333333333339</v>
      </c>
      <c r="G301" s="495">
        <v>33.216666666666676</v>
      </c>
      <c r="H301" s="495">
        <v>35.81666666666667</v>
      </c>
      <c r="I301" s="495">
        <v>36.633333333333333</v>
      </c>
      <c r="J301" s="495">
        <v>37.116666666666667</v>
      </c>
      <c r="K301" s="494">
        <v>36.15</v>
      </c>
      <c r="L301" s="494">
        <v>34.85</v>
      </c>
      <c r="M301" s="494">
        <v>12.685919999999999</v>
      </c>
    </row>
    <row r="302" spans="1:13">
      <c r="A302" s="254">
        <v>292</v>
      </c>
      <c r="B302" s="497" t="s">
        <v>431</v>
      </c>
      <c r="C302" s="494">
        <v>1835.95</v>
      </c>
      <c r="D302" s="495">
        <v>1826.6833333333332</v>
      </c>
      <c r="E302" s="495">
        <v>1805.3666666666663</v>
      </c>
      <c r="F302" s="495">
        <v>1774.7833333333331</v>
      </c>
      <c r="G302" s="495">
        <v>1753.4666666666662</v>
      </c>
      <c r="H302" s="495">
        <v>1857.2666666666664</v>
      </c>
      <c r="I302" s="495">
        <v>1878.5833333333335</v>
      </c>
      <c r="J302" s="495">
        <v>1909.1666666666665</v>
      </c>
      <c r="K302" s="494">
        <v>1848</v>
      </c>
      <c r="L302" s="494">
        <v>1796.1</v>
      </c>
      <c r="M302" s="494">
        <v>0.38462000000000002</v>
      </c>
    </row>
    <row r="303" spans="1:13">
      <c r="A303" s="254">
        <v>293</v>
      </c>
      <c r="B303" s="497" t="s">
        <v>135</v>
      </c>
      <c r="C303" s="494">
        <v>1041.9000000000001</v>
      </c>
      <c r="D303" s="495">
        <v>1039.4333333333334</v>
      </c>
      <c r="E303" s="495">
        <v>1031.7166666666667</v>
      </c>
      <c r="F303" s="495">
        <v>1021.5333333333333</v>
      </c>
      <c r="G303" s="495">
        <v>1013.8166666666666</v>
      </c>
      <c r="H303" s="495">
        <v>1049.6166666666668</v>
      </c>
      <c r="I303" s="495">
        <v>1057.3333333333335</v>
      </c>
      <c r="J303" s="495">
        <v>1067.5166666666669</v>
      </c>
      <c r="K303" s="494">
        <v>1047.1500000000001</v>
      </c>
      <c r="L303" s="494">
        <v>1029.25</v>
      </c>
      <c r="M303" s="494">
        <v>16.887969999999999</v>
      </c>
    </row>
    <row r="304" spans="1:13">
      <c r="A304" s="254">
        <v>294</v>
      </c>
      <c r="B304" s="497" t="s">
        <v>432</v>
      </c>
      <c r="C304" s="494">
        <v>1822.2</v>
      </c>
      <c r="D304" s="495">
        <v>1822.7333333333333</v>
      </c>
      <c r="E304" s="495">
        <v>1800.4666666666667</v>
      </c>
      <c r="F304" s="495">
        <v>1778.7333333333333</v>
      </c>
      <c r="G304" s="495">
        <v>1756.4666666666667</v>
      </c>
      <c r="H304" s="495">
        <v>1844.4666666666667</v>
      </c>
      <c r="I304" s="495">
        <v>1866.7333333333336</v>
      </c>
      <c r="J304" s="495">
        <v>1888.4666666666667</v>
      </c>
      <c r="K304" s="494">
        <v>1845</v>
      </c>
      <c r="L304" s="494">
        <v>1801</v>
      </c>
      <c r="M304" s="494">
        <v>0.42301</v>
      </c>
    </row>
    <row r="305" spans="1:13">
      <c r="A305" s="254">
        <v>295</v>
      </c>
      <c r="B305" s="497" t="s">
        <v>433</v>
      </c>
      <c r="C305" s="494">
        <v>803.05</v>
      </c>
      <c r="D305" s="495">
        <v>812.16666666666663</v>
      </c>
      <c r="E305" s="495">
        <v>788.88333333333321</v>
      </c>
      <c r="F305" s="495">
        <v>774.71666666666658</v>
      </c>
      <c r="G305" s="495">
        <v>751.43333333333317</v>
      </c>
      <c r="H305" s="495">
        <v>826.33333333333326</v>
      </c>
      <c r="I305" s="495">
        <v>849.61666666666679</v>
      </c>
      <c r="J305" s="495">
        <v>863.7833333333333</v>
      </c>
      <c r="K305" s="494">
        <v>835.45</v>
      </c>
      <c r="L305" s="494">
        <v>798</v>
      </c>
      <c r="M305" s="494">
        <v>0.32003999999999999</v>
      </c>
    </row>
    <row r="306" spans="1:13">
      <c r="A306" s="254">
        <v>296</v>
      </c>
      <c r="B306" s="497" t="s">
        <v>434</v>
      </c>
      <c r="C306" s="494">
        <v>43.85</v>
      </c>
      <c r="D306" s="495">
        <v>44.20000000000001</v>
      </c>
      <c r="E306" s="495">
        <v>43.200000000000017</v>
      </c>
      <c r="F306" s="495">
        <v>42.550000000000004</v>
      </c>
      <c r="G306" s="495">
        <v>41.550000000000011</v>
      </c>
      <c r="H306" s="495">
        <v>44.850000000000023</v>
      </c>
      <c r="I306" s="495">
        <v>45.850000000000009</v>
      </c>
      <c r="J306" s="495">
        <v>46.500000000000028</v>
      </c>
      <c r="K306" s="494">
        <v>45.2</v>
      </c>
      <c r="L306" s="494">
        <v>43.55</v>
      </c>
      <c r="M306" s="494">
        <v>31.760179999999998</v>
      </c>
    </row>
    <row r="307" spans="1:13">
      <c r="A307" s="254">
        <v>297</v>
      </c>
      <c r="B307" s="497" t="s">
        <v>435</v>
      </c>
      <c r="C307" s="494">
        <v>150.69999999999999</v>
      </c>
      <c r="D307" s="495">
        <v>151.01666666666668</v>
      </c>
      <c r="E307" s="495">
        <v>148.63333333333335</v>
      </c>
      <c r="F307" s="495">
        <v>146.56666666666666</v>
      </c>
      <c r="G307" s="495">
        <v>144.18333333333334</v>
      </c>
      <c r="H307" s="495">
        <v>153.08333333333337</v>
      </c>
      <c r="I307" s="495">
        <v>155.4666666666667</v>
      </c>
      <c r="J307" s="495">
        <v>157.53333333333339</v>
      </c>
      <c r="K307" s="494">
        <v>153.4</v>
      </c>
      <c r="L307" s="494">
        <v>148.94999999999999</v>
      </c>
      <c r="M307" s="494">
        <v>2.9544000000000001</v>
      </c>
    </row>
    <row r="308" spans="1:13">
      <c r="A308" s="254">
        <v>298</v>
      </c>
      <c r="B308" s="497" t="s">
        <v>146</v>
      </c>
      <c r="C308" s="494">
        <v>82245.55</v>
      </c>
      <c r="D308" s="495">
        <v>81985.55</v>
      </c>
      <c r="E308" s="495">
        <v>81471.100000000006</v>
      </c>
      <c r="F308" s="495">
        <v>80696.650000000009</v>
      </c>
      <c r="G308" s="495">
        <v>80182.200000000012</v>
      </c>
      <c r="H308" s="495">
        <v>82760</v>
      </c>
      <c r="I308" s="495">
        <v>83274.449999999983</v>
      </c>
      <c r="J308" s="495">
        <v>84048.9</v>
      </c>
      <c r="K308" s="494">
        <v>82500</v>
      </c>
      <c r="L308" s="494">
        <v>81211.100000000006</v>
      </c>
      <c r="M308" s="494">
        <v>0.18062</v>
      </c>
    </row>
    <row r="309" spans="1:13">
      <c r="A309" s="254">
        <v>299</v>
      </c>
      <c r="B309" s="497" t="s">
        <v>143</v>
      </c>
      <c r="C309" s="494">
        <v>1093.8</v>
      </c>
      <c r="D309" s="495">
        <v>1109</v>
      </c>
      <c r="E309" s="495">
        <v>1074.8</v>
      </c>
      <c r="F309" s="495">
        <v>1055.8</v>
      </c>
      <c r="G309" s="495">
        <v>1021.5999999999999</v>
      </c>
      <c r="H309" s="495">
        <v>1128</v>
      </c>
      <c r="I309" s="495">
        <v>1162.1999999999998</v>
      </c>
      <c r="J309" s="495">
        <v>1181.2</v>
      </c>
      <c r="K309" s="494">
        <v>1143.2</v>
      </c>
      <c r="L309" s="494">
        <v>1090</v>
      </c>
      <c r="M309" s="494">
        <v>8.5691100000000002</v>
      </c>
    </row>
    <row r="310" spans="1:13">
      <c r="A310" s="254">
        <v>300</v>
      </c>
      <c r="B310" s="497" t="s">
        <v>436</v>
      </c>
      <c r="C310" s="494">
        <v>3552.95</v>
      </c>
      <c r="D310" s="495">
        <v>3519.9666666666672</v>
      </c>
      <c r="E310" s="495">
        <v>3480.0333333333342</v>
      </c>
      <c r="F310" s="495">
        <v>3407.1166666666672</v>
      </c>
      <c r="G310" s="495">
        <v>3367.1833333333343</v>
      </c>
      <c r="H310" s="495">
        <v>3592.8833333333341</v>
      </c>
      <c r="I310" s="495">
        <v>3632.8166666666666</v>
      </c>
      <c r="J310" s="495">
        <v>3705.733333333334</v>
      </c>
      <c r="K310" s="494">
        <v>3559.9</v>
      </c>
      <c r="L310" s="494">
        <v>3447.05</v>
      </c>
      <c r="M310" s="494">
        <v>6.2089999999999999E-2</v>
      </c>
    </row>
    <row r="311" spans="1:13">
      <c r="A311" s="254">
        <v>301</v>
      </c>
      <c r="B311" s="497" t="s">
        <v>437</v>
      </c>
      <c r="C311" s="494">
        <v>279.35000000000002</v>
      </c>
      <c r="D311" s="495">
        <v>279.88333333333338</v>
      </c>
      <c r="E311" s="495">
        <v>276.96666666666675</v>
      </c>
      <c r="F311" s="495">
        <v>274.58333333333337</v>
      </c>
      <c r="G311" s="495">
        <v>271.66666666666674</v>
      </c>
      <c r="H311" s="495">
        <v>282.26666666666677</v>
      </c>
      <c r="I311" s="495">
        <v>285.18333333333339</v>
      </c>
      <c r="J311" s="495">
        <v>287.56666666666678</v>
      </c>
      <c r="K311" s="494">
        <v>282.8</v>
      </c>
      <c r="L311" s="494">
        <v>277.5</v>
      </c>
      <c r="M311" s="494">
        <v>0.27504000000000001</v>
      </c>
    </row>
    <row r="312" spans="1:13">
      <c r="A312" s="254">
        <v>302</v>
      </c>
      <c r="B312" s="497" t="s">
        <v>137</v>
      </c>
      <c r="C312" s="494">
        <v>198.5</v>
      </c>
      <c r="D312" s="495">
        <v>198.4</v>
      </c>
      <c r="E312" s="495">
        <v>196</v>
      </c>
      <c r="F312" s="495">
        <v>193.5</v>
      </c>
      <c r="G312" s="495">
        <v>191.1</v>
      </c>
      <c r="H312" s="495">
        <v>200.9</v>
      </c>
      <c r="I312" s="495">
        <v>203.30000000000004</v>
      </c>
      <c r="J312" s="495">
        <v>205.8</v>
      </c>
      <c r="K312" s="494">
        <v>200.8</v>
      </c>
      <c r="L312" s="494">
        <v>195.9</v>
      </c>
      <c r="M312" s="494">
        <v>65.709639999999993</v>
      </c>
    </row>
    <row r="313" spans="1:13">
      <c r="A313" s="254">
        <v>303</v>
      </c>
      <c r="B313" s="497" t="s">
        <v>136</v>
      </c>
      <c r="C313" s="494">
        <v>781.1</v>
      </c>
      <c r="D313" s="495">
        <v>782.56666666666661</v>
      </c>
      <c r="E313" s="495">
        <v>773.53333333333319</v>
      </c>
      <c r="F313" s="495">
        <v>765.96666666666658</v>
      </c>
      <c r="G313" s="495">
        <v>756.93333333333317</v>
      </c>
      <c r="H313" s="495">
        <v>790.13333333333321</v>
      </c>
      <c r="I313" s="495">
        <v>799.16666666666652</v>
      </c>
      <c r="J313" s="495">
        <v>806.73333333333323</v>
      </c>
      <c r="K313" s="494">
        <v>791.6</v>
      </c>
      <c r="L313" s="494">
        <v>775</v>
      </c>
      <c r="M313" s="494">
        <v>29.842289999999998</v>
      </c>
    </row>
    <row r="314" spans="1:13">
      <c r="A314" s="254">
        <v>304</v>
      </c>
      <c r="B314" s="497" t="s">
        <v>438</v>
      </c>
      <c r="C314" s="494">
        <v>163.80000000000001</v>
      </c>
      <c r="D314" s="495">
        <v>163.41666666666666</v>
      </c>
      <c r="E314" s="495">
        <v>161.63333333333333</v>
      </c>
      <c r="F314" s="495">
        <v>159.46666666666667</v>
      </c>
      <c r="G314" s="495">
        <v>157.68333333333334</v>
      </c>
      <c r="H314" s="495">
        <v>165.58333333333331</v>
      </c>
      <c r="I314" s="495">
        <v>167.36666666666667</v>
      </c>
      <c r="J314" s="495">
        <v>169.5333333333333</v>
      </c>
      <c r="K314" s="494">
        <v>165.2</v>
      </c>
      <c r="L314" s="494">
        <v>161.25</v>
      </c>
      <c r="M314" s="494">
        <v>0.86285000000000001</v>
      </c>
    </row>
    <row r="315" spans="1:13">
      <c r="A315" s="254">
        <v>305</v>
      </c>
      <c r="B315" s="497" t="s">
        <v>439</v>
      </c>
      <c r="C315" s="494">
        <v>223.4</v>
      </c>
      <c r="D315" s="495">
        <v>224.96666666666667</v>
      </c>
      <c r="E315" s="495">
        <v>221.43333333333334</v>
      </c>
      <c r="F315" s="495">
        <v>219.46666666666667</v>
      </c>
      <c r="G315" s="495">
        <v>215.93333333333334</v>
      </c>
      <c r="H315" s="495">
        <v>226.93333333333334</v>
      </c>
      <c r="I315" s="495">
        <v>230.4666666666667</v>
      </c>
      <c r="J315" s="495">
        <v>232.43333333333334</v>
      </c>
      <c r="K315" s="494">
        <v>228.5</v>
      </c>
      <c r="L315" s="494">
        <v>223</v>
      </c>
      <c r="M315" s="494">
        <v>0.41178999999999999</v>
      </c>
    </row>
    <row r="316" spans="1:13">
      <c r="A316" s="254">
        <v>306</v>
      </c>
      <c r="B316" s="497" t="s">
        <v>440</v>
      </c>
      <c r="C316" s="494">
        <v>542</v>
      </c>
      <c r="D316" s="495">
        <v>552.28333333333342</v>
      </c>
      <c r="E316" s="495">
        <v>521.91666666666686</v>
      </c>
      <c r="F316" s="495">
        <v>501.83333333333348</v>
      </c>
      <c r="G316" s="495">
        <v>471.46666666666692</v>
      </c>
      <c r="H316" s="495">
        <v>572.36666666666679</v>
      </c>
      <c r="I316" s="495">
        <v>602.73333333333335</v>
      </c>
      <c r="J316" s="495">
        <v>622.81666666666672</v>
      </c>
      <c r="K316" s="494">
        <v>582.65</v>
      </c>
      <c r="L316" s="494">
        <v>532.20000000000005</v>
      </c>
      <c r="M316" s="494">
        <v>3.0749499999999999</v>
      </c>
    </row>
    <row r="317" spans="1:13">
      <c r="A317" s="254">
        <v>307</v>
      </c>
      <c r="B317" s="497" t="s">
        <v>138</v>
      </c>
      <c r="C317" s="494">
        <v>153.9</v>
      </c>
      <c r="D317" s="495">
        <v>154.08333333333334</v>
      </c>
      <c r="E317" s="495">
        <v>152.41666666666669</v>
      </c>
      <c r="F317" s="495">
        <v>150.93333333333334</v>
      </c>
      <c r="G317" s="495">
        <v>149.26666666666668</v>
      </c>
      <c r="H317" s="495">
        <v>155.56666666666669</v>
      </c>
      <c r="I317" s="495">
        <v>157.23333333333338</v>
      </c>
      <c r="J317" s="495">
        <v>158.7166666666667</v>
      </c>
      <c r="K317" s="494">
        <v>155.75</v>
      </c>
      <c r="L317" s="494">
        <v>152.6</v>
      </c>
      <c r="M317" s="494">
        <v>26.294039999999999</v>
      </c>
    </row>
    <row r="318" spans="1:13">
      <c r="A318" s="254">
        <v>308</v>
      </c>
      <c r="B318" s="497" t="s">
        <v>261</v>
      </c>
      <c r="C318" s="494">
        <v>39.299999999999997</v>
      </c>
      <c r="D318" s="495">
        <v>39.266666666666666</v>
      </c>
      <c r="E318" s="495">
        <v>38.783333333333331</v>
      </c>
      <c r="F318" s="495">
        <v>38.266666666666666</v>
      </c>
      <c r="G318" s="495">
        <v>37.783333333333331</v>
      </c>
      <c r="H318" s="495">
        <v>39.783333333333331</v>
      </c>
      <c r="I318" s="495">
        <v>40.266666666666666</v>
      </c>
      <c r="J318" s="495">
        <v>40.783333333333331</v>
      </c>
      <c r="K318" s="494">
        <v>39.75</v>
      </c>
      <c r="L318" s="494">
        <v>38.75</v>
      </c>
      <c r="M318" s="494">
        <v>5.8378100000000002</v>
      </c>
    </row>
    <row r="319" spans="1:13">
      <c r="A319" s="254">
        <v>309</v>
      </c>
      <c r="B319" s="497" t="s">
        <v>139</v>
      </c>
      <c r="C319" s="494">
        <v>403</v>
      </c>
      <c r="D319" s="495">
        <v>402.58333333333331</v>
      </c>
      <c r="E319" s="495">
        <v>399.61666666666662</v>
      </c>
      <c r="F319" s="495">
        <v>396.23333333333329</v>
      </c>
      <c r="G319" s="495">
        <v>393.26666666666659</v>
      </c>
      <c r="H319" s="495">
        <v>405.96666666666664</v>
      </c>
      <c r="I319" s="495">
        <v>408.93333333333334</v>
      </c>
      <c r="J319" s="495">
        <v>412.31666666666666</v>
      </c>
      <c r="K319" s="494">
        <v>405.55</v>
      </c>
      <c r="L319" s="494">
        <v>399.2</v>
      </c>
      <c r="M319" s="494">
        <v>10.323259999999999</v>
      </c>
    </row>
    <row r="320" spans="1:13">
      <c r="A320" s="254">
        <v>310</v>
      </c>
      <c r="B320" s="497" t="s">
        <v>140</v>
      </c>
      <c r="C320" s="494">
        <v>6751.3</v>
      </c>
      <c r="D320" s="495">
        <v>6772.75</v>
      </c>
      <c r="E320" s="495">
        <v>6698.55</v>
      </c>
      <c r="F320" s="495">
        <v>6645.8</v>
      </c>
      <c r="G320" s="495">
        <v>6571.6</v>
      </c>
      <c r="H320" s="495">
        <v>6825.5</v>
      </c>
      <c r="I320" s="495">
        <v>6899.7000000000007</v>
      </c>
      <c r="J320" s="495">
        <v>6952.45</v>
      </c>
      <c r="K320" s="494">
        <v>6846.95</v>
      </c>
      <c r="L320" s="494">
        <v>6720</v>
      </c>
      <c r="M320" s="494">
        <v>6.2826199999999996</v>
      </c>
    </row>
    <row r="321" spans="1:13">
      <c r="A321" s="254">
        <v>311</v>
      </c>
      <c r="B321" s="497" t="s">
        <v>142</v>
      </c>
      <c r="C321" s="494">
        <v>889.3</v>
      </c>
      <c r="D321" s="495">
        <v>883.31666666666661</v>
      </c>
      <c r="E321" s="495">
        <v>868.63333333333321</v>
      </c>
      <c r="F321" s="495">
        <v>847.96666666666658</v>
      </c>
      <c r="G321" s="495">
        <v>833.28333333333319</v>
      </c>
      <c r="H321" s="495">
        <v>903.98333333333323</v>
      </c>
      <c r="I321" s="495">
        <v>918.66666666666663</v>
      </c>
      <c r="J321" s="495">
        <v>939.33333333333326</v>
      </c>
      <c r="K321" s="494">
        <v>898</v>
      </c>
      <c r="L321" s="494">
        <v>862.65</v>
      </c>
      <c r="M321" s="494">
        <v>13.55429</v>
      </c>
    </row>
    <row r="322" spans="1:13">
      <c r="A322" s="254">
        <v>312</v>
      </c>
      <c r="B322" s="497" t="s">
        <v>441</v>
      </c>
      <c r="C322" s="494">
        <v>2194.5500000000002</v>
      </c>
      <c r="D322" s="495">
        <v>2202.8333333333335</v>
      </c>
      <c r="E322" s="495">
        <v>2146.916666666667</v>
      </c>
      <c r="F322" s="495">
        <v>2099.2833333333333</v>
      </c>
      <c r="G322" s="495">
        <v>2043.3666666666668</v>
      </c>
      <c r="H322" s="495">
        <v>2250.4666666666672</v>
      </c>
      <c r="I322" s="495">
        <v>2306.3833333333341</v>
      </c>
      <c r="J322" s="495">
        <v>2354.0166666666673</v>
      </c>
      <c r="K322" s="494">
        <v>2258.75</v>
      </c>
      <c r="L322" s="494">
        <v>2155.1999999999998</v>
      </c>
      <c r="M322" s="494">
        <v>2.1902300000000001</v>
      </c>
    </row>
    <row r="323" spans="1:13">
      <c r="A323" s="254">
        <v>313</v>
      </c>
      <c r="B323" s="497" t="s">
        <v>144</v>
      </c>
      <c r="C323" s="494">
        <v>2087.6999999999998</v>
      </c>
      <c r="D323" s="495">
        <v>2093.3666666666668</v>
      </c>
      <c r="E323" s="495">
        <v>2069.5833333333335</v>
      </c>
      <c r="F323" s="495">
        <v>2051.4666666666667</v>
      </c>
      <c r="G323" s="495">
        <v>2027.6833333333334</v>
      </c>
      <c r="H323" s="495">
        <v>2111.4833333333336</v>
      </c>
      <c r="I323" s="495">
        <v>2135.2666666666664</v>
      </c>
      <c r="J323" s="495">
        <v>2153.3833333333337</v>
      </c>
      <c r="K323" s="494">
        <v>2117.15</v>
      </c>
      <c r="L323" s="494">
        <v>2075.25</v>
      </c>
      <c r="M323" s="494">
        <v>6.90951</v>
      </c>
    </row>
    <row r="324" spans="1:13">
      <c r="A324" s="254">
        <v>314</v>
      </c>
      <c r="B324" s="497" t="s">
        <v>442</v>
      </c>
      <c r="C324" s="494">
        <v>101.05</v>
      </c>
      <c r="D324" s="495">
        <v>100.38333333333333</v>
      </c>
      <c r="E324" s="495">
        <v>98.966666666666654</v>
      </c>
      <c r="F324" s="495">
        <v>96.883333333333326</v>
      </c>
      <c r="G324" s="495">
        <v>95.466666666666654</v>
      </c>
      <c r="H324" s="495">
        <v>102.46666666666665</v>
      </c>
      <c r="I324" s="495">
        <v>103.88333333333334</v>
      </c>
      <c r="J324" s="495">
        <v>105.96666666666665</v>
      </c>
      <c r="K324" s="494">
        <v>101.8</v>
      </c>
      <c r="L324" s="494">
        <v>98.3</v>
      </c>
      <c r="M324" s="494">
        <v>5.3309699999999998</v>
      </c>
    </row>
    <row r="325" spans="1:13">
      <c r="A325" s="254">
        <v>315</v>
      </c>
      <c r="B325" s="497" t="s">
        <v>443</v>
      </c>
      <c r="C325" s="494">
        <v>524.4</v>
      </c>
      <c r="D325" s="495">
        <v>528.43333333333328</v>
      </c>
      <c r="E325" s="495">
        <v>517.96666666666658</v>
      </c>
      <c r="F325" s="495">
        <v>511.5333333333333</v>
      </c>
      <c r="G325" s="495">
        <v>501.06666666666661</v>
      </c>
      <c r="H325" s="495">
        <v>534.86666666666656</v>
      </c>
      <c r="I325" s="495">
        <v>545.33333333333326</v>
      </c>
      <c r="J325" s="495">
        <v>551.76666666666654</v>
      </c>
      <c r="K325" s="494">
        <v>538.9</v>
      </c>
      <c r="L325" s="494">
        <v>522</v>
      </c>
      <c r="M325" s="494">
        <v>2.4118599999999999</v>
      </c>
    </row>
    <row r="326" spans="1:13">
      <c r="A326" s="254">
        <v>316</v>
      </c>
      <c r="B326" s="497" t="s">
        <v>754</v>
      </c>
      <c r="C326" s="494">
        <v>190</v>
      </c>
      <c r="D326" s="495">
        <v>189.28333333333333</v>
      </c>
      <c r="E326" s="495">
        <v>186.01666666666665</v>
      </c>
      <c r="F326" s="495">
        <v>182.03333333333333</v>
      </c>
      <c r="G326" s="495">
        <v>178.76666666666665</v>
      </c>
      <c r="H326" s="495">
        <v>193.26666666666665</v>
      </c>
      <c r="I326" s="495">
        <v>196.53333333333336</v>
      </c>
      <c r="J326" s="495">
        <v>200.51666666666665</v>
      </c>
      <c r="K326" s="494">
        <v>192.55</v>
      </c>
      <c r="L326" s="494">
        <v>185.3</v>
      </c>
      <c r="M326" s="494">
        <v>7.5534999999999997</v>
      </c>
    </row>
    <row r="327" spans="1:13">
      <c r="A327" s="254">
        <v>317</v>
      </c>
      <c r="B327" s="497" t="s">
        <v>145</v>
      </c>
      <c r="C327" s="494">
        <v>206.7</v>
      </c>
      <c r="D327" s="495">
        <v>207.61666666666667</v>
      </c>
      <c r="E327" s="495">
        <v>204.83333333333334</v>
      </c>
      <c r="F327" s="495">
        <v>202.96666666666667</v>
      </c>
      <c r="G327" s="495">
        <v>200.18333333333334</v>
      </c>
      <c r="H327" s="495">
        <v>209.48333333333335</v>
      </c>
      <c r="I327" s="495">
        <v>212.26666666666665</v>
      </c>
      <c r="J327" s="495">
        <v>214.13333333333335</v>
      </c>
      <c r="K327" s="494">
        <v>210.4</v>
      </c>
      <c r="L327" s="494">
        <v>205.75</v>
      </c>
      <c r="M327" s="494">
        <v>70.882310000000004</v>
      </c>
    </row>
    <row r="328" spans="1:13">
      <c r="A328" s="254">
        <v>318</v>
      </c>
      <c r="B328" s="497" t="s">
        <v>444</v>
      </c>
      <c r="C328" s="494">
        <v>633</v>
      </c>
      <c r="D328" s="495">
        <v>633.33333333333337</v>
      </c>
      <c r="E328" s="495">
        <v>627.66666666666674</v>
      </c>
      <c r="F328" s="495">
        <v>622.33333333333337</v>
      </c>
      <c r="G328" s="495">
        <v>616.66666666666674</v>
      </c>
      <c r="H328" s="495">
        <v>638.66666666666674</v>
      </c>
      <c r="I328" s="495">
        <v>644.33333333333348</v>
      </c>
      <c r="J328" s="495">
        <v>649.66666666666674</v>
      </c>
      <c r="K328" s="494">
        <v>639</v>
      </c>
      <c r="L328" s="494">
        <v>628</v>
      </c>
      <c r="M328" s="494">
        <v>0.55725999999999998</v>
      </c>
    </row>
    <row r="329" spans="1:13">
      <c r="A329" s="254">
        <v>319</v>
      </c>
      <c r="B329" s="497" t="s">
        <v>262</v>
      </c>
      <c r="C329" s="494">
        <v>1745.1</v>
      </c>
      <c r="D329" s="495">
        <v>1750.7166666666665</v>
      </c>
      <c r="E329" s="495">
        <v>1729.9833333333329</v>
      </c>
      <c r="F329" s="495">
        <v>1714.8666666666663</v>
      </c>
      <c r="G329" s="495">
        <v>1694.1333333333328</v>
      </c>
      <c r="H329" s="495">
        <v>1765.833333333333</v>
      </c>
      <c r="I329" s="495">
        <v>1786.5666666666666</v>
      </c>
      <c r="J329" s="495">
        <v>1801.6833333333332</v>
      </c>
      <c r="K329" s="494">
        <v>1771.45</v>
      </c>
      <c r="L329" s="494">
        <v>1735.6</v>
      </c>
      <c r="M329" s="494">
        <v>3.0523500000000001</v>
      </c>
    </row>
    <row r="330" spans="1:13">
      <c r="A330" s="254">
        <v>320</v>
      </c>
      <c r="B330" s="497" t="s">
        <v>445</v>
      </c>
      <c r="C330" s="494">
        <v>1464.4</v>
      </c>
      <c r="D330" s="495">
        <v>1460.2166666666669</v>
      </c>
      <c r="E330" s="495">
        <v>1436.4833333333338</v>
      </c>
      <c r="F330" s="495">
        <v>1408.5666666666668</v>
      </c>
      <c r="G330" s="495">
        <v>1384.8333333333337</v>
      </c>
      <c r="H330" s="495">
        <v>1488.1333333333339</v>
      </c>
      <c r="I330" s="495">
        <v>1511.866666666667</v>
      </c>
      <c r="J330" s="495">
        <v>1539.783333333334</v>
      </c>
      <c r="K330" s="494">
        <v>1483.95</v>
      </c>
      <c r="L330" s="494">
        <v>1432.3</v>
      </c>
      <c r="M330" s="494">
        <v>3.1186099999999999</v>
      </c>
    </row>
    <row r="331" spans="1:13">
      <c r="A331" s="254">
        <v>321</v>
      </c>
      <c r="B331" s="497" t="s">
        <v>147</v>
      </c>
      <c r="C331" s="494">
        <v>1204.3</v>
      </c>
      <c r="D331" s="495">
        <v>1202</v>
      </c>
      <c r="E331" s="495">
        <v>1183</v>
      </c>
      <c r="F331" s="495">
        <v>1161.7</v>
      </c>
      <c r="G331" s="495">
        <v>1142.7</v>
      </c>
      <c r="H331" s="495">
        <v>1223.3</v>
      </c>
      <c r="I331" s="495">
        <v>1242.3</v>
      </c>
      <c r="J331" s="495">
        <v>1263.5999999999999</v>
      </c>
      <c r="K331" s="494">
        <v>1221</v>
      </c>
      <c r="L331" s="494">
        <v>1180.7</v>
      </c>
      <c r="M331" s="494">
        <v>9.2499199999999995</v>
      </c>
    </row>
    <row r="332" spans="1:13">
      <c r="A332" s="254">
        <v>322</v>
      </c>
      <c r="B332" s="497" t="s">
        <v>263</v>
      </c>
      <c r="C332" s="494">
        <v>830.6</v>
      </c>
      <c r="D332" s="495">
        <v>833.76666666666677</v>
      </c>
      <c r="E332" s="495">
        <v>821.83333333333348</v>
      </c>
      <c r="F332" s="495">
        <v>813.06666666666672</v>
      </c>
      <c r="G332" s="495">
        <v>801.13333333333344</v>
      </c>
      <c r="H332" s="495">
        <v>842.53333333333353</v>
      </c>
      <c r="I332" s="495">
        <v>854.4666666666667</v>
      </c>
      <c r="J332" s="495">
        <v>863.23333333333358</v>
      </c>
      <c r="K332" s="494">
        <v>845.7</v>
      </c>
      <c r="L332" s="494">
        <v>825</v>
      </c>
      <c r="M332" s="494">
        <v>1.7429399999999999</v>
      </c>
    </row>
    <row r="333" spans="1:13">
      <c r="A333" s="254">
        <v>323</v>
      </c>
      <c r="B333" s="497" t="s">
        <v>149</v>
      </c>
      <c r="C333" s="494">
        <v>45.15</v>
      </c>
      <c r="D333" s="495">
        <v>45.433333333333337</v>
      </c>
      <c r="E333" s="495">
        <v>44.516666666666673</v>
      </c>
      <c r="F333" s="495">
        <v>43.883333333333333</v>
      </c>
      <c r="G333" s="495">
        <v>42.966666666666669</v>
      </c>
      <c r="H333" s="495">
        <v>46.066666666666677</v>
      </c>
      <c r="I333" s="495">
        <v>46.983333333333334</v>
      </c>
      <c r="J333" s="495">
        <v>47.616666666666681</v>
      </c>
      <c r="K333" s="494">
        <v>46.35</v>
      </c>
      <c r="L333" s="494">
        <v>44.8</v>
      </c>
      <c r="M333" s="494">
        <v>69.426599999999993</v>
      </c>
    </row>
    <row r="334" spans="1:13">
      <c r="A334" s="254">
        <v>324</v>
      </c>
      <c r="B334" s="497" t="s">
        <v>150</v>
      </c>
      <c r="C334" s="494">
        <v>78.55</v>
      </c>
      <c r="D334" s="495">
        <v>78.8</v>
      </c>
      <c r="E334" s="495">
        <v>77.099999999999994</v>
      </c>
      <c r="F334" s="495">
        <v>75.649999999999991</v>
      </c>
      <c r="G334" s="495">
        <v>73.949999999999989</v>
      </c>
      <c r="H334" s="495">
        <v>80.25</v>
      </c>
      <c r="I334" s="495">
        <v>81.950000000000017</v>
      </c>
      <c r="J334" s="495">
        <v>83.4</v>
      </c>
      <c r="K334" s="494">
        <v>80.5</v>
      </c>
      <c r="L334" s="494">
        <v>77.349999999999994</v>
      </c>
      <c r="M334" s="494">
        <v>38.610129999999998</v>
      </c>
    </row>
    <row r="335" spans="1:13">
      <c r="A335" s="254">
        <v>325</v>
      </c>
      <c r="B335" s="497" t="s">
        <v>446</v>
      </c>
      <c r="C335" s="494">
        <v>513.4</v>
      </c>
      <c r="D335" s="495">
        <v>516.25</v>
      </c>
      <c r="E335" s="495">
        <v>508.54999999999995</v>
      </c>
      <c r="F335" s="495">
        <v>503.69999999999993</v>
      </c>
      <c r="G335" s="495">
        <v>495.99999999999989</v>
      </c>
      <c r="H335" s="495">
        <v>521.1</v>
      </c>
      <c r="I335" s="495">
        <v>528.80000000000007</v>
      </c>
      <c r="J335" s="495">
        <v>533.65000000000009</v>
      </c>
      <c r="K335" s="494">
        <v>523.95000000000005</v>
      </c>
      <c r="L335" s="494">
        <v>511.4</v>
      </c>
      <c r="M335" s="494">
        <v>0.46400999999999998</v>
      </c>
    </row>
    <row r="336" spans="1:13">
      <c r="A336" s="254">
        <v>326</v>
      </c>
      <c r="B336" s="497" t="s">
        <v>264</v>
      </c>
      <c r="C336" s="494">
        <v>24.45</v>
      </c>
      <c r="D336" s="495">
        <v>24.583333333333332</v>
      </c>
      <c r="E336" s="495">
        <v>24.266666666666666</v>
      </c>
      <c r="F336" s="495">
        <v>24.083333333333332</v>
      </c>
      <c r="G336" s="495">
        <v>23.766666666666666</v>
      </c>
      <c r="H336" s="495">
        <v>24.766666666666666</v>
      </c>
      <c r="I336" s="495">
        <v>25.083333333333336</v>
      </c>
      <c r="J336" s="495">
        <v>25.266666666666666</v>
      </c>
      <c r="K336" s="494">
        <v>24.9</v>
      </c>
      <c r="L336" s="494">
        <v>24.4</v>
      </c>
      <c r="M336" s="494">
        <v>15.68587</v>
      </c>
    </row>
    <row r="337" spans="1:13">
      <c r="A337" s="254">
        <v>327</v>
      </c>
      <c r="B337" s="497" t="s">
        <v>447</v>
      </c>
      <c r="C337" s="494">
        <v>49.45</v>
      </c>
      <c r="D337" s="495">
        <v>49.699999999999996</v>
      </c>
      <c r="E337" s="495">
        <v>49.149999999999991</v>
      </c>
      <c r="F337" s="495">
        <v>48.849999999999994</v>
      </c>
      <c r="G337" s="495">
        <v>48.29999999999999</v>
      </c>
      <c r="H337" s="495">
        <v>49.999999999999993</v>
      </c>
      <c r="I337" s="495">
        <v>50.54999999999999</v>
      </c>
      <c r="J337" s="495">
        <v>50.849999999999994</v>
      </c>
      <c r="K337" s="494">
        <v>50.25</v>
      </c>
      <c r="L337" s="494">
        <v>49.4</v>
      </c>
      <c r="M337" s="494">
        <v>7.4512</v>
      </c>
    </row>
    <row r="338" spans="1:13">
      <c r="A338" s="254">
        <v>328</v>
      </c>
      <c r="B338" s="497" t="s">
        <v>152</v>
      </c>
      <c r="C338" s="494">
        <v>139.15</v>
      </c>
      <c r="D338" s="495">
        <v>140.04999999999998</v>
      </c>
      <c r="E338" s="495">
        <v>137.19999999999996</v>
      </c>
      <c r="F338" s="495">
        <v>135.24999999999997</v>
      </c>
      <c r="G338" s="495">
        <v>132.39999999999995</v>
      </c>
      <c r="H338" s="495">
        <v>141.99999999999997</v>
      </c>
      <c r="I338" s="495">
        <v>144.85</v>
      </c>
      <c r="J338" s="495">
        <v>146.79999999999998</v>
      </c>
      <c r="K338" s="494">
        <v>142.9</v>
      </c>
      <c r="L338" s="494">
        <v>138.1</v>
      </c>
      <c r="M338" s="494">
        <v>71.920450000000002</v>
      </c>
    </row>
    <row r="339" spans="1:13">
      <c r="A339" s="254">
        <v>329</v>
      </c>
      <c r="B339" s="497" t="s">
        <v>694</v>
      </c>
      <c r="C339" s="494">
        <v>177.25</v>
      </c>
      <c r="D339" s="495">
        <v>177.45000000000002</v>
      </c>
      <c r="E339" s="495">
        <v>171.90000000000003</v>
      </c>
      <c r="F339" s="495">
        <v>166.55</v>
      </c>
      <c r="G339" s="495">
        <v>161.00000000000003</v>
      </c>
      <c r="H339" s="495">
        <v>182.80000000000004</v>
      </c>
      <c r="I339" s="495">
        <v>188.35000000000005</v>
      </c>
      <c r="J339" s="495">
        <v>193.70000000000005</v>
      </c>
      <c r="K339" s="494">
        <v>183</v>
      </c>
      <c r="L339" s="494">
        <v>172.1</v>
      </c>
      <c r="M339" s="494">
        <v>10.82001</v>
      </c>
    </row>
    <row r="340" spans="1:13">
      <c r="A340" s="254">
        <v>330</v>
      </c>
      <c r="B340" s="497" t="s">
        <v>153</v>
      </c>
      <c r="C340" s="494">
        <v>106.05</v>
      </c>
      <c r="D340" s="495">
        <v>106.64999999999999</v>
      </c>
      <c r="E340" s="495">
        <v>105.19999999999999</v>
      </c>
      <c r="F340" s="495">
        <v>104.35</v>
      </c>
      <c r="G340" s="495">
        <v>102.89999999999999</v>
      </c>
      <c r="H340" s="495">
        <v>107.49999999999999</v>
      </c>
      <c r="I340" s="495">
        <v>108.95</v>
      </c>
      <c r="J340" s="495">
        <v>109.79999999999998</v>
      </c>
      <c r="K340" s="494">
        <v>108.1</v>
      </c>
      <c r="L340" s="494">
        <v>105.8</v>
      </c>
      <c r="M340" s="494">
        <v>173.93454</v>
      </c>
    </row>
    <row r="341" spans="1:13">
      <c r="A341" s="254">
        <v>331</v>
      </c>
      <c r="B341" s="497" t="s">
        <v>448</v>
      </c>
      <c r="C341" s="494">
        <v>423.2</v>
      </c>
      <c r="D341" s="495">
        <v>421.2166666666667</v>
      </c>
      <c r="E341" s="495">
        <v>417.43333333333339</v>
      </c>
      <c r="F341" s="495">
        <v>411.66666666666669</v>
      </c>
      <c r="G341" s="495">
        <v>407.88333333333338</v>
      </c>
      <c r="H341" s="495">
        <v>426.98333333333341</v>
      </c>
      <c r="I341" s="495">
        <v>430.76666666666671</v>
      </c>
      <c r="J341" s="495">
        <v>436.53333333333342</v>
      </c>
      <c r="K341" s="494">
        <v>425</v>
      </c>
      <c r="L341" s="494">
        <v>415.45</v>
      </c>
      <c r="M341" s="494">
        <v>1.14418</v>
      </c>
    </row>
    <row r="342" spans="1:13">
      <c r="A342" s="254">
        <v>332</v>
      </c>
      <c r="B342" s="497" t="s">
        <v>148</v>
      </c>
      <c r="C342" s="494">
        <v>59.25</v>
      </c>
      <c r="D342" s="495">
        <v>58.949999999999996</v>
      </c>
      <c r="E342" s="495">
        <v>57.899999999999991</v>
      </c>
      <c r="F342" s="495">
        <v>56.55</v>
      </c>
      <c r="G342" s="495">
        <v>55.499999999999993</v>
      </c>
      <c r="H342" s="495">
        <v>60.29999999999999</v>
      </c>
      <c r="I342" s="495">
        <v>61.349999999999987</v>
      </c>
      <c r="J342" s="495">
        <v>62.699999999999989</v>
      </c>
      <c r="K342" s="494">
        <v>60</v>
      </c>
      <c r="L342" s="494">
        <v>57.6</v>
      </c>
      <c r="M342" s="494">
        <v>336.56817000000001</v>
      </c>
    </row>
    <row r="343" spans="1:13">
      <c r="A343" s="254">
        <v>333</v>
      </c>
      <c r="B343" s="497" t="s">
        <v>449</v>
      </c>
      <c r="C343" s="494">
        <v>54.35</v>
      </c>
      <c r="D343" s="495">
        <v>54.616666666666667</v>
      </c>
      <c r="E343" s="495">
        <v>53.833333333333336</v>
      </c>
      <c r="F343" s="495">
        <v>53.31666666666667</v>
      </c>
      <c r="G343" s="495">
        <v>52.533333333333339</v>
      </c>
      <c r="H343" s="495">
        <v>55.133333333333333</v>
      </c>
      <c r="I343" s="495">
        <v>55.916666666666664</v>
      </c>
      <c r="J343" s="495">
        <v>56.43333333333333</v>
      </c>
      <c r="K343" s="494">
        <v>55.4</v>
      </c>
      <c r="L343" s="494">
        <v>54.1</v>
      </c>
      <c r="M343" s="494">
        <v>11.583119999999999</v>
      </c>
    </row>
    <row r="344" spans="1:13">
      <c r="A344" s="254">
        <v>334</v>
      </c>
      <c r="B344" s="497" t="s">
        <v>450</v>
      </c>
      <c r="C344" s="494">
        <v>2926.65</v>
      </c>
      <c r="D344" s="495">
        <v>2872.2166666666667</v>
      </c>
      <c r="E344" s="495">
        <v>2769.4333333333334</v>
      </c>
      <c r="F344" s="495">
        <v>2612.2166666666667</v>
      </c>
      <c r="G344" s="495">
        <v>2509.4333333333334</v>
      </c>
      <c r="H344" s="495">
        <v>3029.4333333333334</v>
      </c>
      <c r="I344" s="495">
        <v>3132.2166666666672</v>
      </c>
      <c r="J344" s="495">
        <v>3289.4333333333334</v>
      </c>
      <c r="K344" s="494">
        <v>2975</v>
      </c>
      <c r="L344" s="494">
        <v>2715</v>
      </c>
      <c r="M344" s="494">
        <v>9.0547500000000003</v>
      </c>
    </row>
    <row r="345" spans="1:13">
      <c r="A345" s="254">
        <v>335</v>
      </c>
      <c r="B345" s="497" t="s">
        <v>755</v>
      </c>
      <c r="C345" s="494">
        <v>80.900000000000006</v>
      </c>
      <c r="D345" s="495">
        <v>81.316666666666677</v>
      </c>
      <c r="E345" s="495">
        <v>79.983333333333348</v>
      </c>
      <c r="F345" s="495">
        <v>79.066666666666677</v>
      </c>
      <c r="G345" s="495">
        <v>77.733333333333348</v>
      </c>
      <c r="H345" s="495">
        <v>82.233333333333348</v>
      </c>
      <c r="I345" s="495">
        <v>83.566666666666691</v>
      </c>
      <c r="J345" s="495">
        <v>84.483333333333348</v>
      </c>
      <c r="K345" s="494">
        <v>82.65</v>
      </c>
      <c r="L345" s="494">
        <v>80.400000000000006</v>
      </c>
      <c r="M345" s="494">
        <v>0.70272999999999997</v>
      </c>
    </row>
    <row r="346" spans="1:13">
      <c r="A346" s="254">
        <v>336</v>
      </c>
      <c r="B346" s="497" t="s">
        <v>151</v>
      </c>
      <c r="C346" s="494">
        <v>17081.7</v>
      </c>
      <c r="D346" s="495">
        <v>17000.566666666666</v>
      </c>
      <c r="E346" s="495">
        <v>16881.133333333331</v>
      </c>
      <c r="F346" s="495">
        <v>16680.566666666666</v>
      </c>
      <c r="G346" s="495">
        <v>16561.133333333331</v>
      </c>
      <c r="H346" s="495">
        <v>17201.133333333331</v>
      </c>
      <c r="I346" s="495">
        <v>17320.566666666666</v>
      </c>
      <c r="J346" s="495">
        <v>17521.133333333331</v>
      </c>
      <c r="K346" s="494">
        <v>17120</v>
      </c>
      <c r="L346" s="494">
        <v>16800</v>
      </c>
      <c r="M346" s="494">
        <v>0.64193</v>
      </c>
    </row>
    <row r="347" spans="1:13">
      <c r="A347" s="254">
        <v>337</v>
      </c>
      <c r="B347" s="497" t="s">
        <v>791</v>
      </c>
      <c r="C347" s="494">
        <v>36.65</v>
      </c>
      <c r="D347" s="495">
        <v>36.766666666666666</v>
      </c>
      <c r="E347" s="495">
        <v>36.333333333333329</v>
      </c>
      <c r="F347" s="495">
        <v>36.016666666666666</v>
      </c>
      <c r="G347" s="495">
        <v>35.583333333333329</v>
      </c>
      <c r="H347" s="495">
        <v>37.083333333333329</v>
      </c>
      <c r="I347" s="495">
        <v>37.516666666666666</v>
      </c>
      <c r="J347" s="495">
        <v>37.833333333333329</v>
      </c>
      <c r="K347" s="494">
        <v>37.200000000000003</v>
      </c>
      <c r="L347" s="494">
        <v>36.450000000000003</v>
      </c>
      <c r="M347" s="494">
        <v>4.2962899999999999</v>
      </c>
    </row>
    <row r="348" spans="1:13">
      <c r="A348" s="254">
        <v>338</v>
      </c>
      <c r="B348" s="497" t="s">
        <v>451</v>
      </c>
      <c r="C348" s="494">
        <v>1986.25</v>
      </c>
      <c r="D348" s="495">
        <v>1986.55</v>
      </c>
      <c r="E348" s="495">
        <v>1969.6999999999998</v>
      </c>
      <c r="F348" s="495">
        <v>1953.1499999999999</v>
      </c>
      <c r="G348" s="495">
        <v>1936.2999999999997</v>
      </c>
      <c r="H348" s="495">
        <v>2003.1</v>
      </c>
      <c r="I348" s="495">
        <v>2019.9499999999998</v>
      </c>
      <c r="J348" s="495">
        <v>2036.5</v>
      </c>
      <c r="K348" s="494">
        <v>2003.4</v>
      </c>
      <c r="L348" s="494">
        <v>1970</v>
      </c>
      <c r="M348" s="494">
        <v>0.10292999999999999</v>
      </c>
    </row>
    <row r="349" spans="1:13">
      <c r="A349" s="254">
        <v>339</v>
      </c>
      <c r="B349" s="497" t="s">
        <v>790</v>
      </c>
      <c r="C349" s="494">
        <v>337.15</v>
      </c>
      <c r="D349" s="495">
        <v>336.56666666666666</v>
      </c>
      <c r="E349" s="495">
        <v>334.13333333333333</v>
      </c>
      <c r="F349" s="495">
        <v>331.11666666666667</v>
      </c>
      <c r="G349" s="495">
        <v>328.68333333333334</v>
      </c>
      <c r="H349" s="495">
        <v>339.58333333333331</v>
      </c>
      <c r="I349" s="495">
        <v>342.01666666666659</v>
      </c>
      <c r="J349" s="495">
        <v>345.0333333333333</v>
      </c>
      <c r="K349" s="494">
        <v>339</v>
      </c>
      <c r="L349" s="494">
        <v>333.55</v>
      </c>
      <c r="M349" s="494">
        <v>5.7197899999999997</v>
      </c>
    </row>
    <row r="350" spans="1:13">
      <c r="A350" s="254">
        <v>340</v>
      </c>
      <c r="B350" s="497" t="s">
        <v>265</v>
      </c>
      <c r="C350" s="494">
        <v>566.70000000000005</v>
      </c>
      <c r="D350" s="495">
        <v>568.01666666666677</v>
      </c>
      <c r="E350" s="495">
        <v>561.03333333333353</v>
      </c>
      <c r="F350" s="495">
        <v>555.36666666666679</v>
      </c>
      <c r="G350" s="495">
        <v>548.38333333333355</v>
      </c>
      <c r="H350" s="495">
        <v>573.68333333333351</v>
      </c>
      <c r="I350" s="495">
        <v>580.66666666666686</v>
      </c>
      <c r="J350" s="495">
        <v>586.33333333333348</v>
      </c>
      <c r="K350" s="494">
        <v>575</v>
      </c>
      <c r="L350" s="494">
        <v>562.35</v>
      </c>
      <c r="M350" s="494">
        <v>1.69499</v>
      </c>
    </row>
    <row r="351" spans="1:13">
      <c r="A351" s="254">
        <v>341</v>
      </c>
      <c r="B351" s="497" t="s">
        <v>155</v>
      </c>
      <c r="C351" s="494">
        <v>103.95</v>
      </c>
      <c r="D351" s="495">
        <v>103.21666666666668</v>
      </c>
      <c r="E351" s="495">
        <v>102.03333333333336</v>
      </c>
      <c r="F351" s="495">
        <v>100.11666666666667</v>
      </c>
      <c r="G351" s="495">
        <v>98.933333333333351</v>
      </c>
      <c r="H351" s="495">
        <v>105.13333333333337</v>
      </c>
      <c r="I351" s="495">
        <v>106.31666666666668</v>
      </c>
      <c r="J351" s="495">
        <v>108.23333333333338</v>
      </c>
      <c r="K351" s="494">
        <v>104.4</v>
      </c>
      <c r="L351" s="494">
        <v>101.3</v>
      </c>
      <c r="M351" s="494">
        <v>151.56974</v>
      </c>
    </row>
    <row r="352" spans="1:13">
      <c r="A352" s="254">
        <v>342</v>
      </c>
      <c r="B352" s="497" t="s">
        <v>154</v>
      </c>
      <c r="C352" s="494">
        <v>122.7</v>
      </c>
      <c r="D352" s="495">
        <v>122.96666666666665</v>
      </c>
      <c r="E352" s="495">
        <v>121.98333333333331</v>
      </c>
      <c r="F352" s="495">
        <v>121.26666666666665</v>
      </c>
      <c r="G352" s="495">
        <v>120.2833333333333</v>
      </c>
      <c r="H352" s="495">
        <v>123.68333333333331</v>
      </c>
      <c r="I352" s="495">
        <v>124.66666666666666</v>
      </c>
      <c r="J352" s="495">
        <v>125.38333333333331</v>
      </c>
      <c r="K352" s="494">
        <v>123.95</v>
      </c>
      <c r="L352" s="494">
        <v>122.25</v>
      </c>
      <c r="M352" s="494">
        <v>5.8903999999999996</v>
      </c>
    </row>
    <row r="353" spans="1:13">
      <c r="A353" s="254">
        <v>343</v>
      </c>
      <c r="B353" s="497" t="s">
        <v>452</v>
      </c>
      <c r="C353" s="494">
        <v>67.25</v>
      </c>
      <c r="D353" s="495">
        <v>67.316666666666663</v>
      </c>
      <c r="E353" s="495">
        <v>66.433333333333323</v>
      </c>
      <c r="F353" s="495">
        <v>65.61666666666666</v>
      </c>
      <c r="G353" s="495">
        <v>64.73333333333332</v>
      </c>
      <c r="H353" s="495">
        <v>68.133333333333326</v>
      </c>
      <c r="I353" s="495">
        <v>69.016666666666652</v>
      </c>
      <c r="J353" s="495">
        <v>69.833333333333329</v>
      </c>
      <c r="K353" s="494">
        <v>68.2</v>
      </c>
      <c r="L353" s="494">
        <v>66.5</v>
      </c>
      <c r="M353" s="494">
        <v>0.53937999999999997</v>
      </c>
    </row>
    <row r="354" spans="1:13">
      <c r="A354" s="254">
        <v>344</v>
      </c>
      <c r="B354" s="497" t="s">
        <v>266</v>
      </c>
      <c r="C354" s="494">
        <v>3288.35</v>
      </c>
      <c r="D354" s="495">
        <v>3262.35</v>
      </c>
      <c r="E354" s="495">
        <v>3206.8999999999996</v>
      </c>
      <c r="F354" s="495">
        <v>3125.45</v>
      </c>
      <c r="G354" s="495">
        <v>3069.9999999999995</v>
      </c>
      <c r="H354" s="495">
        <v>3343.7999999999997</v>
      </c>
      <c r="I354" s="495">
        <v>3399.2499999999995</v>
      </c>
      <c r="J354" s="495">
        <v>3480.7</v>
      </c>
      <c r="K354" s="494">
        <v>3317.8</v>
      </c>
      <c r="L354" s="494">
        <v>3180.9</v>
      </c>
      <c r="M354" s="494">
        <v>1.56186</v>
      </c>
    </row>
    <row r="355" spans="1:13">
      <c r="A355" s="254">
        <v>345</v>
      </c>
      <c r="B355" s="497" t="s">
        <v>453</v>
      </c>
      <c r="C355" s="494">
        <v>99.05</v>
      </c>
      <c r="D355" s="495">
        <v>99.066666666666663</v>
      </c>
      <c r="E355" s="495">
        <v>97.533333333333331</v>
      </c>
      <c r="F355" s="495">
        <v>96.016666666666666</v>
      </c>
      <c r="G355" s="495">
        <v>94.483333333333334</v>
      </c>
      <c r="H355" s="495">
        <v>100.58333333333333</v>
      </c>
      <c r="I355" s="495">
        <v>102.11666666666666</v>
      </c>
      <c r="J355" s="495">
        <v>103.63333333333333</v>
      </c>
      <c r="K355" s="494">
        <v>100.6</v>
      </c>
      <c r="L355" s="494">
        <v>97.55</v>
      </c>
      <c r="M355" s="494">
        <v>5.0193199999999996</v>
      </c>
    </row>
    <row r="356" spans="1:13">
      <c r="A356" s="254">
        <v>346</v>
      </c>
      <c r="B356" s="497" t="s">
        <v>454</v>
      </c>
      <c r="C356" s="494">
        <v>299.14999999999998</v>
      </c>
      <c r="D356" s="495">
        <v>302.5333333333333</v>
      </c>
      <c r="E356" s="495">
        <v>294.66666666666663</v>
      </c>
      <c r="F356" s="495">
        <v>290.18333333333334</v>
      </c>
      <c r="G356" s="495">
        <v>282.31666666666666</v>
      </c>
      <c r="H356" s="495">
        <v>307.01666666666659</v>
      </c>
      <c r="I356" s="495">
        <v>314.88333333333327</v>
      </c>
      <c r="J356" s="495">
        <v>319.36666666666656</v>
      </c>
      <c r="K356" s="494">
        <v>310.39999999999998</v>
      </c>
      <c r="L356" s="494">
        <v>298.05</v>
      </c>
      <c r="M356" s="494">
        <v>7.5719000000000003</v>
      </c>
    </row>
    <row r="357" spans="1:13">
      <c r="A357" s="254">
        <v>347</v>
      </c>
      <c r="B357" s="497" t="s">
        <v>455</v>
      </c>
      <c r="C357" s="494">
        <v>257.8</v>
      </c>
      <c r="D357" s="495">
        <v>251.58333333333334</v>
      </c>
      <c r="E357" s="495">
        <v>243.16666666666669</v>
      </c>
      <c r="F357" s="495">
        <v>228.53333333333333</v>
      </c>
      <c r="G357" s="495">
        <v>220.11666666666667</v>
      </c>
      <c r="H357" s="495">
        <v>266.2166666666667</v>
      </c>
      <c r="I357" s="495">
        <v>274.63333333333338</v>
      </c>
      <c r="J357" s="495">
        <v>289.26666666666671</v>
      </c>
      <c r="K357" s="494">
        <v>260</v>
      </c>
      <c r="L357" s="494">
        <v>236.95</v>
      </c>
      <c r="M357" s="494">
        <v>10.31964</v>
      </c>
    </row>
    <row r="358" spans="1:13">
      <c r="A358" s="254">
        <v>348</v>
      </c>
      <c r="B358" s="497" t="s">
        <v>267</v>
      </c>
      <c r="C358" s="494">
        <v>2306.35</v>
      </c>
      <c r="D358" s="495">
        <v>2283.7333333333336</v>
      </c>
      <c r="E358" s="495">
        <v>2224.4666666666672</v>
      </c>
      <c r="F358" s="495">
        <v>2142.5833333333335</v>
      </c>
      <c r="G358" s="495">
        <v>2083.3166666666671</v>
      </c>
      <c r="H358" s="495">
        <v>2365.6166666666672</v>
      </c>
      <c r="I358" s="495">
        <v>2424.8833333333337</v>
      </c>
      <c r="J358" s="495">
        <v>2506.7666666666673</v>
      </c>
      <c r="K358" s="494">
        <v>2343</v>
      </c>
      <c r="L358" s="494">
        <v>2201.85</v>
      </c>
      <c r="M358" s="494">
        <v>3.3437600000000001</v>
      </c>
    </row>
    <row r="359" spans="1:13">
      <c r="A359" s="254">
        <v>349</v>
      </c>
      <c r="B359" s="497" t="s">
        <v>268</v>
      </c>
      <c r="C359" s="494">
        <v>383.6</v>
      </c>
      <c r="D359" s="495">
        <v>384.03333333333336</v>
      </c>
      <c r="E359" s="495">
        <v>379.26666666666671</v>
      </c>
      <c r="F359" s="495">
        <v>374.93333333333334</v>
      </c>
      <c r="G359" s="495">
        <v>370.16666666666669</v>
      </c>
      <c r="H359" s="495">
        <v>388.36666666666673</v>
      </c>
      <c r="I359" s="495">
        <v>393.13333333333338</v>
      </c>
      <c r="J359" s="495">
        <v>397.46666666666675</v>
      </c>
      <c r="K359" s="494">
        <v>388.8</v>
      </c>
      <c r="L359" s="494">
        <v>379.7</v>
      </c>
      <c r="M359" s="494">
        <v>1.22621</v>
      </c>
    </row>
    <row r="360" spans="1:13">
      <c r="A360" s="254">
        <v>350</v>
      </c>
      <c r="B360" s="497" t="s">
        <v>456</v>
      </c>
      <c r="C360" s="494">
        <v>256.8</v>
      </c>
      <c r="D360" s="495">
        <v>258.11666666666667</v>
      </c>
      <c r="E360" s="495">
        <v>253.28333333333336</v>
      </c>
      <c r="F360" s="495">
        <v>249.76666666666668</v>
      </c>
      <c r="G360" s="495">
        <v>244.93333333333337</v>
      </c>
      <c r="H360" s="495">
        <v>261.63333333333333</v>
      </c>
      <c r="I360" s="495">
        <v>266.46666666666658</v>
      </c>
      <c r="J360" s="495">
        <v>269.98333333333335</v>
      </c>
      <c r="K360" s="494">
        <v>262.95</v>
      </c>
      <c r="L360" s="494">
        <v>254.6</v>
      </c>
      <c r="M360" s="494">
        <v>1.97017</v>
      </c>
    </row>
    <row r="361" spans="1:13">
      <c r="A361" s="254">
        <v>351</v>
      </c>
      <c r="B361" s="497" t="s">
        <v>758</v>
      </c>
      <c r="C361" s="494">
        <v>453.25</v>
      </c>
      <c r="D361" s="495">
        <v>457.63333333333338</v>
      </c>
      <c r="E361" s="495">
        <v>447.36666666666679</v>
      </c>
      <c r="F361" s="495">
        <v>441.48333333333341</v>
      </c>
      <c r="G361" s="495">
        <v>431.21666666666681</v>
      </c>
      <c r="H361" s="495">
        <v>463.51666666666677</v>
      </c>
      <c r="I361" s="495">
        <v>473.7833333333333</v>
      </c>
      <c r="J361" s="495">
        <v>479.66666666666674</v>
      </c>
      <c r="K361" s="494">
        <v>467.9</v>
      </c>
      <c r="L361" s="494">
        <v>451.75</v>
      </c>
      <c r="M361" s="494">
        <v>0.38400000000000001</v>
      </c>
    </row>
    <row r="362" spans="1:13">
      <c r="A362" s="254">
        <v>352</v>
      </c>
      <c r="B362" s="497" t="s">
        <v>457</v>
      </c>
      <c r="C362" s="494">
        <v>83.65</v>
      </c>
      <c r="D362" s="495">
        <v>82.916666666666671</v>
      </c>
      <c r="E362" s="495">
        <v>81.233333333333348</v>
      </c>
      <c r="F362" s="495">
        <v>78.816666666666677</v>
      </c>
      <c r="G362" s="495">
        <v>77.133333333333354</v>
      </c>
      <c r="H362" s="495">
        <v>85.333333333333343</v>
      </c>
      <c r="I362" s="495">
        <v>87.016666666666652</v>
      </c>
      <c r="J362" s="495">
        <v>89.433333333333337</v>
      </c>
      <c r="K362" s="494">
        <v>84.6</v>
      </c>
      <c r="L362" s="494">
        <v>80.5</v>
      </c>
      <c r="M362" s="494">
        <v>17.26397</v>
      </c>
    </row>
    <row r="363" spans="1:13">
      <c r="A363" s="254">
        <v>353</v>
      </c>
      <c r="B363" s="497" t="s">
        <v>163</v>
      </c>
      <c r="C363" s="494">
        <v>1128.3</v>
      </c>
      <c r="D363" s="495">
        <v>1141.2</v>
      </c>
      <c r="E363" s="495">
        <v>1112.4000000000001</v>
      </c>
      <c r="F363" s="495">
        <v>1096.5</v>
      </c>
      <c r="G363" s="495">
        <v>1067.7</v>
      </c>
      <c r="H363" s="495">
        <v>1157.1000000000001</v>
      </c>
      <c r="I363" s="495">
        <v>1185.8999999999999</v>
      </c>
      <c r="J363" s="495">
        <v>1201.8000000000002</v>
      </c>
      <c r="K363" s="494">
        <v>1170</v>
      </c>
      <c r="L363" s="494">
        <v>1125.3</v>
      </c>
      <c r="M363" s="494">
        <v>22.91263</v>
      </c>
    </row>
    <row r="364" spans="1:13">
      <c r="A364" s="254">
        <v>354</v>
      </c>
      <c r="B364" s="497" t="s">
        <v>156</v>
      </c>
      <c r="C364" s="494">
        <v>29523.5</v>
      </c>
      <c r="D364" s="495">
        <v>29586.633333333331</v>
      </c>
      <c r="E364" s="495">
        <v>29285.266666666663</v>
      </c>
      <c r="F364" s="495">
        <v>29047.033333333333</v>
      </c>
      <c r="G364" s="495">
        <v>28745.666666666664</v>
      </c>
      <c r="H364" s="495">
        <v>29824.866666666661</v>
      </c>
      <c r="I364" s="495">
        <v>30126.23333333333</v>
      </c>
      <c r="J364" s="495">
        <v>30364.46666666666</v>
      </c>
      <c r="K364" s="494">
        <v>29888</v>
      </c>
      <c r="L364" s="494">
        <v>29348.400000000001</v>
      </c>
      <c r="M364" s="494">
        <v>0.22797000000000001</v>
      </c>
    </row>
    <row r="365" spans="1:13">
      <c r="A365" s="254">
        <v>355</v>
      </c>
      <c r="B365" s="497" t="s">
        <v>458</v>
      </c>
      <c r="C365" s="494">
        <v>1937.8</v>
      </c>
      <c r="D365" s="495">
        <v>1947.7666666666667</v>
      </c>
      <c r="E365" s="495">
        <v>1904.0833333333333</v>
      </c>
      <c r="F365" s="495">
        <v>1870.3666666666666</v>
      </c>
      <c r="G365" s="495">
        <v>1826.6833333333332</v>
      </c>
      <c r="H365" s="495">
        <v>1981.4833333333333</v>
      </c>
      <c r="I365" s="495">
        <v>2025.1666666666667</v>
      </c>
      <c r="J365" s="495">
        <v>2058.8833333333332</v>
      </c>
      <c r="K365" s="494">
        <v>1991.45</v>
      </c>
      <c r="L365" s="494">
        <v>1914.05</v>
      </c>
      <c r="M365" s="494">
        <v>1.33708</v>
      </c>
    </row>
    <row r="366" spans="1:13">
      <c r="A366" s="254">
        <v>356</v>
      </c>
      <c r="B366" s="497" t="s">
        <v>158</v>
      </c>
      <c r="C366" s="494">
        <v>228.15</v>
      </c>
      <c r="D366" s="495">
        <v>228</v>
      </c>
      <c r="E366" s="495">
        <v>225.7</v>
      </c>
      <c r="F366" s="495">
        <v>223.25</v>
      </c>
      <c r="G366" s="495">
        <v>220.95</v>
      </c>
      <c r="H366" s="495">
        <v>230.45</v>
      </c>
      <c r="I366" s="495">
        <v>232.75</v>
      </c>
      <c r="J366" s="495">
        <v>235.2</v>
      </c>
      <c r="K366" s="494">
        <v>230.3</v>
      </c>
      <c r="L366" s="494">
        <v>225.55</v>
      </c>
      <c r="M366" s="494">
        <v>24.54664</v>
      </c>
    </row>
    <row r="367" spans="1:13">
      <c r="A367" s="254">
        <v>357</v>
      </c>
      <c r="B367" s="497" t="s">
        <v>269</v>
      </c>
      <c r="C367" s="494">
        <v>4603.2</v>
      </c>
      <c r="D367" s="495">
        <v>4591.7333333333336</v>
      </c>
      <c r="E367" s="495">
        <v>4561.4666666666672</v>
      </c>
      <c r="F367" s="495">
        <v>4519.7333333333336</v>
      </c>
      <c r="G367" s="495">
        <v>4489.4666666666672</v>
      </c>
      <c r="H367" s="495">
        <v>4633.4666666666672</v>
      </c>
      <c r="I367" s="495">
        <v>4663.7333333333336</v>
      </c>
      <c r="J367" s="495">
        <v>4705.4666666666672</v>
      </c>
      <c r="K367" s="494">
        <v>4622</v>
      </c>
      <c r="L367" s="494">
        <v>4550</v>
      </c>
      <c r="M367" s="494">
        <v>0.2457</v>
      </c>
    </row>
    <row r="368" spans="1:13">
      <c r="A368" s="254">
        <v>358</v>
      </c>
      <c r="B368" s="497" t="s">
        <v>459</v>
      </c>
      <c r="C368" s="494">
        <v>203.35</v>
      </c>
      <c r="D368" s="495">
        <v>199.48333333333335</v>
      </c>
      <c r="E368" s="495">
        <v>193.9666666666667</v>
      </c>
      <c r="F368" s="495">
        <v>184.58333333333334</v>
      </c>
      <c r="G368" s="495">
        <v>179.06666666666669</v>
      </c>
      <c r="H368" s="495">
        <v>208.8666666666667</v>
      </c>
      <c r="I368" s="495">
        <v>214.38333333333335</v>
      </c>
      <c r="J368" s="495">
        <v>223.76666666666671</v>
      </c>
      <c r="K368" s="494">
        <v>205</v>
      </c>
      <c r="L368" s="494">
        <v>190.1</v>
      </c>
      <c r="M368" s="494">
        <v>29.141010000000001</v>
      </c>
    </row>
    <row r="369" spans="1:13">
      <c r="A369" s="254">
        <v>359</v>
      </c>
      <c r="B369" s="497" t="s">
        <v>460</v>
      </c>
      <c r="C369" s="494">
        <v>727.9</v>
      </c>
      <c r="D369" s="495">
        <v>723.58333333333337</v>
      </c>
      <c r="E369" s="495">
        <v>708.31666666666672</v>
      </c>
      <c r="F369" s="495">
        <v>688.73333333333335</v>
      </c>
      <c r="G369" s="495">
        <v>673.4666666666667</v>
      </c>
      <c r="H369" s="495">
        <v>743.16666666666674</v>
      </c>
      <c r="I369" s="495">
        <v>758.43333333333339</v>
      </c>
      <c r="J369" s="495">
        <v>778.01666666666677</v>
      </c>
      <c r="K369" s="494">
        <v>738.85</v>
      </c>
      <c r="L369" s="494">
        <v>704</v>
      </c>
      <c r="M369" s="494">
        <v>1.39984</v>
      </c>
    </row>
    <row r="370" spans="1:13">
      <c r="A370" s="254">
        <v>360</v>
      </c>
      <c r="B370" s="497" t="s">
        <v>160</v>
      </c>
      <c r="C370" s="494">
        <v>1874.4</v>
      </c>
      <c r="D370" s="495">
        <v>1850.6666666666667</v>
      </c>
      <c r="E370" s="495">
        <v>1812.7833333333335</v>
      </c>
      <c r="F370" s="495">
        <v>1751.1666666666667</v>
      </c>
      <c r="G370" s="495">
        <v>1713.2833333333335</v>
      </c>
      <c r="H370" s="495">
        <v>1912.2833333333335</v>
      </c>
      <c r="I370" s="495">
        <v>1950.1666666666667</v>
      </c>
      <c r="J370" s="495">
        <v>2011.7833333333335</v>
      </c>
      <c r="K370" s="494">
        <v>1888.55</v>
      </c>
      <c r="L370" s="494">
        <v>1789.05</v>
      </c>
      <c r="M370" s="494">
        <v>12.400639999999999</v>
      </c>
    </row>
    <row r="371" spans="1:13">
      <c r="A371" s="254">
        <v>361</v>
      </c>
      <c r="B371" s="497" t="s">
        <v>157</v>
      </c>
      <c r="C371" s="494">
        <v>1750.2</v>
      </c>
      <c r="D371" s="495">
        <v>1756.3666666666668</v>
      </c>
      <c r="E371" s="495">
        <v>1731.2833333333335</v>
      </c>
      <c r="F371" s="495">
        <v>1712.3666666666668</v>
      </c>
      <c r="G371" s="495">
        <v>1687.2833333333335</v>
      </c>
      <c r="H371" s="495">
        <v>1775.2833333333335</v>
      </c>
      <c r="I371" s="495">
        <v>1800.3666666666666</v>
      </c>
      <c r="J371" s="495">
        <v>1819.2833333333335</v>
      </c>
      <c r="K371" s="494">
        <v>1781.45</v>
      </c>
      <c r="L371" s="494">
        <v>1737.45</v>
      </c>
      <c r="M371" s="494">
        <v>6.1433999999999997</v>
      </c>
    </row>
    <row r="372" spans="1:13">
      <c r="A372" s="254">
        <v>362</v>
      </c>
      <c r="B372" s="497" t="s">
        <v>756</v>
      </c>
      <c r="C372" s="494">
        <v>884.8</v>
      </c>
      <c r="D372" s="495">
        <v>902.5</v>
      </c>
      <c r="E372" s="495">
        <v>845.6</v>
      </c>
      <c r="F372" s="495">
        <v>806.4</v>
      </c>
      <c r="G372" s="495">
        <v>749.5</v>
      </c>
      <c r="H372" s="495">
        <v>941.7</v>
      </c>
      <c r="I372" s="495">
        <v>998.60000000000014</v>
      </c>
      <c r="J372" s="495">
        <v>1037.8000000000002</v>
      </c>
      <c r="K372" s="494">
        <v>959.4</v>
      </c>
      <c r="L372" s="494">
        <v>863.3</v>
      </c>
      <c r="M372" s="494">
        <v>2.7555000000000001</v>
      </c>
    </row>
    <row r="373" spans="1:13">
      <c r="A373" s="254">
        <v>363</v>
      </c>
      <c r="B373" s="497" t="s">
        <v>461</v>
      </c>
      <c r="C373" s="494">
        <v>1379.6</v>
      </c>
      <c r="D373" s="495">
        <v>1374.1666666666667</v>
      </c>
      <c r="E373" s="495">
        <v>1361.4333333333334</v>
      </c>
      <c r="F373" s="495">
        <v>1343.2666666666667</v>
      </c>
      <c r="G373" s="495">
        <v>1330.5333333333333</v>
      </c>
      <c r="H373" s="495">
        <v>1392.3333333333335</v>
      </c>
      <c r="I373" s="495">
        <v>1405.0666666666666</v>
      </c>
      <c r="J373" s="495">
        <v>1423.2333333333336</v>
      </c>
      <c r="K373" s="494">
        <v>1386.9</v>
      </c>
      <c r="L373" s="494">
        <v>1356</v>
      </c>
      <c r="M373" s="494">
        <v>3.4015499999999999</v>
      </c>
    </row>
    <row r="374" spans="1:13">
      <c r="A374" s="254">
        <v>364</v>
      </c>
      <c r="B374" s="497" t="s">
        <v>757</v>
      </c>
      <c r="C374" s="494">
        <v>839.75</v>
      </c>
      <c r="D374" s="495">
        <v>841.26666666666677</v>
      </c>
      <c r="E374" s="495">
        <v>823.48333333333358</v>
      </c>
      <c r="F374" s="495">
        <v>807.21666666666681</v>
      </c>
      <c r="G374" s="495">
        <v>789.43333333333362</v>
      </c>
      <c r="H374" s="495">
        <v>857.53333333333353</v>
      </c>
      <c r="I374" s="495">
        <v>875.31666666666661</v>
      </c>
      <c r="J374" s="495">
        <v>891.58333333333348</v>
      </c>
      <c r="K374" s="494">
        <v>859.05</v>
      </c>
      <c r="L374" s="494">
        <v>825</v>
      </c>
      <c r="M374" s="494">
        <v>0.25467000000000001</v>
      </c>
    </row>
    <row r="375" spans="1:13">
      <c r="A375" s="254">
        <v>365</v>
      </c>
      <c r="B375" s="497" t="s">
        <v>159</v>
      </c>
      <c r="C375" s="494">
        <v>114.35</v>
      </c>
      <c r="D375" s="495">
        <v>113.71666666666665</v>
      </c>
      <c r="E375" s="495">
        <v>111.68333333333331</v>
      </c>
      <c r="F375" s="495">
        <v>109.01666666666665</v>
      </c>
      <c r="G375" s="495">
        <v>106.98333333333331</v>
      </c>
      <c r="H375" s="495">
        <v>116.38333333333331</v>
      </c>
      <c r="I375" s="495">
        <v>118.41666666666664</v>
      </c>
      <c r="J375" s="495">
        <v>121.08333333333331</v>
      </c>
      <c r="K375" s="494">
        <v>115.75</v>
      </c>
      <c r="L375" s="494">
        <v>111.05</v>
      </c>
      <c r="M375" s="494">
        <v>100.28307</v>
      </c>
    </row>
    <row r="376" spans="1:13">
      <c r="A376" s="254">
        <v>366</v>
      </c>
      <c r="B376" s="497" t="s">
        <v>162</v>
      </c>
      <c r="C376" s="494">
        <v>209.2</v>
      </c>
      <c r="D376" s="495">
        <v>212.23333333333335</v>
      </c>
      <c r="E376" s="495">
        <v>205.4666666666667</v>
      </c>
      <c r="F376" s="495">
        <v>201.73333333333335</v>
      </c>
      <c r="G376" s="495">
        <v>194.9666666666667</v>
      </c>
      <c r="H376" s="495">
        <v>215.9666666666667</v>
      </c>
      <c r="I376" s="495">
        <v>222.73333333333335</v>
      </c>
      <c r="J376" s="495">
        <v>226.4666666666667</v>
      </c>
      <c r="K376" s="494">
        <v>219</v>
      </c>
      <c r="L376" s="494">
        <v>208.5</v>
      </c>
      <c r="M376" s="494">
        <v>142.32228000000001</v>
      </c>
    </row>
    <row r="377" spans="1:13">
      <c r="A377" s="254">
        <v>367</v>
      </c>
      <c r="B377" s="497" t="s">
        <v>462</v>
      </c>
      <c r="C377" s="494">
        <v>188.6</v>
      </c>
      <c r="D377" s="495">
        <v>189.16666666666666</v>
      </c>
      <c r="E377" s="495">
        <v>183.48333333333332</v>
      </c>
      <c r="F377" s="495">
        <v>178.36666666666667</v>
      </c>
      <c r="G377" s="495">
        <v>172.68333333333334</v>
      </c>
      <c r="H377" s="495">
        <v>194.2833333333333</v>
      </c>
      <c r="I377" s="495">
        <v>199.96666666666664</v>
      </c>
      <c r="J377" s="495">
        <v>205.08333333333329</v>
      </c>
      <c r="K377" s="494">
        <v>194.85</v>
      </c>
      <c r="L377" s="494">
        <v>184.05</v>
      </c>
      <c r="M377" s="494">
        <v>15.26933</v>
      </c>
    </row>
    <row r="378" spans="1:13">
      <c r="A378" s="254">
        <v>368</v>
      </c>
      <c r="B378" s="497" t="s">
        <v>270</v>
      </c>
      <c r="C378" s="494">
        <v>308.45</v>
      </c>
      <c r="D378" s="495">
        <v>306.96666666666664</v>
      </c>
      <c r="E378" s="495">
        <v>300.48333333333329</v>
      </c>
      <c r="F378" s="495">
        <v>292.51666666666665</v>
      </c>
      <c r="G378" s="495">
        <v>286.0333333333333</v>
      </c>
      <c r="H378" s="495">
        <v>314.93333333333328</v>
      </c>
      <c r="I378" s="495">
        <v>321.41666666666663</v>
      </c>
      <c r="J378" s="495">
        <v>329.38333333333327</v>
      </c>
      <c r="K378" s="494">
        <v>313.45</v>
      </c>
      <c r="L378" s="494">
        <v>299</v>
      </c>
      <c r="M378" s="494">
        <v>3.8089200000000001</v>
      </c>
    </row>
    <row r="379" spans="1:13">
      <c r="A379" s="254">
        <v>369</v>
      </c>
      <c r="B379" s="497" t="s">
        <v>463</v>
      </c>
      <c r="C379" s="494">
        <v>125.65</v>
      </c>
      <c r="D379" s="495">
        <v>127.06666666666668</v>
      </c>
      <c r="E379" s="495">
        <v>122.68333333333337</v>
      </c>
      <c r="F379" s="495">
        <v>119.71666666666668</v>
      </c>
      <c r="G379" s="495">
        <v>115.33333333333337</v>
      </c>
      <c r="H379" s="495">
        <v>130.03333333333336</v>
      </c>
      <c r="I379" s="495">
        <v>134.41666666666666</v>
      </c>
      <c r="J379" s="495">
        <v>137.38333333333335</v>
      </c>
      <c r="K379" s="494">
        <v>131.44999999999999</v>
      </c>
      <c r="L379" s="494">
        <v>124.1</v>
      </c>
      <c r="M379" s="494">
        <v>3.3355899999999998</v>
      </c>
    </row>
    <row r="380" spans="1:13">
      <c r="A380" s="254">
        <v>370</v>
      </c>
      <c r="B380" s="497" t="s">
        <v>464</v>
      </c>
      <c r="C380" s="494">
        <v>6237.15</v>
      </c>
      <c r="D380" s="495">
        <v>6215.8666666666659</v>
      </c>
      <c r="E380" s="495">
        <v>6181.7833333333319</v>
      </c>
      <c r="F380" s="495">
        <v>6126.4166666666661</v>
      </c>
      <c r="G380" s="495">
        <v>6092.3333333333321</v>
      </c>
      <c r="H380" s="495">
        <v>6271.2333333333318</v>
      </c>
      <c r="I380" s="495">
        <v>6305.3166666666657</v>
      </c>
      <c r="J380" s="495">
        <v>6360.6833333333316</v>
      </c>
      <c r="K380" s="494">
        <v>6249.95</v>
      </c>
      <c r="L380" s="494">
        <v>6160.5</v>
      </c>
      <c r="M380" s="494">
        <v>6.5559999999999993E-2</v>
      </c>
    </row>
    <row r="381" spans="1:13">
      <c r="A381" s="254">
        <v>371</v>
      </c>
      <c r="B381" s="497" t="s">
        <v>271</v>
      </c>
      <c r="C381" s="494">
        <v>12619.95</v>
      </c>
      <c r="D381" s="495">
        <v>12580.666666666666</v>
      </c>
      <c r="E381" s="495">
        <v>12471.333333333332</v>
      </c>
      <c r="F381" s="495">
        <v>12322.716666666665</v>
      </c>
      <c r="G381" s="495">
        <v>12213.383333333331</v>
      </c>
      <c r="H381" s="495">
        <v>12729.283333333333</v>
      </c>
      <c r="I381" s="495">
        <v>12838.616666666665</v>
      </c>
      <c r="J381" s="495">
        <v>12987.233333333334</v>
      </c>
      <c r="K381" s="494">
        <v>12690</v>
      </c>
      <c r="L381" s="494">
        <v>12432.05</v>
      </c>
      <c r="M381" s="494">
        <v>4.0469999999999999E-2</v>
      </c>
    </row>
    <row r="382" spans="1:13">
      <c r="A382" s="254">
        <v>372</v>
      </c>
      <c r="B382" s="497" t="s">
        <v>161</v>
      </c>
      <c r="C382" s="494">
        <v>37.049999999999997</v>
      </c>
      <c r="D382" s="495">
        <v>36.949999999999996</v>
      </c>
      <c r="E382" s="495">
        <v>36.349999999999994</v>
      </c>
      <c r="F382" s="495">
        <v>35.65</v>
      </c>
      <c r="G382" s="495">
        <v>35.049999999999997</v>
      </c>
      <c r="H382" s="495">
        <v>37.649999999999991</v>
      </c>
      <c r="I382" s="495">
        <v>38.25</v>
      </c>
      <c r="J382" s="495">
        <v>38.949999999999989</v>
      </c>
      <c r="K382" s="494">
        <v>37.549999999999997</v>
      </c>
      <c r="L382" s="494">
        <v>36.25</v>
      </c>
      <c r="M382" s="494">
        <v>943.29534999999998</v>
      </c>
    </row>
    <row r="383" spans="1:13">
      <c r="A383" s="254">
        <v>373</v>
      </c>
      <c r="B383" s="497" t="s">
        <v>272</v>
      </c>
      <c r="C383" s="494">
        <v>640.1</v>
      </c>
      <c r="D383" s="495">
        <v>645.44999999999993</v>
      </c>
      <c r="E383" s="495">
        <v>631.64999999999986</v>
      </c>
      <c r="F383" s="495">
        <v>623.19999999999993</v>
      </c>
      <c r="G383" s="495">
        <v>609.39999999999986</v>
      </c>
      <c r="H383" s="495">
        <v>653.89999999999986</v>
      </c>
      <c r="I383" s="495">
        <v>667.69999999999982</v>
      </c>
      <c r="J383" s="495">
        <v>676.14999999999986</v>
      </c>
      <c r="K383" s="494">
        <v>659.25</v>
      </c>
      <c r="L383" s="494">
        <v>637</v>
      </c>
      <c r="M383" s="494">
        <v>1.1999200000000001</v>
      </c>
    </row>
    <row r="384" spans="1:13">
      <c r="A384" s="254">
        <v>374</v>
      </c>
      <c r="B384" s="497" t="s">
        <v>165</v>
      </c>
      <c r="C384" s="494">
        <v>212.1</v>
      </c>
      <c r="D384" s="495">
        <v>210.71666666666667</v>
      </c>
      <c r="E384" s="495">
        <v>208.03333333333333</v>
      </c>
      <c r="F384" s="495">
        <v>203.96666666666667</v>
      </c>
      <c r="G384" s="495">
        <v>201.28333333333333</v>
      </c>
      <c r="H384" s="495">
        <v>214.78333333333333</v>
      </c>
      <c r="I384" s="495">
        <v>217.46666666666667</v>
      </c>
      <c r="J384" s="495">
        <v>221.53333333333333</v>
      </c>
      <c r="K384" s="494">
        <v>213.4</v>
      </c>
      <c r="L384" s="494">
        <v>206.65</v>
      </c>
      <c r="M384" s="494">
        <v>154.40145999999999</v>
      </c>
    </row>
    <row r="385" spans="1:13">
      <c r="A385" s="254">
        <v>375</v>
      </c>
      <c r="B385" s="497" t="s">
        <v>166</v>
      </c>
      <c r="C385" s="494">
        <v>131.9</v>
      </c>
      <c r="D385" s="495">
        <v>131.79999999999998</v>
      </c>
      <c r="E385" s="495">
        <v>129.99999999999997</v>
      </c>
      <c r="F385" s="495">
        <v>128.1</v>
      </c>
      <c r="G385" s="495">
        <v>126.29999999999998</v>
      </c>
      <c r="H385" s="495">
        <v>133.69999999999996</v>
      </c>
      <c r="I385" s="495">
        <v>135.49999999999997</v>
      </c>
      <c r="J385" s="495">
        <v>137.39999999999995</v>
      </c>
      <c r="K385" s="494">
        <v>133.6</v>
      </c>
      <c r="L385" s="494">
        <v>129.9</v>
      </c>
      <c r="M385" s="494">
        <v>40.477710000000002</v>
      </c>
    </row>
    <row r="386" spans="1:13">
      <c r="A386" s="254">
        <v>376</v>
      </c>
      <c r="B386" s="497" t="s">
        <v>465</v>
      </c>
      <c r="C386" s="494">
        <v>245.85</v>
      </c>
      <c r="D386" s="495">
        <v>245.96666666666667</v>
      </c>
      <c r="E386" s="495">
        <v>243.33333333333334</v>
      </c>
      <c r="F386" s="495">
        <v>240.81666666666666</v>
      </c>
      <c r="G386" s="495">
        <v>238.18333333333334</v>
      </c>
      <c r="H386" s="495">
        <v>248.48333333333335</v>
      </c>
      <c r="I386" s="495">
        <v>251.11666666666667</v>
      </c>
      <c r="J386" s="495">
        <v>253.63333333333335</v>
      </c>
      <c r="K386" s="494">
        <v>248.6</v>
      </c>
      <c r="L386" s="494">
        <v>243.45</v>
      </c>
      <c r="M386" s="494">
        <v>3.30246</v>
      </c>
    </row>
    <row r="387" spans="1:13">
      <c r="A387" s="254">
        <v>377</v>
      </c>
      <c r="B387" s="497" t="s">
        <v>466</v>
      </c>
      <c r="C387" s="494">
        <v>548.20000000000005</v>
      </c>
      <c r="D387" s="495">
        <v>551.08333333333337</v>
      </c>
      <c r="E387" s="495">
        <v>542.16666666666674</v>
      </c>
      <c r="F387" s="495">
        <v>536.13333333333333</v>
      </c>
      <c r="G387" s="495">
        <v>527.2166666666667</v>
      </c>
      <c r="H387" s="495">
        <v>557.11666666666679</v>
      </c>
      <c r="I387" s="495">
        <v>566.03333333333353</v>
      </c>
      <c r="J387" s="495">
        <v>572.06666666666683</v>
      </c>
      <c r="K387" s="494">
        <v>560</v>
      </c>
      <c r="L387" s="494">
        <v>545.04999999999995</v>
      </c>
      <c r="M387" s="494">
        <v>1.6716899999999999</v>
      </c>
    </row>
    <row r="388" spans="1:13">
      <c r="A388" s="254">
        <v>378</v>
      </c>
      <c r="B388" s="497" t="s">
        <v>467</v>
      </c>
      <c r="C388" s="494">
        <v>30</v>
      </c>
      <c r="D388" s="495">
        <v>29.833333333333332</v>
      </c>
      <c r="E388" s="495">
        <v>29.516666666666666</v>
      </c>
      <c r="F388" s="495">
        <v>29.033333333333335</v>
      </c>
      <c r="G388" s="495">
        <v>28.716666666666669</v>
      </c>
      <c r="H388" s="495">
        <v>30.316666666666663</v>
      </c>
      <c r="I388" s="495">
        <v>30.633333333333333</v>
      </c>
      <c r="J388" s="495">
        <v>31.11666666666666</v>
      </c>
      <c r="K388" s="494">
        <v>30.15</v>
      </c>
      <c r="L388" s="494">
        <v>29.35</v>
      </c>
      <c r="M388" s="494">
        <v>75.268460000000005</v>
      </c>
    </row>
    <row r="389" spans="1:13">
      <c r="A389" s="254">
        <v>379</v>
      </c>
      <c r="B389" s="497" t="s">
        <v>468</v>
      </c>
      <c r="C389" s="494">
        <v>150.94999999999999</v>
      </c>
      <c r="D389" s="495">
        <v>149.85</v>
      </c>
      <c r="E389" s="495">
        <v>147.35</v>
      </c>
      <c r="F389" s="495">
        <v>143.75</v>
      </c>
      <c r="G389" s="495">
        <v>141.25</v>
      </c>
      <c r="H389" s="495">
        <v>153.44999999999999</v>
      </c>
      <c r="I389" s="495">
        <v>155.94999999999999</v>
      </c>
      <c r="J389" s="495">
        <v>159.54999999999998</v>
      </c>
      <c r="K389" s="494">
        <v>152.35</v>
      </c>
      <c r="L389" s="494">
        <v>146.25</v>
      </c>
      <c r="M389" s="494">
        <v>43.116070000000001</v>
      </c>
    </row>
    <row r="390" spans="1:13">
      <c r="A390" s="254">
        <v>380</v>
      </c>
      <c r="B390" s="497" t="s">
        <v>273</v>
      </c>
      <c r="C390" s="494">
        <v>480.85</v>
      </c>
      <c r="D390" s="495">
        <v>482</v>
      </c>
      <c r="E390" s="495">
        <v>477.2</v>
      </c>
      <c r="F390" s="495">
        <v>473.55</v>
      </c>
      <c r="G390" s="495">
        <v>468.75</v>
      </c>
      <c r="H390" s="495">
        <v>485.65</v>
      </c>
      <c r="I390" s="495">
        <v>490.44999999999993</v>
      </c>
      <c r="J390" s="495">
        <v>494.09999999999997</v>
      </c>
      <c r="K390" s="494">
        <v>486.8</v>
      </c>
      <c r="L390" s="494">
        <v>478.35</v>
      </c>
      <c r="M390" s="494">
        <v>0.67169999999999996</v>
      </c>
    </row>
    <row r="391" spans="1:13">
      <c r="A391" s="254">
        <v>381</v>
      </c>
      <c r="B391" s="497" t="s">
        <v>469</v>
      </c>
      <c r="C391" s="494">
        <v>257.85000000000002</v>
      </c>
      <c r="D391" s="495">
        <v>258.11666666666673</v>
      </c>
      <c r="E391" s="495">
        <v>254.43333333333345</v>
      </c>
      <c r="F391" s="495">
        <v>251.01666666666671</v>
      </c>
      <c r="G391" s="495">
        <v>247.33333333333343</v>
      </c>
      <c r="H391" s="495">
        <v>261.53333333333347</v>
      </c>
      <c r="I391" s="495">
        <v>265.21666666666675</v>
      </c>
      <c r="J391" s="495">
        <v>268.6333333333335</v>
      </c>
      <c r="K391" s="494">
        <v>261.8</v>
      </c>
      <c r="L391" s="494">
        <v>254.7</v>
      </c>
      <c r="M391" s="494">
        <v>2.0882100000000001</v>
      </c>
    </row>
    <row r="392" spans="1:13">
      <c r="A392" s="254">
        <v>382</v>
      </c>
      <c r="B392" s="497" t="s">
        <v>470</v>
      </c>
      <c r="C392" s="494">
        <v>75.150000000000006</v>
      </c>
      <c r="D392" s="495">
        <v>75.45</v>
      </c>
      <c r="E392" s="495">
        <v>74.050000000000011</v>
      </c>
      <c r="F392" s="495">
        <v>72.95</v>
      </c>
      <c r="G392" s="495">
        <v>71.550000000000011</v>
      </c>
      <c r="H392" s="495">
        <v>76.550000000000011</v>
      </c>
      <c r="I392" s="495">
        <v>77.950000000000017</v>
      </c>
      <c r="J392" s="495">
        <v>79.050000000000011</v>
      </c>
      <c r="K392" s="494">
        <v>76.849999999999994</v>
      </c>
      <c r="L392" s="494">
        <v>74.349999999999994</v>
      </c>
      <c r="M392" s="494">
        <v>23.38279</v>
      </c>
    </row>
    <row r="393" spans="1:13">
      <c r="A393" s="254">
        <v>383</v>
      </c>
      <c r="B393" s="497" t="s">
        <v>471</v>
      </c>
      <c r="C393" s="494">
        <v>2024.35</v>
      </c>
      <c r="D393" s="495">
        <v>2020.1666666666667</v>
      </c>
      <c r="E393" s="495">
        <v>1993.1833333333334</v>
      </c>
      <c r="F393" s="495">
        <v>1962.0166666666667</v>
      </c>
      <c r="G393" s="495">
        <v>1935.0333333333333</v>
      </c>
      <c r="H393" s="495">
        <v>2051.3333333333335</v>
      </c>
      <c r="I393" s="495">
        <v>2078.3166666666666</v>
      </c>
      <c r="J393" s="495">
        <v>2109.4833333333336</v>
      </c>
      <c r="K393" s="494">
        <v>2047.15</v>
      </c>
      <c r="L393" s="494">
        <v>1989</v>
      </c>
      <c r="M393" s="494">
        <v>1.83565</v>
      </c>
    </row>
    <row r="394" spans="1:13">
      <c r="A394" s="254">
        <v>384</v>
      </c>
      <c r="B394" s="497" t="s">
        <v>472</v>
      </c>
      <c r="C394" s="494">
        <v>348.25</v>
      </c>
      <c r="D394" s="495">
        <v>349.7833333333333</v>
      </c>
      <c r="E394" s="495">
        <v>345.26666666666659</v>
      </c>
      <c r="F394" s="495">
        <v>342.2833333333333</v>
      </c>
      <c r="G394" s="495">
        <v>337.76666666666659</v>
      </c>
      <c r="H394" s="495">
        <v>352.76666666666659</v>
      </c>
      <c r="I394" s="495">
        <v>357.28333333333325</v>
      </c>
      <c r="J394" s="495">
        <v>360.26666666666659</v>
      </c>
      <c r="K394" s="494">
        <v>354.3</v>
      </c>
      <c r="L394" s="494">
        <v>346.8</v>
      </c>
      <c r="M394" s="494">
        <v>3.2141600000000001</v>
      </c>
    </row>
    <row r="395" spans="1:13">
      <c r="A395" s="254">
        <v>385</v>
      </c>
      <c r="B395" s="497" t="s">
        <v>473</v>
      </c>
      <c r="C395" s="494">
        <v>177.25</v>
      </c>
      <c r="D395" s="495">
        <v>177.68333333333331</v>
      </c>
      <c r="E395" s="495">
        <v>174.11666666666662</v>
      </c>
      <c r="F395" s="495">
        <v>170.98333333333332</v>
      </c>
      <c r="G395" s="495">
        <v>167.41666666666663</v>
      </c>
      <c r="H395" s="495">
        <v>180.81666666666661</v>
      </c>
      <c r="I395" s="495">
        <v>184.38333333333327</v>
      </c>
      <c r="J395" s="495">
        <v>187.51666666666659</v>
      </c>
      <c r="K395" s="494">
        <v>181.25</v>
      </c>
      <c r="L395" s="494">
        <v>174.55</v>
      </c>
      <c r="M395" s="494">
        <v>2.7582399999999998</v>
      </c>
    </row>
    <row r="396" spans="1:13">
      <c r="A396" s="254">
        <v>386</v>
      </c>
      <c r="B396" s="497" t="s">
        <v>474</v>
      </c>
      <c r="C396" s="494">
        <v>951.5</v>
      </c>
      <c r="D396" s="495">
        <v>941.56666666666661</v>
      </c>
      <c r="E396" s="495">
        <v>917.18333333333317</v>
      </c>
      <c r="F396" s="495">
        <v>882.86666666666656</v>
      </c>
      <c r="G396" s="495">
        <v>858.48333333333312</v>
      </c>
      <c r="H396" s="495">
        <v>975.88333333333321</v>
      </c>
      <c r="I396" s="495">
        <v>1000.2666666666667</v>
      </c>
      <c r="J396" s="495">
        <v>1034.5833333333333</v>
      </c>
      <c r="K396" s="494">
        <v>965.95</v>
      </c>
      <c r="L396" s="494">
        <v>907.25</v>
      </c>
      <c r="M396" s="494">
        <v>7.2659000000000002</v>
      </c>
    </row>
    <row r="397" spans="1:13">
      <c r="A397" s="254">
        <v>387</v>
      </c>
      <c r="B397" s="497" t="s">
        <v>167</v>
      </c>
      <c r="C397" s="494">
        <v>1984.3</v>
      </c>
      <c r="D397" s="495">
        <v>1986.0833333333333</v>
      </c>
      <c r="E397" s="495">
        <v>1967.2166666666665</v>
      </c>
      <c r="F397" s="495">
        <v>1950.1333333333332</v>
      </c>
      <c r="G397" s="495">
        <v>1931.2666666666664</v>
      </c>
      <c r="H397" s="495">
        <v>2003.1666666666665</v>
      </c>
      <c r="I397" s="495">
        <v>2022.0333333333333</v>
      </c>
      <c r="J397" s="495">
        <v>2039.1166666666666</v>
      </c>
      <c r="K397" s="494">
        <v>2004.95</v>
      </c>
      <c r="L397" s="494">
        <v>1969</v>
      </c>
      <c r="M397" s="494">
        <v>64.652410000000003</v>
      </c>
    </row>
    <row r="398" spans="1:13">
      <c r="A398" s="254">
        <v>388</v>
      </c>
      <c r="B398" s="497" t="s">
        <v>815</v>
      </c>
      <c r="C398" s="494">
        <v>950.9</v>
      </c>
      <c r="D398" s="495">
        <v>947.94999999999993</v>
      </c>
      <c r="E398" s="495">
        <v>936.34999999999991</v>
      </c>
      <c r="F398" s="495">
        <v>921.8</v>
      </c>
      <c r="G398" s="495">
        <v>910.19999999999993</v>
      </c>
      <c r="H398" s="495">
        <v>962.49999999999989</v>
      </c>
      <c r="I398" s="495">
        <v>974.1</v>
      </c>
      <c r="J398" s="495">
        <v>988.64999999999986</v>
      </c>
      <c r="K398" s="494">
        <v>959.55</v>
      </c>
      <c r="L398" s="494">
        <v>933.4</v>
      </c>
      <c r="M398" s="494">
        <v>10.812569999999999</v>
      </c>
    </row>
    <row r="399" spans="1:13">
      <c r="A399" s="254">
        <v>389</v>
      </c>
      <c r="B399" s="497" t="s">
        <v>274</v>
      </c>
      <c r="C399" s="494">
        <v>897.55</v>
      </c>
      <c r="D399" s="495">
        <v>888.83333333333337</v>
      </c>
      <c r="E399" s="495">
        <v>874.66666666666674</v>
      </c>
      <c r="F399" s="495">
        <v>851.78333333333342</v>
      </c>
      <c r="G399" s="495">
        <v>837.61666666666679</v>
      </c>
      <c r="H399" s="495">
        <v>911.7166666666667</v>
      </c>
      <c r="I399" s="495">
        <v>925.88333333333344</v>
      </c>
      <c r="J399" s="495">
        <v>948.76666666666665</v>
      </c>
      <c r="K399" s="494">
        <v>903</v>
      </c>
      <c r="L399" s="494">
        <v>865.95</v>
      </c>
      <c r="M399" s="494">
        <v>13.517989999999999</v>
      </c>
    </row>
    <row r="400" spans="1:13">
      <c r="A400" s="254">
        <v>390</v>
      </c>
      <c r="B400" s="497" t="s">
        <v>476</v>
      </c>
      <c r="C400" s="494">
        <v>25.65</v>
      </c>
      <c r="D400" s="495">
        <v>25.75</v>
      </c>
      <c r="E400" s="495">
        <v>25.55</v>
      </c>
      <c r="F400" s="495">
        <v>25.45</v>
      </c>
      <c r="G400" s="495">
        <v>25.25</v>
      </c>
      <c r="H400" s="495">
        <v>25.85</v>
      </c>
      <c r="I400" s="495">
        <v>26.050000000000004</v>
      </c>
      <c r="J400" s="495">
        <v>26.150000000000002</v>
      </c>
      <c r="K400" s="494">
        <v>25.95</v>
      </c>
      <c r="L400" s="494">
        <v>25.65</v>
      </c>
      <c r="M400" s="494">
        <v>10.75023</v>
      </c>
    </row>
    <row r="401" spans="1:13">
      <c r="A401" s="254">
        <v>391</v>
      </c>
      <c r="B401" s="497" t="s">
        <v>477</v>
      </c>
      <c r="C401" s="494">
        <v>2174.3000000000002</v>
      </c>
      <c r="D401" s="495">
        <v>2169.4333333333334</v>
      </c>
      <c r="E401" s="495">
        <v>2149.8666666666668</v>
      </c>
      <c r="F401" s="495">
        <v>2125.4333333333334</v>
      </c>
      <c r="G401" s="495">
        <v>2105.8666666666668</v>
      </c>
      <c r="H401" s="495">
        <v>2193.8666666666668</v>
      </c>
      <c r="I401" s="495">
        <v>2213.4333333333334</v>
      </c>
      <c r="J401" s="495">
        <v>2237.8666666666668</v>
      </c>
      <c r="K401" s="494">
        <v>2189</v>
      </c>
      <c r="L401" s="494">
        <v>2145</v>
      </c>
      <c r="M401" s="494">
        <v>0.41182999999999997</v>
      </c>
    </row>
    <row r="402" spans="1:13">
      <c r="A402" s="254">
        <v>392</v>
      </c>
      <c r="B402" s="497" t="s">
        <v>172</v>
      </c>
      <c r="C402" s="494">
        <v>6111.65</v>
      </c>
      <c r="D402" s="495">
        <v>5961.6499999999987</v>
      </c>
      <c r="E402" s="495">
        <v>5761.1499999999978</v>
      </c>
      <c r="F402" s="495">
        <v>5410.6499999999987</v>
      </c>
      <c r="G402" s="495">
        <v>5210.1499999999978</v>
      </c>
      <c r="H402" s="495">
        <v>6312.1499999999978</v>
      </c>
      <c r="I402" s="495">
        <v>6512.65</v>
      </c>
      <c r="J402" s="495">
        <v>6863.1499999999978</v>
      </c>
      <c r="K402" s="494">
        <v>6162.15</v>
      </c>
      <c r="L402" s="494">
        <v>5611.15</v>
      </c>
      <c r="M402" s="494">
        <v>5.7932899999999998</v>
      </c>
    </row>
    <row r="403" spans="1:13">
      <c r="A403" s="254">
        <v>393</v>
      </c>
      <c r="B403" s="497" t="s">
        <v>478</v>
      </c>
      <c r="C403" s="494">
        <v>7975.65</v>
      </c>
      <c r="D403" s="495">
        <v>7988.583333333333</v>
      </c>
      <c r="E403" s="495">
        <v>7928.1666666666661</v>
      </c>
      <c r="F403" s="495">
        <v>7880.6833333333334</v>
      </c>
      <c r="G403" s="495">
        <v>7820.2666666666664</v>
      </c>
      <c r="H403" s="495">
        <v>8036.0666666666657</v>
      </c>
      <c r="I403" s="495">
        <v>8096.4833333333318</v>
      </c>
      <c r="J403" s="495">
        <v>8143.9666666666653</v>
      </c>
      <c r="K403" s="494">
        <v>8049</v>
      </c>
      <c r="L403" s="494">
        <v>7941.1</v>
      </c>
      <c r="M403" s="494">
        <v>0.40128000000000003</v>
      </c>
    </row>
    <row r="404" spans="1:13">
      <c r="A404" s="254">
        <v>394</v>
      </c>
      <c r="B404" s="497" t="s">
        <v>479</v>
      </c>
      <c r="C404" s="494">
        <v>5361.1</v>
      </c>
      <c r="D404" s="495">
        <v>5347.333333333333</v>
      </c>
      <c r="E404" s="495">
        <v>5274.6666666666661</v>
      </c>
      <c r="F404" s="495">
        <v>5188.2333333333327</v>
      </c>
      <c r="G404" s="495">
        <v>5115.5666666666657</v>
      </c>
      <c r="H404" s="495">
        <v>5433.7666666666664</v>
      </c>
      <c r="I404" s="495">
        <v>5506.4333333333325</v>
      </c>
      <c r="J404" s="495">
        <v>5592.8666666666668</v>
      </c>
      <c r="K404" s="494">
        <v>5420</v>
      </c>
      <c r="L404" s="494">
        <v>5260.9</v>
      </c>
      <c r="M404" s="494">
        <v>5.1130000000000002E-2</v>
      </c>
    </row>
    <row r="405" spans="1:13">
      <c r="A405" s="254">
        <v>395</v>
      </c>
      <c r="B405" s="497" t="s">
        <v>759</v>
      </c>
      <c r="C405" s="494">
        <v>93.1</v>
      </c>
      <c r="D405" s="495">
        <v>93.766666666666652</v>
      </c>
      <c r="E405" s="495">
        <v>91.733333333333306</v>
      </c>
      <c r="F405" s="495">
        <v>90.36666666666666</v>
      </c>
      <c r="G405" s="495">
        <v>88.333333333333314</v>
      </c>
      <c r="H405" s="495">
        <v>95.133333333333297</v>
      </c>
      <c r="I405" s="495">
        <v>97.166666666666657</v>
      </c>
      <c r="J405" s="495">
        <v>98.533333333333289</v>
      </c>
      <c r="K405" s="494">
        <v>95.8</v>
      </c>
      <c r="L405" s="494">
        <v>92.4</v>
      </c>
      <c r="M405" s="494">
        <v>5.7385999999999999</v>
      </c>
    </row>
    <row r="406" spans="1:13">
      <c r="A406" s="254">
        <v>396</v>
      </c>
      <c r="B406" s="497" t="s">
        <v>480</v>
      </c>
      <c r="C406" s="494">
        <v>402.05</v>
      </c>
      <c r="D406" s="495">
        <v>403.68333333333334</v>
      </c>
      <c r="E406" s="495">
        <v>399.36666666666667</v>
      </c>
      <c r="F406" s="495">
        <v>396.68333333333334</v>
      </c>
      <c r="G406" s="495">
        <v>392.36666666666667</v>
      </c>
      <c r="H406" s="495">
        <v>406.36666666666667</v>
      </c>
      <c r="I406" s="495">
        <v>410.68333333333339</v>
      </c>
      <c r="J406" s="495">
        <v>413.36666666666667</v>
      </c>
      <c r="K406" s="494">
        <v>408</v>
      </c>
      <c r="L406" s="494">
        <v>401</v>
      </c>
      <c r="M406" s="494">
        <v>1.82511</v>
      </c>
    </row>
    <row r="407" spans="1:13">
      <c r="A407" s="254">
        <v>397</v>
      </c>
      <c r="B407" s="497" t="s">
        <v>761</v>
      </c>
      <c r="C407" s="494">
        <v>247.95</v>
      </c>
      <c r="D407" s="495">
        <v>247.5</v>
      </c>
      <c r="E407" s="495">
        <v>241.6</v>
      </c>
      <c r="F407" s="495">
        <v>235.25</v>
      </c>
      <c r="G407" s="495">
        <v>229.35</v>
      </c>
      <c r="H407" s="495">
        <v>253.85</v>
      </c>
      <c r="I407" s="495">
        <v>259.75</v>
      </c>
      <c r="J407" s="495">
        <v>266.10000000000002</v>
      </c>
      <c r="K407" s="494">
        <v>253.4</v>
      </c>
      <c r="L407" s="494">
        <v>241.15</v>
      </c>
      <c r="M407" s="494">
        <v>7.9233200000000004</v>
      </c>
    </row>
    <row r="408" spans="1:13">
      <c r="A408" s="254">
        <v>398</v>
      </c>
      <c r="B408" s="497" t="s">
        <v>481</v>
      </c>
      <c r="C408" s="494">
        <v>2137.5</v>
      </c>
      <c r="D408" s="495">
        <v>2124.4833333333331</v>
      </c>
      <c r="E408" s="495">
        <v>2083.0166666666664</v>
      </c>
      <c r="F408" s="495">
        <v>2028.5333333333333</v>
      </c>
      <c r="G408" s="495">
        <v>1987.0666666666666</v>
      </c>
      <c r="H408" s="495">
        <v>2178.9666666666662</v>
      </c>
      <c r="I408" s="495">
        <v>2220.4333333333325</v>
      </c>
      <c r="J408" s="495">
        <v>2274.9166666666661</v>
      </c>
      <c r="K408" s="494">
        <v>2165.9499999999998</v>
      </c>
      <c r="L408" s="494">
        <v>2070</v>
      </c>
      <c r="M408" s="494">
        <v>0.17976</v>
      </c>
    </row>
    <row r="409" spans="1:13">
      <c r="A409" s="254">
        <v>399</v>
      </c>
      <c r="B409" s="497" t="s">
        <v>482</v>
      </c>
      <c r="C409" s="494">
        <v>346.9</v>
      </c>
      <c r="D409" s="495">
        <v>341.93333333333334</v>
      </c>
      <c r="E409" s="495">
        <v>334.9666666666667</v>
      </c>
      <c r="F409" s="495">
        <v>323.03333333333336</v>
      </c>
      <c r="G409" s="495">
        <v>316.06666666666672</v>
      </c>
      <c r="H409" s="495">
        <v>353.86666666666667</v>
      </c>
      <c r="I409" s="495">
        <v>360.83333333333326</v>
      </c>
      <c r="J409" s="495">
        <v>372.76666666666665</v>
      </c>
      <c r="K409" s="494">
        <v>348.9</v>
      </c>
      <c r="L409" s="494">
        <v>330</v>
      </c>
      <c r="M409" s="494">
        <v>0.60358999999999996</v>
      </c>
    </row>
    <row r="410" spans="1:13">
      <c r="A410" s="254">
        <v>400</v>
      </c>
      <c r="B410" s="497" t="s">
        <v>760</v>
      </c>
      <c r="C410" s="494">
        <v>113.65</v>
      </c>
      <c r="D410" s="495">
        <v>112.90000000000002</v>
      </c>
      <c r="E410" s="495">
        <v>110.10000000000004</v>
      </c>
      <c r="F410" s="495">
        <v>106.55000000000001</v>
      </c>
      <c r="G410" s="495">
        <v>103.75000000000003</v>
      </c>
      <c r="H410" s="495">
        <v>116.45000000000005</v>
      </c>
      <c r="I410" s="495">
        <v>119.25000000000003</v>
      </c>
      <c r="J410" s="495">
        <v>122.80000000000005</v>
      </c>
      <c r="K410" s="494">
        <v>115.7</v>
      </c>
      <c r="L410" s="494">
        <v>109.35</v>
      </c>
      <c r="M410" s="494">
        <v>40.322850000000003</v>
      </c>
    </row>
    <row r="411" spans="1:13">
      <c r="A411" s="254">
        <v>401</v>
      </c>
      <c r="B411" s="497" t="s">
        <v>483</v>
      </c>
      <c r="C411" s="494">
        <v>202.6</v>
      </c>
      <c r="D411" s="495">
        <v>203.36666666666667</v>
      </c>
      <c r="E411" s="495">
        <v>200.23333333333335</v>
      </c>
      <c r="F411" s="495">
        <v>197.86666666666667</v>
      </c>
      <c r="G411" s="495">
        <v>194.73333333333335</v>
      </c>
      <c r="H411" s="495">
        <v>205.73333333333335</v>
      </c>
      <c r="I411" s="495">
        <v>208.86666666666667</v>
      </c>
      <c r="J411" s="495">
        <v>211.23333333333335</v>
      </c>
      <c r="K411" s="494">
        <v>206.5</v>
      </c>
      <c r="L411" s="494">
        <v>201</v>
      </c>
      <c r="M411" s="494">
        <v>1.76187</v>
      </c>
    </row>
    <row r="412" spans="1:13">
      <c r="A412" s="254">
        <v>402</v>
      </c>
      <c r="B412" s="497" t="s">
        <v>170</v>
      </c>
      <c r="C412" s="494">
        <v>30114.1</v>
      </c>
      <c r="D412" s="495">
        <v>30208.149999999998</v>
      </c>
      <c r="E412" s="495">
        <v>29916.299999999996</v>
      </c>
      <c r="F412" s="495">
        <v>29718.499999999996</v>
      </c>
      <c r="G412" s="495">
        <v>29426.649999999994</v>
      </c>
      <c r="H412" s="495">
        <v>30405.949999999997</v>
      </c>
      <c r="I412" s="495">
        <v>30697.799999999996</v>
      </c>
      <c r="J412" s="495">
        <v>30895.599999999999</v>
      </c>
      <c r="K412" s="494">
        <v>30500</v>
      </c>
      <c r="L412" s="494">
        <v>30010.35</v>
      </c>
      <c r="M412" s="494">
        <v>0.52886</v>
      </c>
    </row>
    <row r="413" spans="1:13">
      <c r="A413" s="254">
        <v>403</v>
      </c>
      <c r="B413" s="497" t="s">
        <v>484</v>
      </c>
      <c r="C413" s="494">
        <v>1450.05</v>
      </c>
      <c r="D413" s="495">
        <v>1444.6999999999998</v>
      </c>
      <c r="E413" s="495">
        <v>1422.0499999999997</v>
      </c>
      <c r="F413" s="495">
        <v>1394.05</v>
      </c>
      <c r="G413" s="495">
        <v>1371.3999999999999</v>
      </c>
      <c r="H413" s="495">
        <v>1472.6999999999996</v>
      </c>
      <c r="I413" s="495">
        <v>1495.3499999999997</v>
      </c>
      <c r="J413" s="495">
        <v>1523.3499999999995</v>
      </c>
      <c r="K413" s="494">
        <v>1467.35</v>
      </c>
      <c r="L413" s="494">
        <v>1416.7</v>
      </c>
      <c r="M413" s="494">
        <v>9.6310000000000007E-2</v>
      </c>
    </row>
    <row r="414" spans="1:13">
      <c r="A414" s="254">
        <v>404</v>
      </c>
      <c r="B414" s="497" t="s">
        <v>173</v>
      </c>
      <c r="C414" s="494">
        <v>1439.2</v>
      </c>
      <c r="D414" s="495">
        <v>1437.7333333333333</v>
      </c>
      <c r="E414" s="495">
        <v>1416.4666666666667</v>
      </c>
      <c r="F414" s="495">
        <v>1393.7333333333333</v>
      </c>
      <c r="G414" s="495">
        <v>1372.4666666666667</v>
      </c>
      <c r="H414" s="495">
        <v>1460.4666666666667</v>
      </c>
      <c r="I414" s="495">
        <v>1481.7333333333336</v>
      </c>
      <c r="J414" s="495">
        <v>1504.4666666666667</v>
      </c>
      <c r="K414" s="494">
        <v>1459</v>
      </c>
      <c r="L414" s="494">
        <v>1415</v>
      </c>
      <c r="M414" s="494">
        <v>18.02336</v>
      </c>
    </row>
    <row r="415" spans="1:13">
      <c r="A415" s="254">
        <v>405</v>
      </c>
      <c r="B415" s="497" t="s">
        <v>171</v>
      </c>
      <c r="C415" s="494">
        <v>1785.95</v>
      </c>
      <c r="D415" s="495">
        <v>1800.8499999999997</v>
      </c>
      <c r="E415" s="495">
        <v>1762.6999999999994</v>
      </c>
      <c r="F415" s="495">
        <v>1739.4499999999996</v>
      </c>
      <c r="G415" s="495">
        <v>1701.2999999999993</v>
      </c>
      <c r="H415" s="495">
        <v>1824.0999999999995</v>
      </c>
      <c r="I415" s="495">
        <v>1862.2499999999995</v>
      </c>
      <c r="J415" s="495">
        <v>1885.4999999999995</v>
      </c>
      <c r="K415" s="494">
        <v>1839</v>
      </c>
      <c r="L415" s="494">
        <v>1777.6</v>
      </c>
      <c r="M415" s="494">
        <v>3.9457300000000002</v>
      </c>
    </row>
    <row r="416" spans="1:13">
      <c r="A416" s="254">
        <v>406</v>
      </c>
      <c r="B416" s="497" t="s">
        <v>485</v>
      </c>
      <c r="C416" s="494">
        <v>496.55</v>
      </c>
      <c r="D416" s="495">
        <v>487.45</v>
      </c>
      <c r="E416" s="495">
        <v>459.9</v>
      </c>
      <c r="F416" s="495">
        <v>423.25</v>
      </c>
      <c r="G416" s="495">
        <v>395.7</v>
      </c>
      <c r="H416" s="495">
        <v>524.09999999999991</v>
      </c>
      <c r="I416" s="495">
        <v>551.65000000000009</v>
      </c>
      <c r="J416" s="495">
        <v>588.29999999999995</v>
      </c>
      <c r="K416" s="494">
        <v>515</v>
      </c>
      <c r="L416" s="494">
        <v>450.8</v>
      </c>
      <c r="M416" s="494">
        <v>27.83192</v>
      </c>
    </row>
    <row r="417" spans="1:13">
      <c r="A417" s="254">
        <v>407</v>
      </c>
      <c r="B417" s="497" t="s">
        <v>486</v>
      </c>
      <c r="C417" s="494">
        <v>1249.55</v>
      </c>
      <c r="D417" s="495">
        <v>1259.2166666666665</v>
      </c>
      <c r="E417" s="495">
        <v>1232.7833333333328</v>
      </c>
      <c r="F417" s="495">
        <v>1216.0166666666664</v>
      </c>
      <c r="G417" s="495">
        <v>1189.5833333333328</v>
      </c>
      <c r="H417" s="495">
        <v>1275.9833333333329</v>
      </c>
      <c r="I417" s="495">
        <v>1302.4166666666667</v>
      </c>
      <c r="J417" s="495">
        <v>1319.1833333333329</v>
      </c>
      <c r="K417" s="494">
        <v>1285.6500000000001</v>
      </c>
      <c r="L417" s="494">
        <v>1242.45</v>
      </c>
      <c r="M417" s="494">
        <v>0.27007999999999999</v>
      </c>
    </row>
    <row r="418" spans="1:13">
      <c r="A418" s="254">
        <v>408</v>
      </c>
      <c r="B418" s="497" t="s">
        <v>762</v>
      </c>
      <c r="C418" s="494">
        <v>1313.95</v>
      </c>
      <c r="D418" s="495">
        <v>1328.95</v>
      </c>
      <c r="E418" s="495">
        <v>1286</v>
      </c>
      <c r="F418" s="495">
        <v>1258.05</v>
      </c>
      <c r="G418" s="495">
        <v>1215.0999999999999</v>
      </c>
      <c r="H418" s="495">
        <v>1356.9</v>
      </c>
      <c r="I418" s="495">
        <v>1399.8500000000004</v>
      </c>
      <c r="J418" s="495">
        <v>1427.8000000000002</v>
      </c>
      <c r="K418" s="494">
        <v>1371.9</v>
      </c>
      <c r="L418" s="494">
        <v>1301</v>
      </c>
      <c r="M418" s="494">
        <v>0.60387000000000002</v>
      </c>
    </row>
    <row r="419" spans="1:13">
      <c r="A419" s="254">
        <v>409</v>
      </c>
      <c r="B419" s="497" t="s">
        <v>487</v>
      </c>
      <c r="C419" s="494">
        <v>545.29999999999995</v>
      </c>
      <c r="D419" s="495">
        <v>541.68333333333328</v>
      </c>
      <c r="E419" s="495">
        <v>528.86666666666656</v>
      </c>
      <c r="F419" s="495">
        <v>512.43333333333328</v>
      </c>
      <c r="G419" s="495">
        <v>499.61666666666656</v>
      </c>
      <c r="H419" s="495">
        <v>558.11666666666656</v>
      </c>
      <c r="I419" s="495">
        <v>570.93333333333339</v>
      </c>
      <c r="J419" s="495">
        <v>587.36666666666656</v>
      </c>
      <c r="K419" s="494">
        <v>554.5</v>
      </c>
      <c r="L419" s="494">
        <v>525.25</v>
      </c>
      <c r="M419" s="494">
        <v>8.5907699999999991</v>
      </c>
    </row>
    <row r="420" spans="1:13">
      <c r="A420" s="254">
        <v>410</v>
      </c>
      <c r="B420" s="497" t="s">
        <v>488</v>
      </c>
      <c r="C420" s="494">
        <v>8.4499999999999993</v>
      </c>
      <c r="D420" s="495">
        <v>8.4833333333333325</v>
      </c>
      <c r="E420" s="495">
        <v>8.3666666666666654</v>
      </c>
      <c r="F420" s="495">
        <v>8.2833333333333332</v>
      </c>
      <c r="G420" s="495">
        <v>8.1666666666666661</v>
      </c>
      <c r="H420" s="495">
        <v>8.5666666666666647</v>
      </c>
      <c r="I420" s="495">
        <v>8.6833333333333318</v>
      </c>
      <c r="J420" s="495">
        <v>8.7666666666666639</v>
      </c>
      <c r="K420" s="494">
        <v>8.6</v>
      </c>
      <c r="L420" s="494">
        <v>8.4</v>
      </c>
      <c r="M420" s="494">
        <v>61.130989999999997</v>
      </c>
    </row>
    <row r="421" spans="1:13">
      <c r="A421" s="254">
        <v>411</v>
      </c>
      <c r="B421" s="497" t="s">
        <v>763</v>
      </c>
      <c r="C421" s="494">
        <v>69.400000000000006</v>
      </c>
      <c r="D421" s="495">
        <v>69.099999999999994</v>
      </c>
      <c r="E421" s="495">
        <v>68.399999999999991</v>
      </c>
      <c r="F421" s="495">
        <v>67.399999999999991</v>
      </c>
      <c r="G421" s="495">
        <v>66.699999999999989</v>
      </c>
      <c r="H421" s="495">
        <v>70.099999999999994</v>
      </c>
      <c r="I421" s="495">
        <v>70.799999999999983</v>
      </c>
      <c r="J421" s="495">
        <v>71.8</v>
      </c>
      <c r="K421" s="494">
        <v>69.8</v>
      </c>
      <c r="L421" s="494">
        <v>68.099999999999994</v>
      </c>
      <c r="M421" s="494">
        <v>21.013770000000001</v>
      </c>
    </row>
    <row r="422" spans="1:13">
      <c r="A422" s="254">
        <v>412</v>
      </c>
      <c r="B422" s="497" t="s">
        <v>489</v>
      </c>
      <c r="C422" s="494">
        <v>96.3</v>
      </c>
      <c r="D422" s="495">
        <v>96.366666666666674</v>
      </c>
      <c r="E422" s="495">
        <v>95.433333333333351</v>
      </c>
      <c r="F422" s="495">
        <v>94.566666666666677</v>
      </c>
      <c r="G422" s="495">
        <v>93.633333333333354</v>
      </c>
      <c r="H422" s="495">
        <v>97.233333333333348</v>
      </c>
      <c r="I422" s="495">
        <v>98.166666666666686</v>
      </c>
      <c r="J422" s="495">
        <v>99.033333333333346</v>
      </c>
      <c r="K422" s="494">
        <v>97.3</v>
      </c>
      <c r="L422" s="494">
        <v>95.5</v>
      </c>
      <c r="M422" s="494">
        <v>1.13984</v>
      </c>
    </row>
    <row r="423" spans="1:13">
      <c r="A423" s="254">
        <v>413</v>
      </c>
      <c r="B423" s="497" t="s">
        <v>169</v>
      </c>
      <c r="C423" s="494">
        <v>350.55</v>
      </c>
      <c r="D423" s="495">
        <v>352.2833333333333</v>
      </c>
      <c r="E423" s="495">
        <v>347.56666666666661</v>
      </c>
      <c r="F423" s="495">
        <v>344.58333333333331</v>
      </c>
      <c r="G423" s="495">
        <v>339.86666666666662</v>
      </c>
      <c r="H423" s="495">
        <v>355.26666666666659</v>
      </c>
      <c r="I423" s="495">
        <v>359.98333333333329</v>
      </c>
      <c r="J423" s="495">
        <v>362.96666666666658</v>
      </c>
      <c r="K423" s="494">
        <v>357</v>
      </c>
      <c r="L423" s="494">
        <v>349.3</v>
      </c>
      <c r="M423" s="494">
        <v>441.47708999999998</v>
      </c>
    </row>
    <row r="424" spans="1:13">
      <c r="A424" s="254">
        <v>414</v>
      </c>
      <c r="B424" s="497" t="s">
        <v>168</v>
      </c>
      <c r="C424" s="494">
        <v>91.05</v>
      </c>
      <c r="D424" s="495">
        <v>91.2</v>
      </c>
      <c r="E424" s="495">
        <v>89</v>
      </c>
      <c r="F424" s="495">
        <v>86.95</v>
      </c>
      <c r="G424" s="495">
        <v>84.75</v>
      </c>
      <c r="H424" s="495">
        <v>93.25</v>
      </c>
      <c r="I424" s="495">
        <v>95.450000000000017</v>
      </c>
      <c r="J424" s="495">
        <v>97.5</v>
      </c>
      <c r="K424" s="494">
        <v>93.4</v>
      </c>
      <c r="L424" s="494">
        <v>89.15</v>
      </c>
      <c r="M424" s="494">
        <v>1342.8923299999999</v>
      </c>
    </row>
    <row r="425" spans="1:13">
      <c r="A425" s="254">
        <v>415</v>
      </c>
      <c r="B425" s="497" t="s">
        <v>766</v>
      </c>
      <c r="C425" s="494">
        <v>277.2</v>
      </c>
      <c r="D425" s="495">
        <v>279.09999999999997</v>
      </c>
      <c r="E425" s="495">
        <v>271.29999999999995</v>
      </c>
      <c r="F425" s="495">
        <v>265.39999999999998</v>
      </c>
      <c r="G425" s="495">
        <v>257.59999999999997</v>
      </c>
      <c r="H425" s="495">
        <v>284.99999999999994</v>
      </c>
      <c r="I425" s="495">
        <v>292.8</v>
      </c>
      <c r="J425" s="495">
        <v>298.69999999999993</v>
      </c>
      <c r="K425" s="494">
        <v>286.89999999999998</v>
      </c>
      <c r="L425" s="494">
        <v>273.2</v>
      </c>
      <c r="M425" s="494">
        <v>14.374560000000001</v>
      </c>
    </row>
    <row r="426" spans="1:13">
      <c r="A426" s="254">
        <v>416</v>
      </c>
      <c r="B426" s="497" t="s">
        <v>836</v>
      </c>
      <c r="C426" s="494">
        <v>211.15</v>
      </c>
      <c r="D426" s="495">
        <v>210</v>
      </c>
      <c r="E426" s="495">
        <v>207</v>
      </c>
      <c r="F426" s="495">
        <v>202.85</v>
      </c>
      <c r="G426" s="495">
        <v>199.85</v>
      </c>
      <c r="H426" s="495">
        <v>214.15</v>
      </c>
      <c r="I426" s="495">
        <v>217.15</v>
      </c>
      <c r="J426" s="495">
        <v>221.3</v>
      </c>
      <c r="K426" s="494">
        <v>213</v>
      </c>
      <c r="L426" s="494">
        <v>205.85</v>
      </c>
      <c r="M426" s="494">
        <v>3.8109000000000002</v>
      </c>
    </row>
    <row r="427" spans="1:13">
      <c r="A427" s="254">
        <v>417</v>
      </c>
      <c r="B427" s="497" t="s">
        <v>174</v>
      </c>
      <c r="C427" s="494">
        <v>828.85</v>
      </c>
      <c r="D427" s="495">
        <v>831.79999999999984</v>
      </c>
      <c r="E427" s="495">
        <v>818.59999999999968</v>
      </c>
      <c r="F427" s="495">
        <v>808.3499999999998</v>
      </c>
      <c r="G427" s="495">
        <v>795.14999999999964</v>
      </c>
      <c r="H427" s="495">
        <v>842.04999999999973</v>
      </c>
      <c r="I427" s="495">
        <v>855.24999999999977</v>
      </c>
      <c r="J427" s="495">
        <v>865.49999999999977</v>
      </c>
      <c r="K427" s="494">
        <v>845</v>
      </c>
      <c r="L427" s="494">
        <v>821.55</v>
      </c>
      <c r="M427" s="494">
        <v>2.57667</v>
      </c>
    </row>
    <row r="428" spans="1:13">
      <c r="A428" s="254">
        <v>418</v>
      </c>
      <c r="B428" s="497" t="s">
        <v>490</v>
      </c>
      <c r="C428" s="494">
        <v>526.85</v>
      </c>
      <c r="D428" s="495">
        <v>525.23333333333335</v>
      </c>
      <c r="E428" s="495">
        <v>516.91666666666674</v>
      </c>
      <c r="F428" s="495">
        <v>506.98333333333335</v>
      </c>
      <c r="G428" s="495">
        <v>498.66666666666674</v>
      </c>
      <c r="H428" s="495">
        <v>535.16666666666674</v>
      </c>
      <c r="I428" s="495">
        <v>543.48333333333335</v>
      </c>
      <c r="J428" s="495">
        <v>553.41666666666674</v>
      </c>
      <c r="K428" s="494">
        <v>533.54999999999995</v>
      </c>
      <c r="L428" s="494">
        <v>515.29999999999995</v>
      </c>
      <c r="M428" s="494">
        <v>1.3860699999999999</v>
      </c>
    </row>
    <row r="429" spans="1:13">
      <c r="A429" s="254">
        <v>419</v>
      </c>
      <c r="B429" s="497" t="s">
        <v>793</v>
      </c>
      <c r="C429" s="494">
        <v>285.25</v>
      </c>
      <c r="D429" s="495">
        <v>285.46666666666664</v>
      </c>
      <c r="E429" s="495">
        <v>280.88333333333327</v>
      </c>
      <c r="F429" s="495">
        <v>276.51666666666665</v>
      </c>
      <c r="G429" s="495">
        <v>271.93333333333328</v>
      </c>
      <c r="H429" s="495">
        <v>289.83333333333326</v>
      </c>
      <c r="I429" s="495">
        <v>294.41666666666663</v>
      </c>
      <c r="J429" s="495">
        <v>298.78333333333325</v>
      </c>
      <c r="K429" s="494">
        <v>290.05</v>
      </c>
      <c r="L429" s="494">
        <v>281.10000000000002</v>
      </c>
      <c r="M429" s="494">
        <v>4.0070499999999996</v>
      </c>
    </row>
    <row r="430" spans="1:13">
      <c r="A430" s="254">
        <v>420</v>
      </c>
      <c r="B430" s="497" t="s">
        <v>491</v>
      </c>
      <c r="C430" s="494">
        <v>162</v>
      </c>
      <c r="D430" s="495">
        <v>160.46666666666667</v>
      </c>
      <c r="E430" s="495">
        <v>157.93333333333334</v>
      </c>
      <c r="F430" s="495">
        <v>153.86666666666667</v>
      </c>
      <c r="G430" s="495">
        <v>151.33333333333334</v>
      </c>
      <c r="H430" s="495">
        <v>164.53333333333333</v>
      </c>
      <c r="I430" s="495">
        <v>167.06666666666669</v>
      </c>
      <c r="J430" s="495">
        <v>171.13333333333333</v>
      </c>
      <c r="K430" s="494">
        <v>163</v>
      </c>
      <c r="L430" s="494">
        <v>156.4</v>
      </c>
      <c r="M430" s="494">
        <v>6.4608100000000004</v>
      </c>
    </row>
    <row r="431" spans="1:13">
      <c r="A431" s="254">
        <v>421</v>
      </c>
      <c r="B431" s="497" t="s">
        <v>175</v>
      </c>
      <c r="C431" s="494">
        <v>620.45000000000005</v>
      </c>
      <c r="D431" s="495">
        <v>615.2833333333333</v>
      </c>
      <c r="E431" s="495">
        <v>608.66666666666663</v>
      </c>
      <c r="F431" s="495">
        <v>596.88333333333333</v>
      </c>
      <c r="G431" s="495">
        <v>590.26666666666665</v>
      </c>
      <c r="H431" s="495">
        <v>627.06666666666661</v>
      </c>
      <c r="I431" s="495">
        <v>633.68333333333339</v>
      </c>
      <c r="J431" s="495">
        <v>645.46666666666658</v>
      </c>
      <c r="K431" s="494">
        <v>621.9</v>
      </c>
      <c r="L431" s="494">
        <v>603.5</v>
      </c>
      <c r="M431" s="494">
        <v>74.449939999999998</v>
      </c>
    </row>
    <row r="432" spans="1:13">
      <c r="A432" s="254">
        <v>422</v>
      </c>
      <c r="B432" s="497" t="s">
        <v>176</v>
      </c>
      <c r="C432" s="494">
        <v>477.75</v>
      </c>
      <c r="D432" s="495">
        <v>474.91666666666669</v>
      </c>
      <c r="E432" s="495">
        <v>467.83333333333337</v>
      </c>
      <c r="F432" s="495">
        <v>457.91666666666669</v>
      </c>
      <c r="G432" s="495">
        <v>450.83333333333337</v>
      </c>
      <c r="H432" s="495">
        <v>484.83333333333337</v>
      </c>
      <c r="I432" s="495">
        <v>491.91666666666674</v>
      </c>
      <c r="J432" s="495">
        <v>501.83333333333337</v>
      </c>
      <c r="K432" s="494">
        <v>482</v>
      </c>
      <c r="L432" s="494">
        <v>465</v>
      </c>
      <c r="M432" s="494">
        <v>16.2225</v>
      </c>
    </row>
    <row r="433" spans="1:13">
      <c r="A433" s="254">
        <v>423</v>
      </c>
      <c r="B433" s="497" t="s">
        <v>492</v>
      </c>
      <c r="C433" s="494">
        <v>2567</v>
      </c>
      <c r="D433" s="495">
        <v>2564.9833333333331</v>
      </c>
      <c r="E433" s="495">
        <v>2537.4666666666662</v>
      </c>
      <c r="F433" s="495">
        <v>2507.9333333333329</v>
      </c>
      <c r="G433" s="495">
        <v>2480.4166666666661</v>
      </c>
      <c r="H433" s="495">
        <v>2594.5166666666664</v>
      </c>
      <c r="I433" s="495">
        <v>2622.0333333333338</v>
      </c>
      <c r="J433" s="495">
        <v>2651.5666666666666</v>
      </c>
      <c r="K433" s="494">
        <v>2592.5</v>
      </c>
      <c r="L433" s="494">
        <v>2535.4499999999998</v>
      </c>
      <c r="M433" s="494">
        <v>0.18153</v>
      </c>
    </row>
    <row r="434" spans="1:13">
      <c r="A434" s="254">
        <v>424</v>
      </c>
      <c r="B434" s="497" t="s">
        <v>493</v>
      </c>
      <c r="C434" s="494">
        <v>741.35</v>
      </c>
      <c r="D434" s="495">
        <v>750.1</v>
      </c>
      <c r="E434" s="495">
        <v>725.25</v>
      </c>
      <c r="F434" s="495">
        <v>709.15</v>
      </c>
      <c r="G434" s="495">
        <v>684.3</v>
      </c>
      <c r="H434" s="495">
        <v>766.2</v>
      </c>
      <c r="I434" s="495">
        <v>791.05000000000018</v>
      </c>
      <c r="J434" s="495">
        <v>807.15000000000009</v>
      </c>
      <c r="K434" s="494">
        <v>774.95</v>
      </c>
      <c r="L434" s="494">
        <v>734</v>
      </c>
      <c r="M434" s="494">
        <v>1.1184700000000001</v>
      </c>
    </row>
    <row r="435" spans="1:13">
      <c r="A435" s="254">
        <v>425</v>
      </c>
      <c r="B435" s="497" t="s">
        <v>494</v>
      </c>
      <c r="C435" s="494">
        <v>283.05</v>
      </c>
      <c r="D435" s="495">
        <v>282.64999999999998</v>
      </c>
      <c r="E435" s="495">
        <v>277.54999999999995</v>
      </c>
      <c r="F435" s="495">
        <v>272.04999999999995</v>
      </c>
      <c r="G435" s="495">
        <v>266.94999999999993</v>
      </c>
      <c r="H435" s="495">
        <v>288.14999999999998</v>
      </c>
      <c r="I435" s="495">
        <v>293.25</v>
      </c>
      <c r="J435" s="495">
        <v>298.75</v>
      </c>
      <c r="K435" s="494">
        <v>287.75</v>
      </c>
      <c r="L435" s="494">
        <v>277.14999999999998</v>
      </c>
      <c r="M435" s="494">
        <v>3.96319</v>
      </c>
    </row>
    <row r="436" spans="1:13">
      <c r="A436" s="254">
        <v>426</v>
      </c>
      <c r="B436" s="497" t="s">
        <v>495</v>
      </c>
      <c r="C436" s="494">
        <v>285.85000000000002</v>
      </c>
      <c r="D436" s="495">
        <v>286</v>
      </c>
      <c r="E436" s="495">
        <v>282.05</v>
      </c>
      <c r="F436" s="495">
        <v>278.25</v>
      </c>
      <c r="G436" s="495">
        <v>274.3</v>
      </c>
      <c r="H436" s="495">
        <v>289.8</v>
      </c>
      <c r="I436" s="495">
        <v>293.75000000000006</v>
      </c>
      <c r="J436" s="495">
        <v>297.55</v>
      </c>
      <c r="K436" s="494">
        <v>289.95</v>
      </c>
      <c r="L436" s="494">
        <v>282.2</v>
      </c>
      <c r="M436" s="494">
        <v>0.87026999999999999</v>
      </c>
    </row>
    <row r="437" spans="1:13">
      <c r="A437" s="254">
        <v>427</v>
      </c>
      <c r="B437" s="497" t="s">
        <v>496</v>
      </c>
      <c r="C437" s="494">
        <v>1980.2</v>
      </c>
      <c r="D437" s="495">
        <v>1994.5</v>
      </c>
      <c r="E437" s="495">
        <v>1961</v>
      </c>
      <c r="F437" s="495">
        <v>1941.8</v>
      </c>
      <c r="G437" s="495">
        <v>1908.3</v>
      </c>
      <c r="H437" s="495">
        <v>2013.7</v>
      </c>
      <c r="I437" s="495">
        <v>2047.2</v>
      </c>
      <c r="J437" s="495">
        <v>2066.4</v>
      </c>
      <c r="K437" s="494">
        <v>2028</v>
      </c>
      <c r="L437" s="494">
        <v>1975.3</v>
      </c>
      <c r="M437" s="494">
        <v>0.26345000000000002</v>
      </c>
    </row>
    <row r="438" spans="1:13">
      <c r="A438" s="254">
        <v>428</v>
      </c>
      <c r="B438" s="497" t="s">
        <v>764</v>
      </c>
      <c r="C438" s="494">
        <v>459.25</v>
      </c>
      <c r="D438" s="495">
        <v>449.66666666666669</v>
      </c>
      <c r="E438" s="495">
        <v>435.48333333333335</v>
      </c>
      <c r="F438" s="495">
        <v>411.71666666666664</v>
      </c>
      <c r="G438" s="495">
        <v>397.5333333333333</v>
      </c>
      <c r="H438" s="495">
        <v>473.43333333333339</v>
      </c>
      <c r="I438" s="495">
        <v>487.61666666666667</v>
      </c>
      <c r="J438" s="495">
        <v>511.38333333333344</v>
      </c>
      <c r="K438" s="494">
        <v>463.85</v>
      </c>
      <c r="L438" s="494">
        <v>425.9</v>
      </c>
      <c r="M438" s="494">
        <v>3.2514599999999998</v>
      </c>
    </row>
    <row r="439" spans="1:13">
      <c r="A439" s="254">
        <v>429</v>
      </c>
      <c r="B439" s="497" t="s">
        <v>814</v>
      </c>
      <c r="C439" s="494">
        <v>487.9</v>
      </c>
      <c r="D439" s="495">
        <v>483.73333333333335</v>
      </c>
      <c r="E439" s="495">
        <v>477.91666666666669</v>
      </c>
      <c r="F439" s="495">
        <v>467.93333333333334</v>
      </c>
      <c r="G439" s="495">
        <v>462.11666666666667</v>
      </c>
      <c r="H439" s="495">
        <v>493.7166666666667</v>
      </c>
      <c r="I439" s="495">
        <v>499.5333333333333</v>
      </c>
      <c r="J439" s="495">
        <v>509.51666666666671</v>
      </c>
      <c r="K439" s="494">
        <v>489.55</v>
      </c>
      <c r="L439" s="494">
        <v>473.75</v>
      </c>
      <c r="M439" s="494">
        <v>2.5581299999999998</v>
      </c>
    </row>
    <row r="440" spans="1:13">
      <c r="A440" s="254">
        <v>430</v>
      </c>
      <c r="B440" s="497" t="s">
        <v>497</v>
      </c>
      <c r="C440" s="494">
        <v>5.0999999999999996</v>
      </c>
      <c r="D440" s="495">
        <v>5.0666666666666664</v>
      </c>
      <c r="E440" s="495">
        <v>4.9833333333333325</v>
      </c>
      <c r="F440" s="495">
        <v>4.8666666666666663</v>
      </c>
      <c r="G440" s="495">
        <v>4.7833333333333323</v>
      </c>
      <c r="H440" s="495">
        <v>5.1833333333333327</v>
      </c>
      <c r="I440" s="495">
        <v>5.2666666666666666</v>
      </c>
      <c r="J440" s="495">
        <v>5.3833333333333329</v>
      </c>
      <c r="K440" s="494">
        <v>5.15</v>
      </c>
      <c r="L440" s="494">
        <v>4.95</v>
      </c>
      <c r="M440" s="494">
        <v>171.31992</v>
      </c>
    </row>
    <row r="441" spans="1:13">
      <c r="A441" s="254">
        <v>431</v>
      </c>
      <c r="B441" s="497" t="s">
        <v>498</v>
      </c>
      <c r="C441" s="494">
        <v>135.05000000000001</v>
      </c>
      <c r="D441" s="495">
        <v>135.70000000000002</v>
      </c>
      <c r="E441" s="495">
        <v>132.90000000000003</v>
      </c>
      <c r="F441" s="495">
        <v>130.75000000000003</v>
      </c>
      <c r="G441" s="495">
        <v>127.95000000000005</v>
      </c>
      <c r="H441" s="495">
        <v>137.85000000000002</v>
      </c>
      <c r="I441" s="495">
        <v>140.65000000000003</v>
      </c>
      <c r="J441" s="495">
        <v>142.80000000000001</v>
      </c>
      <c r="K441" s="494">
        <v>138.5</v>
      </c>
      <c r="L441" s="494">
        <v>133.55000000000001</v>
      </c>
      <c r="M441" s="494">
        <v>1.8702799999999999</v>
      </c>
    </row>
    <row r="442" spans="1:13">
      <c r="A442" s="254">
        <v>432</v>
      </c>
      <c r="B442" s="497" t="s">
        <v>765</v>
      </c>
      <c r="C442" s="494">
        <v>1330.35</v>
      </c>
      <c r="D442" s="495">
        <v>1324.5333333333335</v>
      </c>
      <c r="E442" s="495">
        <v>1314.116666666667</v>
      </c>
      <c r="F442" s="495">
        <v>1297.8833333333334</v>
      </c>
      <c r="G442" s="495">
        <v>1287.4666666666669</v>
      </c>
      <c r="H442" s="495">
        <v>1340.7666666666671</v>
      </c>
      <c r="I442" s="495">
        <v>1351.1833333333336</v>
      </c>
      <c r="J442" s="495">
        <v>1367.4166666666672</v>
      </c>
      <c r="K442" s="494">
        <v>1334.95</v>
      </c>
      <c r="L442" s="494">
        <v>1308.3</v>
      </c>
      <c r="M442" s="494">
        <v>3.8550000000000001E-2</v>
      </c>
    </row>
    <row r="443" spans="1:13">
      <c r="A443" s="254">
        <v>433</v>
      </c>
      <c r="B443" s="497" t="s">
        <v>499</v>
      </c>
      <c r="C443" s="494">
        <v>1257.8499999999999</v>
      </c>
      <c r="D443" s="495">
        <v>1263.2833333333333</v>
      </c>
      <c r="E443" s="495">
        <v>1245.5666666666666</v>
      </c>
      <c r="F443" s="495">
        <v>1233.2833333333333</v>
      </c>
      <c r="G443" s="495">
        <v>1215.5666666666666</v>
      </c>
      <c r="H443" s="495">
        <v>1275.5666666666666</v>
      </c>
      <c r="I443" s="495">
        <v>1293.2833333333333</v>
      </c>
      <c r="J443" s="495">
        <v>1305.5666666666666</v>
      </c>
      <c r="K443" s="494">
        <v>1281</v>
      </c>
      <c r="L443" s="494">
        <v>1251</v>
      </c>
      <c r="M443" s="494">
        <v>0.20973</v>
      </c>
    </row>
    <row r="444" spans="1:13">
      <c r="A444" s="254">
        <v>434</v>
      </c>
      <c r="B444" s="497" t="s">
        <v>275</v>
      </c>
      <c r="C444" s="494">
        <v>559.54999999999995</v>
      </c>
      <c r="D444" s="495">
        <v>561.86666666666667</v>
      </c>
      <c r="E444" s="495">
        <v>554.33333333333337</v>
      </c>
      <c r="F444" s="495">
        <v>549.11666666666667</v>
      </c>
      <c r="G444" s="495">
        <v>541.58333333333337</v>
      </c>
      <c r="H444" s="495">
        <v>567.08333333333337</v>
      </c>
      <c r="I444" s="495">
        <v>574.61666666666667</v>
      </c>
      <c r="J444" s="495">
        <v>579.83333333333337</v>
      </c>
      <c r="K444" s="494">
        <v>569.4</v>
      </c>
      <c r="L444" s="494">
        <v>556.65</v>
      </c>
      <c r="M444" s="494">
        <v>3.5425800000000001</v>
      </c>
    </row>
    <row r="445" spans="1:13">
      <c r="A445" s="254">
        <v>435</v>
      </c>
      <c r="B445" s="497" t="s">
        <v>500</v>
      </c>
      <c r="C445" s="494">
        <v>885.75</v>
      </c>
      <c r="D445" s="495">
        <v>895.55000000000007</v>
      </c>
      <c r="E445" s="495">
        <v>866.20000000000016</v>
      </c>
      <c r="F445" s="495">
        <v>846.65000000000009</v>
      </c>
      <c r="G445" s="495">
        <v>817.30000000000018</v>
      </c>
      <c r="H445" s="495">
        <v>915.10000000000014</v>
      </c>
      <c r="I445" s="495">
        <v>944.45</v>
      </c>
      <c r="J445" s="495">
        <v>964.00000000000011</v>
      </c>
      <c r="K445" s="494">
        <v>924.9</v>
      </c>
      <c r="L445" s="494">
        <v>876</v>
      </c>
      <c r="M445" s="494">
        <v>0.28334999999999999</v>
      </c>
    </row>
    <row r="446" spans="1:13">
      <c r="A446" s="254">
        <v>436</v>
      </c>
      <c r="B446" s="497" t="s">
        <v>501</v>
      </c>
      <c r="C446" s="494">
        <v>499.05</v>
      </c>
      <c r="D446" s="495">
        <v>501.2833333333333</v>
      </c>
      <c r="E446" s="495">
        <v>492.76666666666659</v>
      </c>
      <c r="F446" s="495">
        <v>486.48333333333329</v>
      </c>
      <c r="G446" s="495">
        <v>477.96666666666658</v>
      </c>
      <c r="H446" s="495">
        <v>507.56666666666661</v>
      </c>
      <c r="I446" s="495">
        <v>516.08333333333326</v>
      </c>
      <c r="J446" s="495">
        <v>522.36666666666656</v>
      </c>
      <c r="K446" s="494">
        <v>509.8</v>
      </c>
      <c r="L446" s="494">
        <v>495</v>
      </c>
      <c r="M446" s="494">
        <v>0.24443000000000001</v>
      </c>
    </row>
    <row r="447" spans="1:13">
      <c r="A447" s="254">
        <v>437</v>
      </c>
      <c r="B447" s="497" t="s">
        <v>502</v>
      </c>
      <c r="C447" s="494">
        <v>7292.1</v>
      </c>
      <c r="D447" s="495">
        <v>7295.583333333333</v>
      </c>
      <c r="E447" s="495">
        <v>7246.5666666666657</v>
      </c>
      <c r="F447" s="495">
        <v>7201.0333333333328</v>
      </c>
      <c r="G447" s="495">
        <v>7152.0166666666655</v>
      </c>
      <c r="H447" s="495">
        <v>7341.1166666666659</v>
      </c>
      <c r="I447" s="495">
        <v>7390.1333333333341</v>
      </c>
      <c r="J447" s="495">
        <v>7435.6666666666661</v>
      </c>
      <c r="K447" s="494">
        <v>7344.6</v>
      </c>
      <c r="L447" s="494">
        <v>7250.05</v>
      </c>
      <c r="M447" s="494">
        <v>4.7820000000000001E-2</v>
      </c>
    </row>
    <row r="448" spans="1:13">
      <c r="A448" s="254">
        <v>438</v>
      </c>
      <c r="B448" s="497" t="s">
        <v>503</v>
      </c>
      <c r="C448" s="494">
        <v>289.35000000000002</v>
      </c>
      <c r="D448" s="495">
        <v>285.86666666666667</v>
      </c>
      <c r="E448" s="495">
        <v>280.73333333333335</v>
      </c>
      <c r="F448" s="495">
        <v>272.11666666666667</v>
      </c>
      <c r="G448" s="495">
        <v>266.98333333333335</v>
      </c>
      <c r="H448" s="495">
        <v>294.48333333333335</v>
      </c>
      <c r="I448" s="495">
        <v>299.61666666666667</v>
      </c>
      <c r="J448" s="495">
        <v>308.23333333333335</v>
      </c>
      <c r="K448" s="494">
        <v>291</v>
      </c>
      <c r="L448" s="494">
        <v>277.25</v>
      </c>
      <c r="M448" s="494">
        <v>1.32992</v>
      </c>
    </row>
    <row r="449" spans="1:13">
      <c r="A449" s="254">
        <v>439</v>
      </c>
      <c r="B449" s="497" t="s">
        <v>504</v>
      </c>
      <c r="C449" s="494">
        <v>28.2</v>
      </c>
      <c r="D449" s="495">
        <v>28.283333333333331</v>
      </c>
      <c r="E449" s="495">
        <v>27.916666666666664</v>
      </c>
      <c r="F449" s="495">
        <v>27.633333333333333</v>
      </c>
      <c r="G449" s="495">
        <v>27.266666666666666</v>
      </c>
      <c r="H449" s="495">
        <v>28.566666666666663</v>
      </c>
      <c r="I449" s="495">
        <v>28.93333333333333</v>
      </c>
      <c r="J449" s="495">
        <v>29.216666666666661</v>
      </c>
      <c r="K449" s="494">
        <v>28.65</v>
      </c>
      <c r="L449" s="494">
        <v>28</v>
      </c>
      <c r="M449" s="494">
        <v>45.364989999999999</v>
      </c>
    </row>
    <row r="450" spans="1:13">
      <c r="A450" s="254">
        <v>440</v>
      </c>
      <c r="B450" s="497" t="s">
        <v>188</v>
      </c>
      <c r="C450" s="494">
        <v>570.79999999999995</v>
      </c>
      <c r="D450" s="495">
        <v>576.43333333333328</v>
      </c>
      <c r="E450" s="495">
        <v>562.36666666666656</v>
      </c>
      <c r="F450" s="495">
        <v>553.93333333333328</v>
      </c>
      <c r="G450" s="495">
        <v>539.86666666666656</v>
      </c>
      <c r="H450" s="495">
        <v>584.86666666666656</v>
      </c>
      <c r="I450" s="495">
        <v>598.93333333333339</v>
      </c>
      <c r="J450" s="495">
        <v>607.36666666666656</v>
      </c>
      <c r="K450" s="494">
        <v>590.5</v>
      </c>
      <c r="L450" s="494">
        <v>568</v>
      </c>
      <c r="M450" s="494">
        <v>14.62689</v>
      </c>
    </row>
    <row r="451" spans="1:13">
      <c r="A451" s="254">
        <v>441</v>
      </c>
      <c r="B451" s="497" t="s">
        <v>767</v>
      </c>
      <c r="C451" s="494">
        <v>14276</v>
      </c>
      <c r="D451" s="495">
        <v>14308.666666666666</v>
      </c>
      <c r="E451" s="495">
        <v>14067.333333333332</v>
      </c>
      <c r="F451" s="495">
        <v>13858.666666666666</v>
      </c>
      <c r="G451" s="495">
        <v>13617.333333333332</v>
      </c>
      <c r="H451" s="495">
        <v>14517.333333333332</v>
      </c>
      <c r="I451" s="495">
        <v>14758.666666666664</v>
      </c>
      <c r="J451" s="495">
        <v>14967.333333333332</v>
      </c>
      <c r="K451" s="494">
        <v>14550</v>
      </c>
      <c r="L451" s="494">
        <v>14100</v>
      </c>
      <c r="M451" s="494">
        <v>7.7999999999999996E-3</v>
      </c>
    </row>
    <row r="452" spans="1:13">
      <c r="A452" s="254">
        <v>442</v>
      </c>
      <c r="B452" s="497" t="s">
        <v>177</v>
      </c>
      <c r="C452" s="494">
        <v>809.1</v>
      </c>
      <c r="D452" s="495">
        <v>794.83333333333337</v>
      </c>
      <c r="E452" s="495">
        <v>774.66666666666674</v>
      </c>
      <c r="F452" s="495">
        <v>740.23333333333335</v>
      </c>
      <c r="G452" s="495">
        <v>720.06666666666672</v>
      </c>
      <c r="H452" s="495">
        <v>829.26666666666677</v>
      </c>
      <c r="I452" s="495">
        <v>849.43333333333351</v>
      </c>
      <c r="J452" s="495">
        <v>883.86666666666679</v>
      </c>
      <c r="K452" s="494">
        <v>815</v>
      </c>
      <c r="L452" s="494">
        <v>760.4</v>
      </c>
      <c r="M452" s="494">
        <v>127.43464</v>
      </c>
    </row>
    <row r="453" spans="1:13">
      <c r="A453" s="254">
        <v>443</v>
      </c>
      <c r="B453" s="497" t="s">
        <v>768</v>
      </c>
      <c r="C453" s="494">
        <v>124.9</v>
      </c>
      <c r="D453" s="495">
        <v>123.51666666666667</v>
      </c>
      <c r="E453" s="495">
        <v>121.03333333333333</v>
      </c>
      <c r="F453" s="495">
        <v>117.16666666666667</v>
      </c>
      <c r="G453" s="495">
        <v>114.68333333333334</v>
      </c>
      <c r="H453" s="495">
        <v>127.38333333333333</v>
      </c>
      <c r="I453" s="495">
        <v>129.86666666666665</v>
      </c>
      <c r="J453" s="495">
        <v>133.73333333333332</v>
      </c>
      <c r="K453" s="494">
        <v>126</v>
      </c>
      <c r="L453" s="494">
        <v>119.65</v>
      </c>
      <c r="M453" s="494">
        <v>31.850100000000001</v>
      </c>
    </row>
    <row r="454" spans="1:13">
      <c r="A454" s="254">
        <v>444</v>
      </c>
      <c r="B454" s="497" t="s">
        <v>769</v>
      </c>
      <c r="C454" s="494">
        <v>1114.05</v>
      </c>
      <c r="D454" s="495">
        <v>1118.0166666666667</v>
      </c>
      <c r="E454" s="495">
        <v>1099.0333333333333</v>
      </c>
      <c r="F454" s="495">
        <v>1084.0166666666667</v>
      </c>
      <c r="G454" s="495">
        <v>1065.0333333333333</v>
      </c>
      <c r="H454" s="495">
        <v>1133.0333333333333</v>
      </c>
      <c r="I454" s="495">
        <v>1152.0166666666664</v>
      </c>
      <c r="J454" s="495">
        <v>1167.0333333333333</v>
      </c>
      <c r="K454" s="494">
        <v>1137</v>
      </c>
      <c r="L454" s="494">
        <v>1103</v>
      </c>
      <c r="M454" s="494">
        <v>2.9030399999999998</v>
      </c>
    </row>
    <row r="455" spans="1:13">
      <c r="A455" s="254">
        <v>445</v>
      </c>
      <c r="B455" s="497" t="s">
        <v>183</v>
      </c>
      <c r="C455" s="494">
        <v>3264.7</v>
      </c>
      <c r="D455" s="495">
        <v>3256.5666666666671</v>
      </c>
      <c r="E455" s="495">
        <v>3238.1333333333341</v>
      </c>
      <c r="F455" s="495">
        <v>3211.5666666666671</v>
      </c>
      <c r="G455" s="495">
        <v>3193.1333333333341</v>
      </c>
      <c r="H455" s="495">
        <v>3283.1333333333341</v>
      </c>
      <c r="I455" s="495">
        <v>3301.5666666666675</v>
      </c>
      <c r="J455" s="495">
        <v>3328.1333333333341</v>
      </c>
      <c r="K455" s="494">
        <v>3275</v>
      </c>
      <c r="L455" s="494">
        <v>3230</v>
      </c>
      <c r="M455" s="494">
        <v>22.915620000000001</v>
      </c>
    </row>
    <row r="456" spans="1:13">
      <c r="A456" s="254">
        <v>446</v>
      </c>
      <c r="B456" s="497" t="s">
        <v>804</v>
      </c>
      <c r="C456" s="494">
        <v>674.55</v>
      </c>
      <c r="D456" s="495">
        <v>663.88333333333333</v>
      </c>
      <c r="E456" s="495">
        <v>648.76666666666665</v>
      </c>
      <c r="F456" s="495">
        <v>622.98333333333335</v>
      </c>
      <c r="G456" s="495">
        <v>607.86666666666667</v>
      </c>
      <c r="H456" s="495">
        <v>689.66666666666663</v>
      </c>
      <c r="I456" s="495">
        <v>704.78333333333319</v>
      </c>
      <c r="J456" s="495">
        <v>730.56666666666661</v>
      </c>
      <c r="K456" s="494">
        <v>679</v>
      </c>
      <c r="L456" s="494">
        <v>638.1</v>
      </c>
      <c r="M456" s="494">
        <v>76.36739</v>
      </c>
    </row>
    <row r="457" spans="1:13">
      <c r="A457" s="254">
        <v>447</v>
      </c>
      <c r="B457" s="497" t="s">
        <v>178</v>
      </c>
      <c r="C457" s="494">
        <v>2876.75</v>
      </c>
      <c r="D457" s="495">
        <v>2876.1666666666665</v>
      </c>
      <c r="E457" s="495">
        <v>2848.333333333333</v>
      </c>
      <c r="F457" s="495">
        <v>2819.9166666666665</v>
      </c>
      <c r="G457" s="495">
        <v>2792.083333333333</v>
      </c>
      <c r="H457" s="495">
        <v>2904.583333333333</v>
      </c>
      <c r="I457" s="495">
        <v>2932.4166666666661</v>
      </c>
      <c r="J457" s="495">
        <v>2960.833333333333</v>
      </c>
      <c r="K457" s="494">
        <v>2904</v>
      </c>
      <c r="L457" s="494">
        <v>2847.75</v>
      </c>
      <c r="M457" s="494">
        <v>5.1604700000000001</v>
      </c>
    </row>
    <row r="458" spans="1:13">
      <c r="A458" s="254">
        <v>448</v>
      </c>
      <c r="B458" s="497" t="s">
        <v>505</v>
      </c>
      <c r="C458" s="494">
        <v>1022.3</v>
      </c>
      <c r="D458" s="495">
        <v>1023.7666666666668</v>
      </c>
      <c r="E458" s="495">
        <v>1012.5333333333335</v>
      </c>
      <c r="F458" s="495">
        <v>1002.7666666666668</v>
      </c>
      <c r="G458" s="495">
        <v>991.53333333333353</v>
      </c>
      <c r="H458" s="495">
        <v>1033.5333333333335</v>
      </c>
      <c r="I458" s="495">
        <v>1044.7666666666669</v>
      </c>
      <c r="J458" s="495">
        <v>1054.5333333333335</v>
      </c>
      <c r="K458" s="494">
        <v>1035</v>
      </c>
      <c r="L458" s="494">
        <v>1014</v>
      </c>
      <c r="M458" s="494">
        <v>0.34501999999999999</v>
      </c>
    </row>
    <row r="459" spans="1:13">
      <c r="A459" s="254">
        <v>449</v>
      </c>
      <c r="B459" s="497" t="s">
        <v>180</v>
      </c>
      <c r="C459" s="494">
        <v>132.80000000000001</v>
      </c>
      <c r="D459" s="495">
        <v>132.91666666666666</v>
      </c>
      <c r="E459" s="495">
        <v>130.88333333333333</v>
      </c>
      <c r="F459" s="495">
        <v>128.96666666666667</v>
      </c>
      <c r="G459" s="495">
        <v>126.93333333333334</v>
      </c>
      <c r="H459" s="495">
        <v>134.83333333333331</v>
      </c>
      <c r="I459" s="495">
        <v>136.86666666666667</v>
      </c>
      <c r="J459" s="495">
        <v>138.7833333333333</v>
      </c>
      <c r="K459" s="494">
        <v>134.94999999999999</v>
      </c>
      <c r="L459" s="494">
        <v>131</v>
      </c>
      <c r="M459" s="494">
        <v>24.781790000000001</v>
      </c>
    </row>
    <row r="460" spans="1:13">
      <c r="A460" s="254">
        <v>450</v>
      </c>
      <c r="B460" s="497" t="s">
        <v>179</v>
      </c>
      <c r="C460" s="494">
        <v>307.75</v>
      </c>
      <c r="D460" s="495">
        <v>308.7833333333333</v>
      </c>
      <c r="E460" s="495">
        <v>303.76666666666659</v>
      </c>
      <c r="F460" s="495">
        <v>299.7833333333333</v>
      </c>
      <c r="G460" s="495">
        <v>294.76666666666659</v>
      </c>
      <c r="H460" s="495">
        <v>312.76666666666659</v>
      </c>
      <c r="I460" s="495">
        <v>317.78333333333325</v>
      </c>
      <c r="J460" s="495">
        <v>321.76666666666659</v>
      </c>
      <c r="K460" s="494">
        <v>313.8</v>
      </c>
      <c r="L460" s="494">
        <v>304.8</v>
      </c>
      <c r="M460" s="494">
        <v>630.31782999999996</v>
      </c>
    </row>
    <row r="461" spans="1:13">
      <c r="A461" s="254">
        <v>451</v>
      </c>
      <c r="B461" s="497" t="s">
        <v>181</v>
      </c>
      <c r="C461" s="494">
        <v>104.7</v>
      </c>
      <c r="D461" s="495">
        <v>104.83333333333333</v>
      </c>
      <c r="E461" s="495">
        <v>102.31666666666666</v>
      </c>
      <c r="F461" s="495">
        <v>99.933333333333337</v>
      </c>
      <c r="G461" s="495">
        <v>97.416666666666671</v>
      </c>
      <c r="H461" s="495">
        <v>107.21666666666665</v>
      </c>
      <c r="I461" s="495">
        <v>109.73333333333333</v>
      </c>
      <c r="J461" s="495">
        <v>112.11666666666665</v>
      </c>
      <c r="K461" s="494">
        <v>107.35</v>
      </c>
      <c r="L461" s="494">
        <v>102.45</v>
      </c>
      <c r="M461" s="494">
        <v>567.13336000000004</v>
      </c>
    </row>
    <row r="462" spans="1:13">
      <c r="A462" s="254">
        <v>452</v>
      </c>
      <c r="B462" s="497" t="s">
        <v>770</v>
      </c>
      <c r="C462" s="494">
        <v>55.5</v>
      </c>
      <c r="D462" s="495">
        <v>55.833333333333336</v>
      </c>
      <c r="E462" s="495">
        <v>54.766666666666673</v>
      </c>
      <c r="F462" s="495">
        <v>54.033333333333339</v>
      </c>
      <c r="G462" s="495">
        <v>52.966666666666676</v>
      </c>
      <c r="H462" s="495">
        <v>56.56666666666667</v>
      </c>
      <c r="I462" s="495">
        <v>57.633333333333333</v>
      </c>
      <c r="J462" s="495">
        <v>58.366666666666667</v>
      </c>
      <c r="K462" s="494">
        <v>56.9</v>
      </c>
      <c r="L462" s="494">
        <v>55.1</v>
      </c>
      <c r="M462" s="494">
        <v>94.923109999999994</v>
      </c>
    </row>
    <row r="463" spans="1:13">
      <c r="A463" s="254">
        <v>453</v>
      </c>
      <c r="B463" s="497" t="s">
        <v>182</v>
      </c>
      <c r="C463" s="494">
        <v>862.85</v>
      </c>
      <c r="D463" s="495">
        <v>867.83333333333337</v>
      </c>
      <c r="E463" s="495">
        <v>853.16666666666674</v>
      </c>
      <c r="F463" s="495">
        <v>843.48333333333335</v>
      </c>
      <c r="G463" s="495">
        <v>828.81666666666672</v>
      </c>
      <c r="H463" s="495">
        <v>877.51666666666677</v>
      </c>
      <c r="I463" s="495">
        <v>892.18333333333351</v>
      </c>
      <c r="J463" s="495">
        <v>901.86666666666679</v>
      </c>
      <c r="K463" s="494">
        <v>882.5</v>
      </c>
      <c r="L463" s="494">
        <v>858.15</v>
      </c>
      <c r="M463" s="494">
        <v>207.78919999999999</v>
      </c>
    </row>
    <row r="464" spans="1:13">
      <c r="A464" s="254">
        <v>454</v>
      </c>
      <c r="B464" s="497" t="s">
        <v>506</v>
      </c>
      <c r="C464" s="494">
        <v>3710</v>
      </c>
      <c r="D464" s="495">
        <v>3761</v>
      </c>
      <c r="E464" s="495">
        <v>3630</v>
      </c>
      <c r="F464" s="495">
        <v>3550</v>
      </c>
      <c r="G464" s="495">
        <v>3419</v>
      </c>
      <c r="H464" s="495">
        <v>3841</v>
      </c>
      <c r="I464" s="495">
        <v>3972</v>
      </c>
      <c r="J464" s="495">
        <v>4052</v>
      </c>
      <c r="K464" s="494">
        <v>3892</v>
      </c>
      <c r="L464" s="494">
        <v>3681</v>
      </c>
      <c r="M464" s="494">
        <v>0.19472999999999999</v>
      </c>
    </row>
    <row r="465" spans="1:13">
      <c r="A465" s="254">
        <v>455</v>
      </c>
      <c r="B465" s="497" t="s">
        <v>184</v>
      </c>
      <c r="C465" s="494">
        <v>991.35</v>
      </c>
      <c r="D465" s="495">
        <v>995.96666666666658</v>
      </c>
      <c r="E465" s="495">
        <v>983.93333333333317</v>
      </c>
      <c r="F465" s="495">
        <v>976.51666666666654</v>
      </c>
      <c r="G465" s="495">
        <v>964.48333333333312</v>
      </c>
      <c r="H465" s="495">
        <v>1003.3833333333332</v>
      </c>
      <c r="I465" s="495">
        <v>1015.4166666666667</v>
      </c>
      <c r="J465" s="495">
        <v>1022.8333333333333</v>
      </c>
      <c r="K465" s="494">
        <v>1008</v>
      </c>
      <c r="L465" s="494">
        <v>988.55</v>
      </c>
      <c r="M465" s="494">
        <v>23.955719999999999</v>
      </c>
    </row>
    <row r="466" spans="1:13">
      <c r="A466" s="254">
        <v>456</v>
      </c>
      <c r="B466" s="497" t="s">
        <v>276</v>
      </c>
      <c r="C466" s="494">
        <v>152.05000000000001</v>
      </c>
      <c r="D466" s="495">
        <v>152.55000000000001</v>
      </c>
      <c r="E466" s="495">
        <v>150.30000000000001</v>
      </c>
      <c r="F466" s="495">
        <v>148.55000000000001</v>
      </c>
      <c r="G466" s="495">
        <v>146.30000000000001</v>
      </c>
      <c r="H466" s="495">
        <v>154.30000000000001</v>
      </c>
      <c r="I466" s="495">
        <v>156.55000000000001</v>
      </c>
      <c r="J466" s="495">
        <v>158.30000000000001</v>
      </c>
      <c r="K466" s="494">
        <v>154.80000000000001</v>
      </c>
      <c r="L466" s="494">
        <v>150.80000000000001</v>
      </c>
      <c r="M466" s="494">
        <v>3.1125099999999999</v>
      </c>
    </row>
    <row r="467" spans="1:13">
      <c r="A467" s="254">
        <v>457</v>
      </c>
      <c r="B467" s="497" t="s">
        <v>164</v>
      </c>
      <c r="C467" s="494">
        <v>1042.1500000000001</v>
      </c>
      <c r="D467" s="495">
        <v>1031.1499999999999</v>
      </c>
      <c r="E467" s="495">
        <v>1015.7999999999997</v>
      </c>
      <c r="F467" s="495">
        <v>989.44999999999982</v>
      </c>
      <c r="G467" s="495">
        <v>974.09999999999968</v>
      </c>
      <c r="H467" s="495">
        <v>1057.4999999999998</v>
      </c>
      <c r="I467" s="495">
        <v>1072.8499999999997</v>
      </c>
      <c r="J467" s="495">
        <v>1099.1999999999998</v>
      </c>
      <c r="K467" s="494">
        <v>1046.5</v>
      </c>
      <c r="L467" s="494">
        <v>1004.8</v>
      </c>
      <c r="M467" s="494">
        <v>6.7846099999999998</v>
      </c>
    </row>
    <row r="468" spans="1:13">
      <c r="A468" s="254">
        <v>458</v>
      </c>
      <c r="B468" s="497" t="s">
        <v>507</v>
      </c>
      <c r="C468" s="494">
        <v>1275.4000000000001</v>
      </c>
      <c r="D468" s="495">
        <v>1286.7833333333335</v>
      </c>
      <c r="E468" s="495">
        <v>1258.616666666667</v>
      </c>
      <c r="F468" s="495">
        <v>1241.8333333333335</v>
      </c>
      <c r="G468" s="495">
        <v>1213.666666666667</v>
      </c>
      <c r="H468" s="495">
        <v>1303.5666666666671</v>
      </c>
      <c r="I468" s="495">
        <v>1331.7333333333336</v>
      </c>
      <c r="J468" s="495">
        <v>1348.5166666666671</v>
      </c>
      <c r="K468" s="494">
        <v>1314.95</v>
      </c>
      <c r="L468" s="494">
        <v>1270</v>
      </c>
      <c r="M468" s="494">
        <v>0.16839999999999999</v>
      </c>
    </row>
    <row r="469" spans="1:13">
      <c r="A469" s="254">
        <v>459</v>
      </c>
      <c r="B469" s="497" t="s">
        <v>508</v>
      </c>
      <c r="C469" s="494">
        <v>1011.2</v>
      </c>
      <c r="D469" s="495">
        <v>1026.0166666666667</v>
      </c>
      <c r="E469" s="495">
        <v>987.43333333333339</v>
      </c>
      <c r="F469" s="495">
        <v>963.66666666666674</v>
      </c>
      <c r="G469" s="495">
        <v>925.08333333333348</v>
      </c>
      <c r="H469" s="495">
        <v>1049.7833333333333</v>
      </c>
      <c r="I469" s="495">
        <v>1088.3666666666668</v>
      </c>
      <c r="J469" s="495">
        <v>1112.1333333333332</v>
      </c>
      <c r="K469" s="494">
        <v>1064.5999999999999</v>
      </c>
      <c r="L469" s="494">
        <v>1002.25</v>
      </c>
      <c r="M469" s="494">
        <v>9.8630399999999998</v>
      </c>
    </row>
    <row r="470" spans="1:13">
      <c r="A470" s="254">
        <v>460</v>
      </c>
      <c r="B470" s="497" t="s">
        <v>509</v>
      </c>
      <c r="C470" s="494">
        <v>1293.55</v>
      </c>
      <c r="D470" s="495">
        <v>1300.0833333333333</v>
      </c>
      <c r="E470" s="495">
        <v>1270.1666666666665</v>
      </c>
      <c r="F470" s="495">
        <v>1246.7833333333333</v>
      </c>
      <c r="G470" s="495">
        <v>1216.8666666666666</v>
      </c>
      <c r="H470" s="495">
        <v>1323.4666666666665</v>
      </c>
      <c r="I470" s="495">
        <v>1353.383333333333</v>
      </c>
      <c r="J470" s="495">
        <v>1376.7666666666664</v>
      </c>
      <c r="K470" s="494">
        <v>1330</v>
      </c>
      <c r="L470" s="494">
        <v>1276.7</v>
      </c>
      <c r="M470" s="494">
        <v>0.89297000000000004</v>
      </c>
    </row>
    <row r="471" spans="1:13">
      <c r="A471" s="254">
        <v>461</v>
      </c>
      <c r="B471" s="497" t="s">
        <v>185</v>
      </c>
      <c r="C471" s="494">
        <v>1525.5</v>
      </c>
      <c r="D471" s="495">
        <v>1527.5</v>
      </c>
      <c r="E471" s="495">
        <v>1507</v>
      </c>
      <c r="F471" s="495">
        <v>1488.5</v>
      </c>
      <c r="G471" s="495">
        <v>1468</v>
      </c>
      <c r="H471" s="495">
        <v>1546</v>
      </c>
      <c r="I471" s="495">
        <v>1566.5</v>
      </c>
      <c r="J471" s="495">
        <v>1585</v>
      </c>
      <c r="K471" s="494">
        <v>1548</v>
      </c>
      <c r="L471" s="494">
        <v>1509</v>
      </c>
      <c r="M471" s="494">
        <v>14.00544</v>
      </c>
    </row>
    <row r="472" spans="1:13">
      <c r="A472" s="254">
        <v>462</v>
      </c>
      <c r="B472" s="497" t="s">
        <v>186</v>
      </c>
      <c r="C472" s="494">
        <v>2562.9</v>
      </c>
      <c r="D472" s="495">
        <v>2554.9833333333331</v>
      </c>
      <c r="E472" s="495">
        <v>2529.9666666666662</v>
      </c>
      <c r="F472" s="495">
        <v>2497.0333333333333</v>
      </c>
      <c r="G472" s="495">
        <v>2472.0166666666664</v>
      </c>
      <c r="H472" s="495">
        <v>2587.9166666666661</v>
      </c>
      <c r="I472" s="495">
        <v>2612.9333333333334</v>
      </c>
      <c r="J472" s="495">
        <v>2645.8666666666659</v>
      </c>
      <c r="K472" s="494">
        <v>2580</v>
      </c>
      <c r="L472" s="494">
        <v>2522.0500000000002</v>
      </c>
      <c r="M472" s="494">
        <v>2.3158699999999999</v>
      </c>
    </row>
    <row r="473" spans="1:13">
      <c r="A473" s="254">
        <v>463</v>
      </c>
      <c r="B473" s="497" t="s">
        <v>187</v>
      </c>
      <c r="C473" s="494">
        <v>418.1</v>
      </c>
      <c r="D473" s="495">
        <v>417.34999999999997</v>
      </c>
      <c r="E473" s="495">
        <v>413.69999999999993</v>
      </c>
      <c r="F473" s="495">
        <v>409.29999999999995</v>
      </c>
      <c r="G473" s="495">
        <v>405.64999999999992</v>
      </c>
      <c r="H473" s="495">
        <v>421.74999999999994</v>
      </c>
      <c r="I473" s="495">
        <v>425.39999999999992</v>
      </c>
      <c r="J473" s="495">
        <v>429.79999999999995</v>
      </c>
      <c r="K473" s="494">
        <v>421</v>
      </c>
      <c r="L473" s="494">
        <v>412.95</v>
      </c>
      <c r="M473" s="494">
        <v>6.2755999999999998</v>
      </c>
    </row>
    <row r="474" spans="1:13">
      <c r="A474" s="254">
        <v>464</v>
      </c>
      <c r="B474" s="497" t="s">
        <v>510</v>
      </c>
      <c r="C474" s="494">
        <v>703.65</v>
      </c>
      <c r="D474" s="495">
        <v>713.23333333333323</v>
      </c>
      <c r="E474" s="495">
        <v>690.41666666666652</v>
      </c>
      <c r="F474" s="495">
        <v>677.18333333333328</v>
      </c>
      <c r="G474" s="495">
        <v>654.36666666666656</v>
      </c>
      <c r="H474" s="495">
        <v>726.46666666666647</v>
      </c>
      <c r="I474" s="495">
        <v>749.2833333333333</v>
      </c>
      <c r="J474" s="495">
        <v>762.51666666666642</v>
      </c>
      <c r="K474" s="494">
        <v>736.05</v>
      </c>
      <c r="L474" s="494">
        <v>700</v>
      </c>
      <c r="M474" s="494">
        <v>12.678100000000001</v>
      </c>
    </row>
    <row r="475" spans="1:13">
      <c r="A475" s="254">
        <v>465</v>
      </c>
      <c r="B475" s="497" t="s">
        <v>511</v>
      </c>
      <c r="C475" s="494">
        <v>13.8</v>
      </c>
      <c r="D475" s="495">
        <v>13.833333333333334</v>
      </c>
      <c r="E475" s="495">
        <v>13.466666666666669</v>
      </c>
      <c r="F475" s="495">
        <v>13.133333333333335</v>
      </c>
      <c r="G475" s="495">
        <v>12.766666666666669</v>
      </c>
      <c r="H475" s="495">
        <v>14.166666666666668</v>
      </c>
      <c r="I475" s="495">
        <v>14.533333333333331</v>
      </c>
      <c r="J475" s="495">
        <v>14.866666666666667</v>
      </c>
      <c r="K475" s="494">
        <v>14.2</v>
      </c>
      <c r="L475" s="494">
        <v>13.5</v>
      </c>
      <c r="M475" s="494">
        <v>167.29257999999999</v>
      </c>
    </row>
    <row r="476" spans="1:13">
      <c r="A476" s="254">
        <v>466</v>
      </c>
      <c r="B476" s="497" t="s">
        <v>512</v>
      </c>
      <c r="C476" s="494">
        <v>1148.1500000000001</v>
      </c>
      <c r="D476" s="495">
        <v>1152.6166666666668</v>
      </c>
      <c r="E476" s="495">
        <v>1135.2333333333336</v>
      </c>
      <c r="F476" s="495">
        <v>1122.3166666666668</v>
      </c>
      <c r="G476" s="495">
        <v>1104.9333333333336</v>
      </c>
      <c r="H476" s="495">
        <v>1165.5333333333335</v>
      </c>
      <c r="I476" s="495">
        <v>1182.9166666666667</v>
      </c>
      <c r="J476" s="495">
        <v>1195.8333333333335</v>
      </c>
      <c r="K476" s="494">
        <v>1170</v>
      </c>
      <c r="L476" s="494">
        <v>1139.7</v>
      </c>
      <c r="M476" s="494">
        <v>4.15517</v>
      </c>
    </row>
    <row r="477" spans="1:13">
      <c r="A477" s="254">
        <v>467</v>
      </c>
      <c r="B477" s="497" t="s">
        <v>513</v>
      </c>
      <c r="C477" s="494">
        <v>11.15</v>
      </c>
      <c r="D477" s="495">
        <v>11.200000000000001</v>
      </c>
      <c r="E477" s="495">
        <v>11.050000000000002</v>
      </c>
      <c r="F477" s="495">
        <v>10.950000000000001</v>
      </c>
      <c r="G477" s="495">
        <v>10.800000000000002</v>
      </c>
      <c r="H477" s="495">
        <v>11.300000000000002</v>
      </c>
      <c r="I477" s="495">
        <v>11.450000000000001</v>
      </c>
      <c r="J477" s="495">
        <v>11.550000000000002</v>
      </c>
      <c r="K477" s="494">
        <v>11.35</v>
      </c>
      <c r="L477" s="494">
        <v>11.1</v>
      </c>
      <c r="M477" s="494">
        <v>41.205599999999997</v>
      </c>
    </row>
    <row r="478" spans="1:13">
      <c r="A478" s="254">
        <v>468</v>
      </c>
      <c r="B478" s="497" t="s">
        <v>514</v>
      </c>
      <c r="C478" s="494">
        <v>378.95</v>
      </c>
      <c r="D478" s="495">
        <v>380.7166666666667</v>
      </c>
      <c r="E478" s="495">
        <v>375.93333333333339</v>
      </c>
      <c r="F478" s="495">
        <v>372.91666666666669</v>
      </c>
      <c r="G478" s="495">
        <v>368.13333333333338</v>
      </c>
      <c r="H478" s="495">
        <v>383.73333333333341</v>
      </c>
      <c r="I478" s="495">
        <v>388.51666666666671</v>
      </c>
      <c r="J478" s="495">
        <v>391.53333333333342</v>
      </c>
      <c r="K478" s="494">
        <v>385.5</v>
      </c>
      <c r="L478" s="494">
        <v>377.7</v>
      </c>
      <c r="M478" s="494">
        <v>0.95286999999999999</v>
      </c>
    </row>
    <row r="479" spans="1:13">
      <c r="A479" s="254">
        <v>469</v>
      </c>
      <c r="B479" s="497" t="s">
        <v>193</v>
      </c>
      <c r="C479" s="494">
        <v>661.35</v>
      </c>
      <c r="D479" s="495">
        <v>658.4</v>
      </c>
      <c r="E479" s="495">
        <v>647.94999999999993</v>
      </c>
      <c r="F479" s="495">
        <v>634.54999999999995</v>
      </c>
      <c r="G479" s="495">
        <v>624.09999999999991</v>
      </c>
      <c r="H479" s="495">
        <v>671.8</v>
      </c>
      <c r="I479" s="495">
        <v>682.25</v>
      </c>
      <c r="J479" s="495">
        <v>695.65</v>
      </c>
      <c r="K479" s="494">
        <v>668.85</v>
      </c>
      <c r="L479" s="494">
        <v>645</v>
      </c>
      <c r="M479" s="494">
        <v>72.276849999999996</v>
      </c>
    </row>
    <row r="480" spans="1:13">
      <c r="A480" s="254">
        <v>470</v>
      </c>
      <c r="B480" s="497" t="s">
        <v>190</v>
      </c>
      <c r="C480" s="494">
        <v>217.1</v>
      </c>
      <c r="D480" s="495">
        <v>216.25</v>
      </c>
      <c r="E480" s="495">
        <v>213.5</v>
      </c>
      <c r="F480" s="495">
        <v>209.9</v>
      </c>
      <c r="G480" s="495">
        <v>207.15</v>
      </c>
      <c r="H480" s="495">
        <v>219.85</v>
      </c>
      <c r="I480" s="495">
        <v>222.6</v>
      </c>
      <c r="J480" s="495">
        <v>226.2</v>
      </c>
      <c r="K480" s="494">
        <v>219</v>
      </c>
      <c r="L480" s="494">
        <v>212.65</v>
      </c>
      <c r="M480" s="494">
        <v>4.6231900000000001</v>
      </c>
    </row>
    <row r="481" spans="1:13">
      <c r="A481" s="254">
        <v>471</v>
      </c>
      <c r="B481" s="497" t="s">
        <v>784</v>
      </c>
      <c r="C481" s="494">
        <v>30.9</v>
      </c>
      <c r="D481" s="495">
        <v>31.016666666666666</v>
      </c>
      <c r="E481" s="495">
        <v>30.533333333333331</v>
      </c>
      <c r="F481" s="495">
        <v>30.166666666666664</v>
      </c>
      <c r="G481" s="495">
        <v>29.68333333333333</v>
      </c>
      <c r="H481" s="495">
        <v>31.383333333333333</v>
      </c>
      <c r="I481" s="495">
        <v>31.866666666666667</v>
      </c>
      <c r="J481" s="495">
        <v>32.233333333333334</v>
      </c>
      <c r="K481" s="494">
        <v>31.5</v>
      </c>
      <c r="L481" s="494">
        <v>30.65</v>
      </c>
      <c r="M481" s="494">
        <v>12.24123</v>
      </c>
    </row>
    <row r="482" spans="1:13">
      <c r="A482" s="254">
        <v>472</v>
      </c>
      <c r="B482" s="497" t="s">
        <v>191</v>
      </c>
      <c r="C482" s="494">
        <v>6736.65</v>
      </c>
      <c r="D482" s="495">
        <v>6764.2833333333328</v>
      </c>
      <c r="E482" s="495">
        <v>6679.5666666666657</v>
      </c>
      <c r="F482" s="495">
        <v>6622.4833333333327</v>
      </c>
      <c r="G482" s="495">
        <v>6537.7666666666655</v>
      </c>
      <c r="H482" s="495">
        <v>6821.3666666666659</v>
      </c>
      <c r="I482" s="495">
        <v>6906.083333333333</v>
      </c>
      <c r="J482" s="495">
        <v>6963.1666666666661</v>
      </c>
      <c r="K482" s="494">
        <v>6849</v>
      </c>
      <c r="L482" s="494">
        <v>6707.2</v>
      </c>
      <c r="M482" s="494">
        <v>5.0832800000000002</v>
      </c>
    </row>
    <row r="483" spans="1:13">
      <c r="A483" s="254">
        <v>473</v>
      </c>
      <c r="B483" s="497" t="s">
        <v>192</v>
      </c>
      <c r="C483" s="494">
        <v>35.200000000000003</v>
      </c>
      <c r="D483" s="495">
        <v>34.85</v>
      </c>
      <c r="E483" s="495">
        <v>33.950000000000003</v>
      </c>
      <c r="F483" s="495">
        <v>32.700000000000003</v>
      </c>
      <c r="G483" s="495">
        <v>31.800000000000004</v>
      </c>
      <c r="H483" s="495">
        <v>36.1</v>
      </c>
      <c r="I483" s="495">
        <v>36.999999999999993</v>
      </c>
      <c r="J483" s="495">
        <v>38.25</v>
      </c>
      <c r="K483" s="494">
        <v>35.75</v>
      </c>
      <c r="L483" s="494">
        <v>33.6</v>
      </c>
      <c r="M483" s="494">
        <v>77.304569999999998</v>
      </c>
    </row>
    <row r="484" spans="1:13">
      <c r="A484" s="254">
        <v>474</v>
      </c>
      <c r="B484" s="497" t="s">
        <v>189</v>
      </c>
      <c r="C484" s="494">
        <v>1109.95</v>
      </c>
      <c r="D484" s="495">
        <v>1128.0333333333333</v>
      </c>
      <c r="E484" s="495">
        <v>1086.0666666666666</v>
      </c>
      <c r="F484" s="495">
        <v>1062.1833333333334</v>
      </c>
      <c r="G484" s="495">
        <v>1020.2166666666667</v>
      </c>
      <c r="H484" s="495">
        <v>1151.9166666666665</v>
      </c>
      <c r="I484" s="495">
        <v>1193.8833333333332</v>
      </c>
      <c r="J484" s="495">
        <v>1217.7666666666664</v>
      </c>
      <c r="K484" s="494">
        <v>1170</v>
      </c>
      <c r="L484" s="494">
        <v>1104.1500000000001</v>
      </c>
      <c r="M484" s="494">
        <v>12.98479</v>
      </c>
    </row>
    <row r="485" spans="1:13">
      <c r="A485" s="254">
        <v>475</v>
      </c>
      <c r="B485" s="497" t="s">
        <v>141</v>
      </c>
      <c r="C485" s="494">
        <v>541</v>
      </c>
      <c r="D485" s="495">
        <v>541.11666666666667</v>
      </c>
      <c r="E485" s="495">
        <v>534.68333333333339</v>
      </c>
      <c r="F485" s="495">
        <v>528.36666666666667</v>
      </c>
      <c r="G485" s="495">
        <v>521.93333333333339</v>
      </c>
      <c r="H485" s="495">
        <v>547.43333333333339</v>
      </c>
      <c r="I485" s="495">
        <v>553.86666666666656</v>
      </c>
      <c r="J485" s="495">
        <v>560.18333333333339</v>
      </c>
      <c r="K485" s="494">
        <v>547.54999999999995</v>
      </c>
      <c r="L485" s="494">
        <v>534.79999999999995</v>
      </c>
      <c r="M485" s="494">
        <v>19.51613</v>
      </c>
    </row>
    <row r="486" spans="1:13">
      <c r="A486" s="254">
        <v>476</v>
      </c>
      <c r="B486" s="497" t="s">
        <v>277</v>
      </c>
      <c r="C486" s="494">
        <v>245.55</v>
      </c>
      <c r="D486" s="495">
        <v>247</v>
      </c>
      <c r="E486" s="495">
        <v>242.55</v>
      </c>
      <c r="F486" s="495">
        <v>239.55</v>
      </c>
      <c r="G486" s="495">
        <v>235.10000000000002</v>
      </c>
      <c r="H486" s="495">
        <v>250</v>
      </c>
      <c r="I486" s="495">
        <v>254.45</v>
      </c>
      <c r="J486" s="495">
        <v>257.45</v>
      </c>
      <c r="K486" s="494">
        <v>251.45</v>
      </c>
      <c r="L486" s="494">
        <v>244</v>
      </c>
      <c r="M486" s="494">
        <v>4.4452600000000002</v>
      </c>
    </row>
    <row r="487" spans="1:13">
      <c r="A487" s="254">
        <v>477</v>
      </c>
      <c r="B487" s="497" t="s">
        <v>515</v>
      </c>
      <c r="C487" s="494">
        <v>2771.05</v>
      </c>
      <c r="D487" s="495">
        <v>2790.35</v>
      </c>
      <c r="E487" s="495">
        <v>2740.7</v>
      </c>
      <c r="F487" s="495">
        <v>2710.35</v>
      </c>
      <c r="G487" s="495">
        <v>2660.7</v>
      </c>
      <c r="H487" s="495">
        <v>2820.7</v>
      </c>
      <c r="I487" s="495">
        <v>2870.3500000000004</v>
      </c>
      <c r="J487" s="495">
        <v>2900.7</v>
      </c>
      <c r="K487" s="494">
        <v>2840</v>
      </c>
      <c r="L487" s="494">
        <v>2760</v>
      </c>
      <c r="M487" s="494">
        <v>0.10965999999999999</v>
      </c>
    </row>
    <row r="488" spans="1:13">
      <c r="A488" s="254">
        <v>478</v>
      </c>
      <c r="B488" s="497" t="s">
        <v>516</v>
      </c>
      <c r="C488" s="494">
        <v>343.4</v>
      </c>
      <c r="D488" s="495">
        <v>344.06666666666666</v>
      </c>
      <c r="E488" s="495">
        <v>339.33333333333331</v>
      </c>
      <c r="F488" s="495">
        <v>335.26666666666665</v>
      </c>
      <c r="G488" s="495">
        <v>330.5333333333333</v>
      </c>
      <c r="H488" s="495">
        <v>348.13333333333333</v>
      </c>
      <c r="I488" s="495">
        <v>352.86666666666667</v>
      </c>
      <c r="J488" s="495">
        <v>356.93333333333334</v>
      </c>
      <c r="K488" s="494">
        <v>348.8</v>
      </c>
      <c r="L488" s="494">
        <v>340</v>
      </c>
      <c r="M488" s="494">
        <v>2.3756300000000001</v>
      </c>
    </row>
    <row r="489" spans="1:13">
      <c r="A489" s="254">
        <v>479</v>
      </c>
      <c r="B489" s="497" t="s">
        <v>517</v>
      </c>
      <c r="C489" s="494">
        <v>225.3</v>
      </c>
      <c r="D489" s="495">
        <v>225.13333333333333</v>
      </c>
      <c r="E489" s="495">
        <v>221.16666666666666</v>
      </c>
      <c r="F489" s="495">
        <v>217.03333333333333</v>
      </c>
      <c r="G489" s="495">
        <v>213.06666666666666</v>
      </c>
      <c r="H489" s="495">
        <v>229.26666666666665</v>
      </c>
      <c r="I489" s="495">
        <v>233.23333333333335</v>
      </c>
      <c r="J489" s="495">
        <v>237.36666666666665</v>
      </c>
      <c r="K489" s="494">
        <v>229.1</v>
      </c>
      <c r="L489" s="494">
        <v>221</v>
      </c>
      <c r="M489" s="494">
        <v>0.63554999999999995</v>
      </c>
    </row>
    <row r="490" spans="1:13">
      <c r="A490" s="254">
        <v>480</v>
      </c>
      <c r="B490" s="497" t="s">
        <v>518</v>
      </c>
      <c r="C490" s="494">
        <v>3375.8</v>
      </c>
      <c r="D490" s="495">
        <v>3365.2999999999997</v>
      </c>
      <c r="E490" s="495">
        <v>3320.5999999999995</v>
      </c>
      <c r="F490" s="495">
        <v>3265.3999999999996</v>
      </c>
      <c r="G490" s="495">
        <v>3220.6999999999994</v>
      </c>
      <c r="H490" s="495">
        <v>3420.4999999999995</v>
      </c>
      <c r="I490" s="495">
        <v>3465.1999999999994</v>
      </c>
      <c r="J490" s="495">
        <v>3520.3999999999996</v>
      </c>
      <c r="K490" s="494">
        <v>3410</v>
      </c>
      <c r="L490" s="494">
        <v>3310.1</v>
      </c>
      <c r="M490" s="494">
        <v>5.1400000000000001E-2</v>
      </c>
    </row>
    <row r="491" spans="1:13">
      <c r="A491" s="254">
        <v>481</v>
      </c>
      <c r="B491" s="497" t="s">
        <v>519</v>
      </c>
      <c r="C491" s="494">
        <v>3962.65</v>
      </c>
      <c r="D491" s="495">
        <v>3984.2166666666667</v>
      </c>
      <c r="E491" s="495">
        <v>3908.4333333333334</v>
      </c>
      <c r="F491" s="495">
        <v>3854.2166666666667</v>
      </c>
      <c r="G491" s="495">
        <v>3778.4333333333334</v>
      </c>
      <c r="H491" s="495">
        <v>4038.4333333333334</v>
      </c>
      <c r="I491" s="495">
        <v>4114.2166666666672</v>
      </c>
      <c r="J491" s="495">
        <v>4168.4333333333334</v>
      </c>
      <c r="K491" s="494">
        <v>4060</v>
      </c>
      <c r="L491" s="494">
        <v>3930</v>
      </c>
      <c r="M491" s="494">
        <v>0.20419000000000001</v>
      </c>
    </row>
    <row r="492" spans="1:13">
      <c r="A492" s="254">
        <v>482</v>
      </c>
      <c r="B492" s="497" t="s">
        <v>520</v>
      </c>
      <c r="C492" s="494">
        <v>61.7</v>
      </c>
      <c r="D492" s="495">
        <v>61.066666666666663</v>
      </c>
      <c r="E492" s="495">
        <v>60.133333333333326</v>
      </c>
      <c r="F492" s="495">
        <v>58.566666666666663</v>
      </c>
      <c r="G492" s="495">
        <v>57.633333333333326</v>
      </c>
      <c r="H492" s="495">
        <v>62.633333333333326</v>
      </c>
      <c r="I492" s="495">
        <v>63.566666666666663</v>
      </c>
      <c r="J492" s="495">
        <v>65.133333333333326</v>
      </c>
      <c r="K492" s="494">
        <v>62</v>
      </c>
      <c r="L492" s="494">
        <v>59.5</v>
      </c>
      <c r="M492" s="494">
        <v>42.844050000000003</v>
      </c>
    </row>
    <row r="493" spans="1:13">
      <c r="A493" s="254">
        <v>483</v>
      </c>
      <c r="B493" s="497" t="s">
        <v>521</v>
      </c>
      <c r="C493" s="494">
        <v>1205.95</v>
      </c>
      <c r="D493" s="495">
        <v>1217.1166666666668</v>
      </c>
      <c r="E493" s="495">
        <v>1180.2833333333335</v>
      </c>
      <c r="F493" s="495">
        <v>1154.6166666666668</v>
      </c>
      <c r="G493" s="495">
        <v>1117.7833333333335</v>
      </c>
      <c r="H493" s="495">
        <v>1242.7833333333335</v>
      </c>
      <c r="I493" s="495">
        <v>1279.6166666666666</v>
      </c>
      <c r="J493" s="495">
        <v>1305.2833333333335</v>
      </c>
      <c r="K493" s="494">
        <v>1253.95</v>
      </c>
      <c r="L493" s="494">
        <v>1191.45</v>
      </c>
      <c r="M493" s="494">
        <v>2.6930200000000002</v>
      </c>
    </row>
    <row r="494" spans="1:13">
      <c r="A494" s="254">
        <v>484</v>
      </c>
      <c r="B494" s="497" t="s">
        <v>278</v>
      </c>
      <c r="C494" s="494">
        <v>378.75</v>
      </c>
      <c r="D494" s="495">
        <v>380.11666666666662</v>
      </c>
      <c r="E494" s="495">
        <v>375.83333333333326</v>
      </c>
      <c r="F494" s="495">
        <v>372.91666666666663</v>
      </c>
      <c r="G494" s="495">
        <v>368.63333333333327</v>
      </c>
      <c r="H494" s="495">
        <v>383.03333333333325</v>
      </c>
      <c r="I494" s="495">
        <v>387.31666666666666</v>
      </c>
      <c r="J494" s="495">
        <v>390.23333333333323</v>
      </c>
      <c r="K494" s="494">
        <v>384.4</v>
      </c>
      <c r="L494" s="494">
        <v>377.2</v>
      </c>
      <c r="M494" s="494">
        <v>0.61160999999999999</v>
      </c>
    </row>
    <row r="495" spans="1:13">
      <c r="A495" s="254">
        <v>485</v>
      </c>
      <c r="B495" s="497" t="s">
        <v>522</v>
      </c>
      <c r="C495" s="494">
        <v>982.65</v>
      </c>
      <c r="D495" s="495">
        <v>986.48333333333323</v>
      </c>
      <c r="E495" s="495">
        <v>974.16666666666652</v>
      </c>
      <c r="F495" s="495">
        <v>965.68333333333328</v>
      </c>
      <c r="G495" s="495">
        <v>953.36666666666656</v>
      </c>
      <c r="H495" s="495">
        <v>994.96666666666647</v>
      </c>
      <c r="I495" s="495">
        <v>1007.2833333333333</v>
      </c>
      <c r="J495" s="495">
        <v>1015.7666666666664</v>
      </c>
      <c r="K495" s="494">
        <v>998.8</v>
      </c>
      <c r="L495" s="494">
        <v>978</v>
      </c>
      <c r="M495" s="494">
        <v>1.0248900000000001</v>
      </c>
    </row>
    <row r="496" spans="1:13">
      <c r="A496" s="254">
        <v>486</v>
      </c>
      <c r="B496" s="497" t="s">
        <v>523</v>
      </c>
      <c r="C496" s="494">
        <v>1564.7</v>
      </c>
      <c r="D496" s="495">
        <v>1568.75</v>
      </c>
      <c r="E496" s="495">
        <v>1551.4</v>
      </c>
      <c r="F496" s="495">
        <v>1538.1000000000001</v>
      </c>
      <c r="G496" s="495">
        <v>1520.7500000000002</v>
      </c>
      <c r="H496" s="495">
        <v>1582.05</v>
      </c>
      <c r="I496" s="495">
        <v>1599.3999999999999</v>
      </c>
      <c r="J496" s="495">
        <v>1612.6999999999998</v>
      </c>
      <c r="K496" s="494">
        <v>1586.1</v>
      </c>
      <c r="L496" s="494">
        <v>1555.45</v>
      </c>
      <c r="M496" s="494">
        <v>0.27510000000000001</v>
      </c>
    </row>
    <row r="497" spans="1:13">
      <c r="A497" s="254">
        <v>487</v>
      </c>
      <c r="B497" s="497" t="s">
        <v>524</v>
      </c>
      <c r="C497" s="494">
        <v>1431.15</v>
      </c>
      <c r="D497" s="495">
        <v>1425.7166666666665</v>
      </c>
      <c r="E497" s="495">
        <v>1393.4333333333329</v>
      </c>
      <c r="F497" s="495">
        <v>1355.7166666666665</v>
      </c>
      <c r="G497" s="495">
        <v>1323.4333333333329</v>
      </c>
      <c r="H497" s="495">
        <v>1463.4333333333329</v>
      </c>
      <c r="I497" s="495">
        <v>1495.7166666666662</v>
      </c>
      <c r="J497" s="495">
        <v>1533.4333333333329</v>
      </c>
      <c r="K497" s="494">
        <v>1458</v>
      </c>
      <c r="L497" s="494">
        <v>1388</v>
      </c>
      <c r="M497" s="494">
        <v>1.84036</v>
      </c>
    </row>
    <row r="498" spans="1:13">
      <c r="A498" s="254">
        <v>488</v>
      </c>
      <c r="B498" s="497" t="s">
        <v>118</v>
      </c>
      <c r="C498" s="494">
        <v>9.6999999999999993</v>
      </c>
      <c r="D498" s="495">
        <v>9.6833333333333336</v>
      </c>
      <c r="E498" s="495">
        <v>9.4666666666666668</v>
      </c>
      <c r="F498" s="495">
        <v>9.2333333333333325</v>
      </c>
      <c r="G498" s="495">
        <v>9.0166666666666657</v>
      </c>
      <c r="H498" s="495">
        <v>9.9166666666666679</v>
      </c>
      <c r="I498" s="495">
        <v>10.133333333333336</v>
      </c>
      <c r="J498" s="495">
        <v>10.366666666666669</v>
      </c>
      <c r="K498" s="494">
        <v>9.9</v>
      </c>
      <c r="L498" s="494">
        <v>9.4499999999999993</v>
      </c>
      <c r="M498" s="494">
        <v>2005.5739799999999</v>
      </c>
    </row>
    <row r="499" spans="1:13">
      <c r="A499" s="254">
        <v>489</v>
      </c>
      <c r="B499" s="497" t="s">
        <v>195</v>
      </c>
      <c r="C499" s="494">
        <v>974.75</v>
      </c>
      <c r="D499" s="495">
        <v>974.81666666666661</v>
      </c>
      <c r="E499" s="495">
        <v>963.98333333333323</v>
      </c>
      <c r="F499" s="495">
        <v>953.21666666666658</v>
      </c>
      <c r="G499" s="495">
        <v>942.38333333333321</v>
      </c>
      <c r="H499" s="495">
        <v>985.58333333333326</v>
      </c>
      <c r="I499" s="495">
        <v>996.41666666666674</v>
      </c>
      <c r="J499" s="495">
        <v>1007.1833333333333</v>
      </c>
      <c r="K499" s="494">
        <v>985.65</v>
      </c>
      <c r="L499" s="494">
        <v>964.05</v>
      </c>
      <c r="M499" s="494">
        <v>17.573329999999999</v>
      </c>
    </row>
    <row r="500" spans="1:13">
      <c r="A500" s="254">
        <v>490</v>
      </c>
      <c r="B500" s="497" t="s">
        <v>525</v>
      </c>
      <c r="C500" s="494">
        <v>6257.15</v>
      </c>
      <c r="D500" s="495">
        <v>6302.2166666666672</v>
      </c>
      <c r="E500" s="495">
        <v>6206.4333333333343</v>
      </c>
      <c r="F500" s="495">
        <v>6155.7166666666672</v>
      </c>
      <c r="G500" s="495">
        <v>6059.9333333333343</v>
      </c>
      <c r="H500" s="495">
        <v>6352.9333333333343</v>
      </c>
      <c r="I500" s="495">
        <v>6448.7166666666672</v>
      </c>
      <c r="J500" s="495">
        <v>6499.4333333333343</v>
      </c>
      <c r="K500" s="494">
        <v>6398</v>
      </c>
      <c r="L500" s="494">
        <v>6251.5</v>
      </c>
      <c r="M500" s="494">
        <v>6.0720000000000003E-2</v>
      </c>
    </row>
    <row r="501" spans="1:13">
      <c r="A501" s="254">
        <v>491</v>
      </c>
      <c r="B501" s="497" t="s">
        <v>526</v>
      </c>
      <c r="C501" s="494">
        <v>143.15</v>
      </c>
      <c r="D501" s="495">
        <v>141.56666666666669</v>
      </c>
      <c r="E501" s="495">
        <v>138.73333333333338</v>
      </c>
      <c r="F501" s="495">
        <v>134.31666666666669</v>
      </c>
      <c r="G501" s="495">
        <v>131.48333333333338</v>
      </c>
      <c r="H501" s="495">
        <v>145.98333333333338</v>
      </c>
      <c r="I501" s="495">
        <v>148.81666666666669</v>
      </c>
      <c r="J501" s="495">
        <v>153.23333333333338</v>
      </c>
      <c r="K501" s="494">
        <v>144.4</v>
      </c>
      <c r="L501" s="494">
        <v>137.15</v>
      </c>
      <c r="M501" s="494">
        <v>17.46397</v>
      </c>
    </row>
    <row r="502" spans="1:13">
      <c r="A502" s="254">
        <v>492</v>
      </c>
      <c r="B502" s="497" t="s">
        <v>527</v>
      </c>
      <c r="C502" s="494">
        <v>81.349999999999994</v>
      </c>
      <c r="D502" s="495">
        <v>81.933333333333337</v>
      </c>
      <c r="E502" s="495">
        <v>79.966666666666669</v>
      </c>
      <c r="F502" s="495">
        <v>78.583333333333329</v>
      </c>
      <c r="G502" s="495">
        <v>76.61666666666666</v>
      </c>
      <c r="H502" s="495">
        <v>83.316666666666677</v>
      </c>
      <c r="I502" s="495">
        <v>85.283333333333346</v>
      </c>
      <c r="J502" s="495">
        <v>86.666666666666686</v>
      </c>
      <c r="K502" s="494">
        <v>83.9</v>
      </c>
      <c r="L502" s="494">
        <v>80.55</v>
      </c>
      <c r="M502" s="494">
        <v>7.9386799999999997</v>
      </c>
    </row>
    <row r="503" spans="1:13">
      <c r="A503" s="254">
        <v>493</v>
      </c>
      <c r="B503" s="497" t="s">
        <v>771</v>
      </c>
      <c r="C503" s="494">
        <v>422.3</v>
      </c>
      <c r="D503" s="495">
        <v>425.61666666666662</v>
      </c>
      <c r="E503" s="495">
        <v>414.33333333333326</v>
      </c>
      <c r="F503" s="495">
        <v>406.36666666666662</v>
      </c>
      <c r="G503" s="495">
        <v>395.08333333333326</v>
      </c>
      <c r="H503" s="495">
        <v>433.58333333333326</v>
      </c>
      <c r="I503" s="495">
        <v>444.86666666666667</v>
      </c>
      <c r="J503" s="495">
        <v>452.83333333333326</v>
      </c>
      <c r="K503" s="494">
        <v>436.9</v>
      </c>
      <c r="L503" s="494">
        <v>417.65</v>
      </c>
      <c r="M503" s="494">
        <v>5.1589700000000001</v>
      </c>
    </row>
    <row r="504" spans="1:13">
      <c r="A504" s="254">
        <v>494</v>
      </c>
      <c r="B504" s="497" t="s">
        <v>528</v>
      </c>
      <c r="C504" s="494">
        <v>2186.5500000000002</v>
      </c>
      <c r="D504" s="495">
        <v>2191.4666666666667</v>
      </c>
      <c r="E504" s="495">
        <v>2174.0833333333335</v>
      </c>
      <c r="F504" s="495">
        <v>2161.6166666666668</v>
      </c>
      <c r="G504" s="495">
        <v>2144.2333333333336</v>
      </c>
      <c r="H504" s="495">
        <v>2203.9333333333334</v>
      </c>
      <c r="I504" s="495">
        <v>2221.3166666666666</v>
      </c>
      <c r="J504" s="495">
        <v>2233.7833333333333</v>
      </c>
      <c r="K504" s="494">
        <v>2208.85</v>
      </c>
      <c r="L504" s="494">
        <v>2179</v>
      </c>
      <c r="M504" s="494">
        <v>1.3155699999999999</v>
      </c>
    </row>
    <row r="505" spans="1:13">
      <c r="A505" s="254">
        <v>495</v>
      </c>
      <c r="B505" s="497" t="s">
        <v>196</v>
      </c>
      <c r="C505" s="494">
        <v>427.15</v>
      </c>
      <c r="D505" s="495">
        <v>426.13333333333338</v>
      </c>
      <c r="E505" s="495">
        <v>423.36666666666679</v>
      </c>
      <c r="F505" s="495">
        <v>419.58333333333343</v>
      </c>
      <c r="G505" s="495">
        <v>416.81666666666683</v>
      </c>
      <c r="H505" s="495">
        <v>429.91666666666674</v>
      </c>
      <c r="I505" s="495">
        <v>432.68333333333328</v>
      </c>
      <c r="J505" s="495">
        <v>436.4666666666667</v>
      </c>
      <c r="K505" s="494">
        <v>428.9</v>
      </c>
      <c r="L505" s="494">
        <v>422.35</v>
      </c>
      <c r="M505" s="494">
        <v>83.205200000000005</v>
      </c>
    </row>
    <row r="506" spans="1:13">
      <c r="A506" s="254">
        <v>496</v>
      </c>
      <c r="B506" s="497" t="s">
        <v>529</v>
      </c>
      <c r="C506" s="494">
        <v>459.75</v>
      </c>
      <c r="D506" s="495">
        <v>456.90000000000003</v>
      </c>
      <c r="E506" s="495">
        <v>440.85000000000008</v>
      </c>
      <c r="F506" s="495">
        <v>421.95000000000005</v>
      </c>
      <c r="G506" s="495">
        <v>405.90000000000009</v>
      </c>
      <c r="H506" s="495">
        <v>475.80000000000007</v>
      </c>
      <c r="I506" s="495">
        <v>491.85</v>
      </c>
      <c r="J506" s="495">
        <v>510.75000000000006</v>
      </c>
      <c r="K506" s="494">
        <v>472.95</v>
      </c>
      <c r="L506" s="494">
        <v>438</v>
      </c>
      <c r="M506" s="494">
        <v>13.070869999999999</v>
      </c>
    </row>
    <row r="507" spans="1:13">
      <c r="A507" s="254">
        <v>497</v>
      </c>
      <c r="B507" s="497" t="s">
        <v>197</v>
      </c>
      <c r="C507" s="494">
        <v>15.6</v>
      </c>
      <c r="D507" s="495">
        <v>15.65</v>
      </c>
      <c r="E507" s="495">
        <v>15.450000000000001</v>
      </c>
      <c r="F507" s="495">
        <v>15.3</v>
      </c>
      <c r="G507" s="495">
        <v>15.100000000000001</v>
      </c>
      <c r="H507" s="495">
        <v>15.8</v>
      </c>
      <c r="I507" s="495">
        <v>16</v>
      </c>
      <c r="J507" s="495">
        <v>16.149999999999999</v>
      </c>
      <c r="K507" s="494">
        <v>15.85</v>
      </c>
      <c r="L507" s="494">
        <v>15.5</v>
      </c>
      <c r="M507" s="494">
        <v>598.08984999999996</v>
      </c>
    </row>
    <row r="508" spans="1:13">
      <c r="A508" s="254">
        <v>498</v>
      </c>
      <c r="B508" s="497" t="s">
        <v>198</v>
      </c>
      <c r="C508" s="494">
        <v>199.9</v>
      </c>
      <c r="D508" s="495">
        <v>201</v>
      </c>
      <c r="E508" s="495">
        <v>197.5</v>
      </c>
      <c r="F508" s="495">
        <v>195.1</v>
      </c>
      <c r="G508" s="495">
        <v>191.6</v>
      </c>
      <c r="H508" s="495">
        <v>203.4</v>
      </c>
      <c r="I508" s="495">
        <v>206.9</v>
      </c>
      <c r="J508" s="495">
        <v>209.3</v>
      </c>
      <c r="K508" s="494">
        <v>204.5</v>
      </c>
      <c r="L508" s="494">
        <v>198.6</v>
      </c>
      <c r="M508" s="494">
        <v>87.672420000000002</v>
      </c>
    </row>
    <row r="509" spans="1:13">
      <c r="A509" s="254">
        <v>499</v>
      </c>
      <c r="B509" s="497" t="s">
        <v>530</v>
      </c>
      <c r="C509" s="494">
        <v>272.89999999999998</v>
      </c>
      <c r="D509" s="495">
        <v>272.96666666666664</v>
      </c>
      <c r="E509" s="495">
        <v>270.18333333333328</v>
      </c>
      <c r="F509" s="495">
        <v>267.46666666666664</v>
      </c>
      <c r="G509" s="495">
        <v>264.68333333333328</v>
      </c>
      <c r="H509" s="495">
        <v>275.68333333333328</v>
      </c>
      <c r="I509" s="495">
        <v>278.4666666666667</v>
      </c>
      <c r="J509" s="495">
        <v>281.18333333333328</v>
      </c>
      <c r="K509" s="494">
        <v>275.75</v>
      </c>
      <c r="L509" s="494">
        <v>270.25</v>
      </c>
      <c r="M509" s="494">
        <v>1.4676100000000001</v>
      </c>
    </row>
    <row r="510" spans="1:13">
      <c r="A510" s="254">
        <v>500</v>
      </c>
      <c r="B510" s="497" t="s">
        <v>531</v>
      </c>
      <c r="C510" s="494">
        <v>2075.15</v>
      </c>
      <c r="D510" s="495">
        <v>2061.7166666666667</v>
      </c>
      <c r="E510" s="495">
        <v>2033.4333333333334</v>
      </c>
      <c r="F510" s="495">
        <v>1991.7166666666667</v>
      </c>
      <c r="G510" s="495">
        <v>1963.4333333333334</v>
      </c>
      <c r="H510" s="495">
        <v>2103.4333333333334</v>
      </c>
      <c r="I510" s="495">
        <v>2131.7166666666672</v>
      </c>
      <c r="J510" s="495">
        <v>2173.4333333333334</v>
      </c>
      <c r="K510" s="494">
        <v>2090</v>
      </c>
      <c r="L510" s="494">
        <v>2020</v>
      </c>
      <c r="M510" s="494">
        <v>0.53683999999999998</v>
      </c>
    </row>
    <row r="511" spans="1:13">
      <c r="A511" s="254">
        <v>501</v>
      </c>
      <c r="B511" s="497" t="s">
        <v>741</v>
      </c>
      <c r="C511" s="494">
        <v>1135.0999999999999</v>
      </c>
      <c r="D511" s="495">
        <v>1129.05</v>
      </c>
      <c r="E511" s="495">
        <v>1109.0999999999999</v>
      </c>
      <c r="F511" s="495">
        <v>1083.0999999999999</v>
      </c>
      <c r="G511" s="495">
        <v>1063.1499999999999</v>
      </c>
      <c r="H511" s="495">
        <v>1155.05</v>
      </c>
      <c r="I511" s="495">
        <v>1175.0000000000002</v>
      </c>
      <c r="J511" s="495">
        <v>1201</v>
      </c>
      <c r="K511" s="494">
        <v>1149</v>
      </c>
      <c r="L511" s="494">
        <v>1103.05</v>
      </c>
      <c r="M511" s="494">
        <v>0.62392000000000003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46"/>
      <c r="B5" s="546"/>
      <c r="C5" s="547"/>
      <c r="D5" s="547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48" t="s">
        <v>533</v>
      </c>
      <c r="C7" s="548"/>
      <c r="D7" s="248">
        <f>Main!B10</f>
        <v>44293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44292</v>
      </c>
      <c r="B10" s="253">
        <v>539544</v>
      </c>
      <c r="C10" s="254" t="s">
        <v>923</v>
      </c>
      <c r="D10" s="254" t="s">
        <v>924</v>
      </c>
      <c r="E10" s="254" t="s">
        <v>543</v>
      </c>
      <c r="F10" s="356">
        <v>18000</v>
      </c>
      <c r="G10" s="253">
        <v>4.6900000000000004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44292</v>
      </c>
      <c r="B11" s="253">
        <v>531673</v>
      </c>
      <c r="C11" s="254" t="s">
        <v>925</v>
      </c>
      <c r="D11" s="254" t="s">
        <v>926</v>
      </c>
      <c r="E11" s="254" t="s">
        <v>542</v>
      </c>
      <c r="F11" s="356">
        <v>75000</v>
      </c>
      <c r="G11" s="253">
        <v>10.34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44292</v>
      </c>
      <c r="B12" s="253">
        <v>531673</v>
      </c>
      <c r="C12" s="254" t="s">
        <v>925</v>
      </c>
      <c r="D12" s="254" t="s">
        <v>927</v>
      </c>
      <c r="E12" s="254" t="s">
        <v>543</v>
      </c>
      <c r="F12" s="356">
        <v>75000</v>
      </c>
      <c r="G12" s="253">
        <v>10.34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44292</v>
      </c>
      <c r="B13" s="253">
        <v>524663</v>
      </c>
      <c r="C13" s="254" t="s">
        <v>928</v>
      </c>
      <c r="D13" s="254" t="s">
        <v>929</v>
      </c>
      <c r="E13" s="254" t="s">
        <v>542</v>
      </c>
      <c r="F13" s="356">
        <v>400000</v>
      </c>
      <c r="G13" s="253">
        <v>42.9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44292</v>
      </c>
      <c r="B14" s="253">
        <v>524663</v>
      </c>
      <c r="C14" s="254" t="s">
        <v>928</v>
      </c>
      <c r="D14" s="254" t="s">
        <v>930</v>
      </c>
      <c r="E14" s="254" t="s">
        <v>542</v>
      </c>
      <c r="F14" s="356">
        <v>1231</v>
      </c>
      <c r="G14" s="253">
        <v>43.02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44292</v>
      </c>
      <c r="B15" s="253">
        <v>524663</v>
      </c>
      <c r="C15" s="254" t="s">
        <v>928</v>
      </c>
      <c r="D15" s="254" t="s">
        <v>930</v>
      </c>
      <c r="E15" s="254" t="s">
        <v>543</v>
      </c>
      <c r="F15" s="356">
        <v>226673</v>
      </c>
      <c r="G15" s="253">
        <v>42.9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44292</v>
      </c>
      <c r="B16" s="253">
        <v>541778</v>
      </c>
      <c r="C16" s="254" t="s">
        <v>931</v>
      </c>
      <c r="D16" s="254" t="s">
        <v>932</v>
      </c>
      <c r="E16" s="254" t="s">
        <v>542</v>
      </c>
      <c r="F16" s="356">
        <v>62877</v>
      </c>
      <c r="G16" s="253">
        <v>64.989999999999995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44292</v>
      </c>
      <c r="B17" s="253">
        <v>541778</v>
      </c>
      <c r="C17" s="254" t="s">
        <v>931</v>
      </c>
      <c r="D17" s="254" t="s">
        <v>932</v>
      </c>
      <c r="E17" s="254" t="s">
        <v>543</v>
      </c>
      <c r="F17" s="356">
        <v>5760</v>
      </c>
      <c r="G17" s="253">
        <v>65.069999999999993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44292</v>
      </c>
      <c r="B18" s="253">
        <v>541778</v>
      </c>
      <c r="C18" s="254" t="s">
        <v>931</v>
      </c>
      <c r="D18" s="254" t="s">
        <v>933</v>
      </c>
      <c r="E18" s="254" t="s">
        <v>543</v>
      </c>
      <c r="F18" s="356">
        <v>70500</v>
      </c>
      <c r="G18" s="253">
        <v>65.06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44292</v>
      </c>
      <c r="B19" s="253">
        <v>531502</v>
      </c>
      <c r="C19" s="254" t="s">
        <v>934</v>
      </c>
      <c r="D19" s="254" t="s">
        <v>935</v>
      </c>
      <c r="E19" s="254" t="s">
        <v>542</v>
      </c>
      <c r="F19" s="356">
        <v>211300</v>
      </c>
      <c r="G19" s="253">
        <v>1.98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44292</v>
      </c>
      <c r="B20" s="253">
        <v>541627</v>
      </c>
      <c r="C20" s="254" t="s">
        <v>936</v>
      </c>
      <c r="D20" s="254" t="s">
        <v>937</v>
      </c>
      <c r="E20" s="254" t="s">
        <v>543</v>
      </c>
      <c r="F20" s="356">
        <v>24608</v>
      </c>
      <c r="G20" s="253">
        <v>5.99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44292</v>
      </c>
      <c r="B21" s="253">
        <v>541627</v>
      </c>
      <c r="C21" s="254" t="s">
        <v>936</v>
      </c>
      <c r="D21" s="254" t="s">
        <v>938</v>
      </c>
      <c r="E21" s="254" t="s">
        <v>543</v>
      </c>
      <c r="F21" s="356">
        <v>29542</v>
      </c>
      <c r="G21" s="253">
        <v>5.99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44292</v>
      </c>
      <c r="B22" s="253">
        <v>541627</v>
      </c>
      <c r="C22" s="254" t="s">
        <v>936</v>
      </c>
      <c r="D22" s="254" t="s">
        <v>939</v>
      </c>
      <c r="E22" s="254" t="s">
        <v>542</v>
      </c>
      <c r="F22" s="356">
        <v>32900</v>
      </c>
      <c r="G22" s="253">
        <v>5.99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44292</v>
      </c>
      <c r="B23" s="253">
        <v>541627</v>
      </c>
      <c r="C23" s="254" t="s">
        <v>936</v>
      </c>
      <c r="D23" s="254" t="s">
        <v>940</v>
      </c>
      <c r="E23" s="254" t="s">
        <v>542</v>
      </c>
      <c r="F23" s="356">
        <v>32000</v>
      </c>
      <c r="G23" s="253">
        <v>5.99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44292</v>
      </c>
      <c r="B24" s="253">
        <v>519455</v>
      </c>
      <c r="C24" s="254" t="s">
        <v>903</v>
      </c>
      <c r="D24" s="254" t="s">
        <v>941</v>
      </c>
      <c r="E24" s="254" t="s">
        <v>542</v>
      </c>
      <c r="F24" s="356">
        <v>63982</v>
      </c>
      <c r="G24" s="253">
        <v>24.6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44292</v>
      </c>
      <c r="B25" s="253">
        <v>519455</v>
      </c>
      <c r="C25" s="254" t="s">
        <v>903</v>
      </c>
      <c r="D25" s="254" t="s">
        <v>904</v>
      </c>
      <c r="E25" s="254" t="s">
        <v>542</v>
      </c>
      <c r="F25" s="356">
        <v>80000</v>
      </c>
      <c r="G25" s="253">
        <v>24.5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44292</v>
      </c>
      <c r="B26" s="253">
        <v>519455</v>
      </c>
      <c r="C26" s="254" t="s">
        <v>903</v>
      </c>
      <c r="D26" s="254" t="s">
        <v>942</v>
      </c>
      <c r="E26" s="254" t="s">
        <v>543</v>
      </c>
      <c r="F26" s="356">
        <v>63982</v>
      </c>
      <c r="G26" s="253">
        <v>24.6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44292</v>
      </c>
      <c r="B27" s="253">
        <v>519455</v>
      </c>
      <c r="C27" s="254" t="s">
        <v>903</v>
      </c>
      <c r="D27" s="254" t="s">
        <v>905</v>
      </c>
      <c r="E27" s="254" t="s">
        <v>543</v>
      </c>
      <c r="F27" s="356">
        <v>80000</v>
      </c>
      <c r="G27" s="253">
        <v>24.5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44292</v>
      </c>
      <c r="B28" s="253">
        <v>543282</v>
      </c>
      <c r="C28" s="254" t="s">
        <v>872</v>
      </c>
      <c r="D28" s="254" t="s">
        <v>870</v>
      </c>
      <c r="E28" s="254" t="s">
        <v>542</v>
      </c>
      <c r="F28" s="356">
        <v>9000</v>
      </c>
      <c r="G28" s="253">
        <v>204.5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44292</v>
      </c>
      <c r="B29" s="253">
        <v>539291</v>
      </c>
      <c r="C29" s="254" t="s">
        <v>906</v>
      </c>
      <c r="D29" s="254" t="s">
        <v>907</v>
      </c>
      <c r="E29" s="254" t="s">
        <v>542</v>
      </c>
      <c r="F29" s="356">
        <v>13601</v>
      </c>
      <c r="G29" s="253">
        <v>71.239999999999995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44292</v>
      </c>
      <c r="B30" s="253">
        <v>539291</v>
      </c>
      <c r="C30" s="254" t="s">
        <v>906</v>
      </c>
      <c r="D30" s="254" t="s">
        <v>907</v>
      </c>
      <c r="E30" s="254" t="s">
        <v>543</v>
      </c>
      <c r="F30" s="356">
        <v>19850</v>
      </c>
      <c r="G30" s="253">
        <v>71.23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44292</v>
      </c>
      <c r="B31" s="253">
        <v>534597</v>
      </c>
      <c r="C31" s="254" t="s">
        <v>943</v>
      </c>
      <c r="D31" s="254" t="s">
        <v>944</v>
      </c>
      <c r="E31" s="254" t="s">
        <v>542</v>
      </c>
      <c r="F31" s="356">
        <v>18000000</v>
      </c>
      <c r="G31" s="253">
        <v>4.5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44292</v>
      </c>
      <c r="B32" s="253">
        <v>534597</v>
      </c>
      <c r="C32" s="254" t="s">
        <v>943</v>
      </c>
      <c r="D32" s="254" t="s">
        <v>945</v>
      </c>
      <c r="E32" s="254" t="s">
        <v>543</v>
      </c>
      <c r="F32" s="356">
        <v>15605210</v>
      </c>
      <c r="G32" s="253">
        <v>4.5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44292</v>
      </c>
      <c r="B33" s="253">
        <v>534597</v>
      </c>
      <c r="C33" s="254" t="s">
        <v>943</v>
      </c>
      <c r="D33" s="254" t="s">
        <v>946</v>
      </c>
      <c r="E33" s="254" t="s">
        <v>543</v>
      </c>
      <c r="F33" s="356">
        <v>10807301</v>
      </c>
      <c r="G33" s="253">
        <v>4.5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44292</v>
      </c>
      <c r="B34" s="253">
        <v>542025</v>
      </c>
      <c r="C34" s="254" t="s">
        <v>947</v>
      </c>
      <c r="D34" s="254" t="s">
        <v>932</v>
      </c>
      <c r="E34" s="254" t="s">
        <v>542</v>
      </c>
      <c r="F34" s="356">
        <v>93000</v>
      </c>
      <c r="G34" s="253">
        <v>24.13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44292</v>
      </c>
      <c r="B35" s="253">
        <v>542025</v>
      </c>
      <c r="C35" s="254" t="s">
        <v>947</v>
      </c>
      <c r="D35" s="254" t="s">
        <v>932</v>
      </c>
      <c r="E35" s="254" t="s">
        <v>543</v>
      </c>
      <c r="F35" s="356">
        <v>6000</v>
      </c>
      <c r="G35" s="253">
        <v>24.1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44292</v>
      </c>
      <c r="B36" s="253">
        <v>542025</v>
      </c>
      <c r="C36" s="254" t="s">
        <v>947</v>
      </c>
      <c r="D36" s="254" t="s">
        <v>933</v>
      </c>
      <c r="E36" s="254" t="s">
        <v>543</v>
      </c>
      <c r="F36" s="356">
        <v>90000</v>
      </c>
      <c r="G36" s="253">
        <v>24.1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44292</v>
      </c>
      <c r="B37" s="253" t="s">
        <v>948</v>
      </c>
      <c r="C37" s="254" t="s">
        <v>949</v>
      </c>
      <c r="D37" s="254" t="s">
        <v>950</v>
      </c>
      <c r="E37" s="254" t="s">
        <v>542</v>
      </c>
      <c r="F37" s="356">
        <v>81445</v>
      </c>
      <c r="G37" s="253">
        <v>55.6</v>
      </c>
      <c r="H37" s="325" t="s">
        <v>842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44292</v>
      </c>
      <c r="B38" s="253" t="s">
        <v>951</v>
      </c>
      <c r="C38" s="254" t="s">
        <v>952</v>
      </c>
      <c r="D38" s="254" t="s">
        <v>953</v>
      </c>
      <c r="E38" s="254" t="s">
        <v>542</v>
      </c>
      <c r="F38" s="356">
        <v>126000</v>
      </c>
      <c r="G38" s="253">
        <v>77.34</v>
      </c>
      <c r="H38" s="325" t="s">
        <v>842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44292</v>
      </c>
      <c r="B39" s="253" t="s">
        <v>954</v>
      </c>
      <c r="C39" s="254" t="s">
        <v>955</v>
      </c>
      <c r="D39" s="254" t="s">
        <v>956</v>
      </c>
      <c r="E39" s="254" t="s">
        <v>542</v>
      </c>
      <c r="F39" s="356">
        <v>146128</v>
      </c>
      <c r="G39" s="253">
        <v>150.84</v>
      </c>
      <c r="H39" s="325" t="s">
        <v>842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44292</v>
      </c>
      <c r="B40" s="253" t="s">
        <v>871</v>
      </c>
      <c r="C40" s="254" t="s">
        <v>873</v>
      </c>
      <c r="D40" s="254" t="s">
        <v>908</v>
      </c>
      <c r="E40" s="254" t="s">
        <v>542</v>
      </c>
      <c r="F40" s="356">
        <v>869463</v>
      </c>
      <c r="G40" s="253">
        <v>9.4499999999999993</v>
      </c>
      <c r="H40" s="325" t="s">
        <v>842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44292</v>
      </c>
      <c r="B41" s="253" t="s">
        <v>957</v>
      </c>
      <c r="C41" s="254" t="s">
        <v>958</v>
      </c>
      <c r="D41" s="254" t="s">
        <v>950</v>
      </c>
      <c r="E41" s="254" t="s">
        <v>542</v>
      </c>
      <c r="F41" s="356">
        <v>156627</v>
      </c>
      <c r="G41" s="253">
        <v>87.03</v>
      </c>
      <c r="H41" s="325" t="s">
        <v>842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44292</v>
      </c>
      <c r="B42" s="253" t="s">
        <v>959</v>
      </c>
      <c r="C42" s="254" t="s">
        <v>960</v>
      </c>
      <c r="D42" s="254" t="s">
        <v>961</v>
      </c>
      <c r="E42" s="254" t="s">
        <v>542</v>
      </c>
      <c r="F42" s="356">
        <v>96800</v>
      </c>
      <c r="G42" s="253">
        <v>11.13</v>
      </c>
      <c r="H42" s="325" t="s">
        <v>842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44292</v>
      </c>
      <c r="B43" s="253" t="s">
        <v>962</v>
      </c>
      <c r="C43" s="254" t="s">
        <v>963</v>
      </c>
      <c r="D43" s="254" t="s">
        <v>964</v>
      </c>
      <c r="E43" s="254" t="s">
        <v>542</v>
      </c>
      <c r="F43" s="356">
        <v>118454</v>
      </c>
      <c r="G43" s="253">
        <v>433.85</v>
      </c>
      <c r="H43" s="325" t="s">
        <v>842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44292</v>
      </c>
      <c r="B44" s="253" t="s">
        <v>948</v>
      </c>
      <c r="C44" s="254" t="s">
        <v>949</v>
      </c>
      <c r="D44" s="254" t="s">
        <v>950</v>
      </c>
      <c r="E44" s="254" t="s">
        <v>543</v>
      </c>
      <c r="F44" s="356">
        <v>81445</v>
      </c>
      <c r="G44" s="253">
        <v>55.9</v>
      </c>
      <c r="H44" s="325" t="s">
        <v>842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44292</v>
      </c>
      <c r="B45" s="253" t="s">
        <v>951</v>
      </c>
      <c r="C45" s="254" t="s">
        <v>952</v>
      </c>
      <c r="D45" s="254" t="s">
        <v>965</v>
      </c>
      <c r="E45" s="254" t="s">
        <v>543</v>
      </c>
      <c r="F45" s="356">
        <v>135000</v>
      </c>
      <c r="G45" s="253">
        <v>77.430000000000007</v>
      </c>
      <c r="H45" s="325" t="s">
        <v>842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44292</v>
      </c>
      <c r="B46" s="253" t="s">
        <v>954</v>
      </c>
      <c r="C46" s="254" t="s">
        <v>955</v>
      </c>
      <c r="D46" s="254" t="s">
        <v>956</v>
      </c>
      <c r="E46" s="254" t="s">
        <v>543</v>
      </c>
      <c r="F46" s="356">
        <v>146128</v>
      </c>
      <c r="G46" s="253">
        <v>151.21</v>
      </c>
      <c r="H46" s="325" t="s">
        <v>842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44292</v>
      </c>
      <c r="B47" s="253" t="s">
        <v>887</v>
      </c>
      <c r="C47" s="254" t="s">
        <v>888</v>
      </c>
      <c r="D47" s="254" t="s">
        <v>966</v>
      </c>
      <c r="E47" s="254" t="s">
        <v>543</v>
      </c>
      <c r="F47" s="356">
        <v>30000</v>
      </c>
      <c r="G47" s="253">
        <v>131.43</v>
      </c>
      <c r="H47" s="325" t="s">
        <v>842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44292</v>
      </c>
      <c r="B48" s="253" t="s">
        <v>871</v>
      </c>
      <c r="C48" s="254" t="s">
        <v>873</v>
      </c>
      <c r="D48" s="254" t="s">
        <v>889</v>
      </c>
      <c r="E48" s="254" t="s">
        <v>543</v>
      </c>
      <c r="F48" s="356">
        <v>776000</v>
      </c>
      <c r="G48" s="253">
        <v>9.4499999999999993</v>
      </c>
      <c r="H48" s="325" t="s">
        <v>842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44292</v>
      </c>
      <c r="B49" s="253" t="s">
        <v>957</v>
      </c>
      <c r="C49" s="254" t="s">
        <v>958</v>
      </c>
      <c r="D49" s="254" t="s">
        <v>950</v>
      </c>
      <c r="E49" s="254" t="s">
        <v>543</v>
      </c>
      <c r="F49" s="356">
        <v>156627</v>
      </c>
      <c r="G49" s="253">
        <v>86.78</v>
      </c>
      <c r="H49" s="325" t="s">
        <v>842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44292</v>
      </c>
      <c r="B50" s="253" t="s">
        <v>967</v>
      </c>
      <c r="C50" s="254" t="s">
        <v>968</v>
      </c>
      <c r="D50" s="254" t="s">
        <v>969</v>
      </c>
      <c r="E50" s="254" t="s">
        <v>543</v>
      </c>
      <c r="F50" s="356">
        <v>125000</v>
      </c>
      <c r="G50" s="253">
        <v>48.35</v>
      </c>
      <c r="H50" s="325" t="s">
        <v>842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44292</v>
      </c>
      <c r="B51" s="253" t="s">
        <v>970</v>
      </c>
      <c r="C51" s="254" t="s">
        <v>971</v>
      </c>
      <c r="D51" s="254" t="s">
        <v>972</v>
      </c>
      <c r="E51" s="254" t="s">
        <v>543</v>
      </c>
      <c r="F51" s="356">
        <v>4240000</v>
      </c>
      <c r="G51" s="253">
        <v>41.47</v>
      </c>
      <c r="H51" s="325" t="s">
        <v>842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44292</v>
      </c>
      <c r="B52" s="253" t="s">
        <v>962</v>
      </c>
      <c r="C52" s="254" t="s">
        <v>963</v>
      </c>
      <c r="D52" s="254" t="s">
        <v>964</v>
      </c>
      <c r="E52" s="254" t="s">
        <v>543</v>
      </c>
      <c r="F52" s="356">
        <v>14674</v>
      </c>
      <c r="G52" s="253">
        <v>447.2</v>
      </c>
      <c r="H52" s="325" t="s">
        <v>842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44292</v>
      </c>
      <c r="B53" s="253" t="s">
        <v>909</v>
      </c>
      <c r="C53" s="254" t="s">
        <v>910</v>
      </c>
      <c r="D53" s="254" t="s">
        <v>862</v>
      </c>
      <c r="E53" s="254" t="s">
        <v>543</v>
      </c>
      <c r="F53" s="356">
        <v>2346656</v>
      </c>
      <c r="G53" s="253">
        <v>2.15</v>
      </c>
      <c r="H53" s="325" t="s">
        <v>842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B54" s="253"/>
      <c r="C54" s="254"/>
      <c r="D54" s="254"/>
      <c r="E54" s="254"/>
      <c r="F54" s="356"/>
      <c r="G54" s="253"/>
      <c r="H54" s="325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B55" s="253"/>
      <c r="C55" s="254"/>
      <c r="D55" s="254"/>
      <c r="E55" s="254"/>
      <c r="F55" s="356"/>
      <c r="G55" s="253"/>
      <c r="H55" s="325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B56" s="253"/>
      <c r="C56" s="254"/>
      <c r="D56" s="254"/>
      <c r="E56" s="254"/>
      <c r="F56" s="356"/>
      <c r="G56" s="253"/>
      <c r="H56" s="325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B57" s="253"/>
      <c r="C57" s="254"/>
      <c r="D57" s="254"/>
      <c r="E57" s="254"/>
      <c r="F57" s="356"/>
      <c r="G57" s="253"/>
      <c r="H57" s="325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B58" s="253"/>
      <c r="C58" s="254"/>
      <c r="D58" s="254"/>
      <c r="E58" s="254"/>
      <c r="F58" s="356"/>
      <c r="G58" s="253"/>
      <c r="H58" s="325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B59" s="253"/>
      <c r="C59" s="254"/>
      <c r="D59" s="254"/>
      <c r="E59" s="254"/>
      <c r="F59" s="356"/>
      <c r="G59" s="253"/>
      <c r="H59" s="325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B60" s="253"/>
      <c r="C60" s="254"/>
      <c r="D60" s="254"/>
      <c r="E60" s="254"/>
      <c r="F60" s="356"/>
      <c r="G60" s="253"/>
      <c r="H60" s="325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B61" s="253"/>
      <c r="C61" s="254"/>
      <c r="D61" s="254"/>
      <c r="E61" s="254"/>
      <c r="F61" s="356"/>
      <c r="G61" s="253"/>
      <c r="H61" s="325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B62" s="253"/>
      <c r="C62" s="254"/>
      <c r="D62" s="254"/>
      <c r="E62" s="254"/>
      <c r="F62" s="356"/>
      <c r="G62" s="253"/>
      <c r="H62" s="325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B63" s="253"/>
      <c r="C63" s="254"/>
      <c r="D63" s="254"/>
      <c r="E63" s="254"/>
      <c r="F63" s="356"/>
      <c r="G63" s="253"/>
      <c r="H63" s="325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B64" s="253"/>
      <c r="C64" s="254"/>
      <c r="D64" s="254"/>
      <c r="E64" s="254"/>
      <c r="F64" s="356"/>
      <c r="G64" s="253"/>
      <c r="H64" s="325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2:35">
      <c r="B65" s="253"/>
      <c r="C65" s="254"/>
      <c r="D65" s="254"/>
      <c r="E65" s="254"/>
      <c r="F65" s="356"/>
      <c r="G65" s="253"/>
      <c r="H65" s="325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2:35">
      <c r="B66" s="253"/>
      <c r="C66" s="254"/>
      <c r="D66" s="254"/>
      <c r="E66" s="254"/>
      <c r="F66" s="356"/>
      <c r="G66" s="253"/>
      <c r="H66" s="325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2:35">
      <c r="B67" s="253"/>
      <c r="C67" s="254"/>
      <c r="D67" s="254"/>
      <c r="E67" s="254"/>
      <c r="F67" s="356"/>
      <c r="G67" s="253"/>
      <c r="H67" s="325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2:35">
      <c r="B68" s="253"/>
      <c r="C68" s="254"/>
      <c r="D68" s="254"/>
      <c r="E68" s="254"/>
      <c r="F68" s="356"/>
      <c r="G68" s="253"/>
      <c r="H68" s="325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2:35">
      <c r="B69" s="253"/>
      <c r="C69" s="254"/>
      <c r="D69" s="254"/>
      <c r="E69" s="254"/>
      <c r="F69" s="356"/>
      <c r="G69" s="253"/>
      <c r="H69" s="325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2:35">
      <c r="B70" s="253"/>
      <c r="C70" s="254"/>
      <c r="D70" s="254"/>
      <c r="E70" s="254"/>
      <c r="F70" s="356"/>
      <c r="G70" s="253"/>
      <c r="H70" s="325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2:35">
      <c r="B71" s="253"/>
      <c r="C71" s="254"/>
      <c r="D71" s="254"/>
      <c r="E71" s="254"/>
      <c r="F71" s="356"/>
      <c r="G71" s="253"/>
      <c r="H71" s="325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2:35">
      <c r="B72" s="253"/>
      <c r="C72" s="254"/>
      <c r="D72" s="254"/>
      <c r="E72" s="254"/>
      <c r="F72" s="356"/>
      <c r="G72" s="253"/>
      <c r="H72" s="325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2:35">
      <c r="B73" s="253"/>
      <c r="C73" s="254"/>
      <c r="D73" s="254"/>
      <c r="E73" s="254"/>
      <c r="F73" s="356"/>
      <c r="G73" s="253"/>
      <c r="H73" s="325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2:35">
      <c r="B74" s="253"/>
      <c r="C74" s="254"/>
      <c r="D74" s="254"/>
      <c r="E74" s="254"/>
      <c r="F74" s="356"/>
      <c r="G74" s="253"/>
      <c r="H74" s="325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2:35">
      <c r="B75" s="253"/>
      <c r="C75" s="254"/>
      <c r="D75" s="254"/>
      <c r="E75" s="254"/>
      <c r="F75" s="356"/>
      <c r="G75" s="253"/>
      <c r="H75" s="325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2:35">
      <c r="B76" s="253"/>
      <c r="C76" s="254"/>
      <c r="D76" s="254"/>
      <c r="E76" s="254"/>
      <c r="F76" s="356"/>
      <c r="G76" s="253"/>
      <c r="H76" s="325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2:35">
      <c r="B77" s="253"/>
      <c r="C77" s="254"/>
      <c r="D77" s="254"/>
      <c r="E77" s="254"/>
      <c r="F77" s="356"/>
      <c r="G77" s="253"/>
      <c r="H77" s="325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2:35">
      <c r="B78" s="253"/>
      <c r="C78" s="254"/>
      <c r="D78" s="254"/>
      <c r="E78" s="254"/>
      <c r="F78" s="356"/>
      <c r="G78" s="253"/>
      <c r="H78" s="325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2:35">
      <c r="B79" s="253"/>
      <c r="C79" s="254"/>
      <c r="D79" s="254"/>
      <c r="E79" s="254"/>
      <c r="F79" s="356"/>
      <c r="G79" s="253"/>
      <c r="H79" s="325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2:35">
      <c r="B80" s="253"/>
      <c r="C80" s="254"/>
      <c r="D80" s="254"/>
      <c r="E80" s="254"/>
      <c r="F80" s="356"/>
      <c r="G80" s="253"/>
      <c r="H80" s="325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2:35">
      <c r="B81" s="253"/>
      <c r="C81" s="254"/>
      <c r="D81" s="254"/>
      <c r="E81" s="254"/>
      <c r="F81" s="356"/>
      <c r="G81" s="253"/>
      <c r="H81" s="325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2:35">
      <c r="B82" s="253"/>
      <c r="C82" s="254"/>
      <c r="D82" s="254"/>
      <c r="E82" s="254"/>
      <c r="F82" s="356"/>
      <c r="G82" s="253"/>
      <c r="H82" s="325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2:35">
      <c r="B83" s="253"/>
      <c r="C83" s="254"/>
      <c r="D83" s="254"/>
      <c r="E83" s="254"/>
      <c r="F83" s="356"/>
      <c r="G83" s="253"/>
      <c r="H83" s="325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2:35">
      <c r="B84" s="253"/>
      <c r="C84" s="254"/>
      <c r="D84" s="254"/>
      <c r="E84" s="254"/>
      <c r="F84" s="356"/>
      <c r="G84" s="253"/>
      <c r="H84" s="325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2:35">
      <c r="B85" s="253"/>
      <c r="C85" s="254"/>
      <c r="D85" s="254"/>
      <c r="E85" s="254"/>
      <c r="F85" s="356"/>
      <c r="G85" s="253"/>
      <c r="H85" s="325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2:35">
      <c r="B86" s="253"/>
      <c r="C86" s="254"/>
      <c r="D86" s="254"/>
      <c r="E86" s="254"/>
      <c r="F86" s="356"/>
      <c r="G86" s="253"/>
      <c r="H86" s="325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2:35">
      <c r="B87" s="253"/>
      <c r="C87" s="254"/>
      <c r="D87" s="254"/>
      <c r="E87" s="254"/>
      <c r="F87" s="356"/>
      <c r="G87" s="253"/>
      <c r="H87" s="325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2:35">
      <c r="B88" s="253"/>
      <c r="C88" s="254"/>
      <c r="D88" s="254"/>
      <c r="E88" s="254"/>
      <c r="F88" s="356"/>
      <c r="G88" s="253"/>
      <c r="H88" s="325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2:35">
      <c r="B89" s="253"/>
      <c r="C89" s="254"/>
      <c r="D89" s="254"/>
      <c r="E89" s="254"/>
      <c r="F89" s="356"/>
      <c r="G89" s="253"/>
      <c r="H89" s="325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2:35">
      <c r="B90" s="253"/>
      <c r="C90" s="254"/>
      <c r="D90" s="254"/>
      <c r="E90" s="254"/>
      <c r="F90" s="356"/>
      <c r="G90" s="253"/>
      <c r="H90" s="325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2:35">
      <c r="B91" s="253"/>
      <c r="C91" s="254"/>
      <c r="D91" s="254"/>
      <c r="E91" s="254"/>
      <c r="F91" s="356"/>
      <c r="G91" s="253"/>
      <c r="H91" s="325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2:35">
      <c r="B92" s="253"/>
      <c r="C92" s="254"/>
      <c r="D92" s="254"/>
      <c r="E92" s="254"/>
      <c r="F92" s="356"/>
      <c r="G92" s="253"/>
      <c r="H92" s="325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2:35">
      <c r="B93" s="253"/>
      <c r="C93" s="254"/>
      <c r="D93" s="254"/>
      <c r="E93" s="254"/>
      <c r="F93" s="356"/>
      <c r="G93" s="253"/>
      <c r="H93" s="325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2:35">
      <c r="B94" s="253"/>
      <c r="C94" s="254"/>
      <c r="D94" s="254"/>
      <c r="E94" s="254"/>
      <c r="F94" s="356"/>
      <c r="G94" s="253"/>
      <c r="H94" s="325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2:35">
      <c r="B95" s="253"/>
      <c r="C95" s="254"/>
      <c r="D95" s="254"/>
      <c r="E95" s="254"/>
      <c r="F95" s="356"/>
      <c r="G95" s="253"/>
      <c r="H95" s="325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2:35">
      <c r="B96" s="253"/>
      <c r="C96" s="254"/>
      <c r="D96" s="254"/>
      <c r="E96" s="254"/>
      <c r="F96" s="356"/>
      <c r="G96" s="253"/>
      <c r="H96" s="325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6"/>
      <c r="G97" s="253"/>
      <c r="H97" s="325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6"/>
      <c r="G98" s="253"/>
      <c r="H98" s="325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6"/>
      <c r="G99" s="253"/>
      <c r="H99" s="325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6"/>
      <c r="G100" s="253"/>
      <c r="H100" s="325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6"/>
      <c r="G101" s="253"/>
      <c r="H101" s="325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6"/>
      <c r="G102" s="253"/>
      <c r="H102" s="325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6"/>
      <c r="G103" s="253"/>
      <c r="H103" s="325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6"/>
      <c r="G104" s="253"/>
      <c r="H104" s="325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6"/>
      <c r="G105" s="253"/>
      <c r="H105" s="325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6"/>
      <c r="G106" s="253"/>
      <c r="H106" s="325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6"/>
      <c r="G107" s="253"/>
      <c r="H107" s="325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2"/>
  <sheetViews>
    <sheetView zoomScale="68" zoomScaleNormal="85" workbookViewId="0">
      <selection activeCell="Q20" sqref="Q20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886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44293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02" t="s">
        <v>552</v>
      </c>
      <c r="L9" s="60" t="s">
        <v>819</v>
      </c>
      <c r="M9" s="60" t="s">
        <v>818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500" customFormat="1" ht="14.25">
      <c r="A10" s="481">
        <v>1</v>
      </c>
      <c r="B10" s="482">
        <v>44253</v>
      </c>
      <c r="C10" s="483"/>
      <c r="D10" s="504" t="s">
        <v>125</v>
      </c>
      <c r="E10" s="485" t="s">
        <v>860</v>
      </c>
      <c r="F10" s="487">
        <v>95.5</v>
      </c>
      <c r="G10" s="487">
        <v>88.5</v>
      </c>
      <c r="H10" s="487">
        <v>100</v>
      </c>
      <c r="I10" s="488" t="s">
        <v>859</v>
      </c>
      <c r="J10" s="505" t="s">
        <v>844</v>
      </c>
      <c r="K10" s="505">
        <f t="shared" ref="K10" si="0">H10-F10</f>
        <v>4.5</v>
      </c>
      <c r="L10" s="506">
        <f t="shared" ref="L10" si="1">(F10*-0.8)/100</f>
        <v>-0.76400000000000001</v>
      </c>
      <c r="M10" s="491">
        <f t="shared" ref="M10:M11" si="2">(K10+L10)/F10</f>
        <v>3.912041884816754E-2</v>
      </c>
      <c r="N10" s="505" t="s">
        <v>556</v>
      </c>
      <c r="O10" s="493">
        <v>44257</v>
      </c>
      <c r="P10" s="454"/>
      <c r="Q10" s="4"/>
      <c r="R10" s="455" t="s">
        <v>792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500" customFormat="1" ht="14.25">
      <c r="A11" s="473">
        <v>2</v>
      </c>
      <c r="B11" s="467">
        <v>44273</v>
      </c>
      <c r="C11" s="475"/>
      <c r="D11" s="446" t="s">
        <v>772</v>
      </c>
      <c r="E11" s="476" t="s">
        <v>557</v>
      </c>
      <c r="F11" s="444">
        <v>1785</v>
      </c>
      <c r="G11" s="477">
        <v>1670</v>
      </c>
      <c r="H11" s="476">
        <f>(1872.5+1775)/2</f>
        <v>1823.75</v>
      </c>
      <c r="I11" s="478">
        <v>2000</v>
      </c>
      <c r="J11" s="445" t="s">
        <v>874</v>
      </c>
      <c r="K11" s="445">
        <f t="shared" ref="K11" si="3">H11-F11</f>
        <v>38.75</v>
      </c>
      <c r="L11" s="503">
        <f t="shared" ref="L11" si="4">(F11*-0.8)/100</f>
        <v>-14.28</v>
      </c>
      <c r="M11" s="442">
        <f t="shared" si="2"/>
        <v>1.3708683473389355E-2</v>
      </c>
      <c r="N11" s="445" t="s">
        <v>556</v>
      </c>
      <c r="O11" s="443">
        <v>44287</v>
      </c>
      <c r="P11" s="454"/>
      <c r="Q11" s="4"/>
      <c r="R11" s="455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500" customFormat="1" ht="14.25">
      <c r="A12" s="358">
        <v>3</v>
      </c>
      <c r="B12" s="418">
        <v>44274</v>
      </c>
      <c r="C12" s="374"/>
      <c r="D12" s="412" t="s">
        <v>248</v>
      </c>
      <c r="E12" s="378" t="s">
        <v>557</v>
      </c>
      <c r="F12" s="387" t="s">
        <v>847</v>
      </c>
      <c r="G12" s="383">
        <v>2650</v>
      </c>
      <c r="H12" s="378"/>
      <c r="I12" s="375" t="s">
        <v>848</v>
      </c>
      <c r="J12" s="380" t="s">
        <v>558</v>
      </c>
      <c r="K12" s="380"/>
      <c r="L12" s="388"/>
      <c r="M12" s="351"/>
      <c r="N12" s="361"/>
      <c r="O12" s="357"/>
      <c r="P12" s="454"/>
      <c r="Q12" s="4"/>
      <c r="R12" s="455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00" customFormat="1" ht="14.25">
      <c r="A13" s="473">
        <v>4</v>
      </c>
      <c r="B13" s="467">
        <v>44274</v>
      </c>
      <c r="C13" s="475"/>
      <c r="D13" s="446" t="s">
        <v>172</v>
      </c>
      <c r="E13" s="476" t="s">
        <v>557</v>
      </c>
      <c r="F13" s="444">
        <v>5275</v>
      </c>
      <c r="G13" s="477">
        <v>4950</v>
      </c>
      <c r="H13" s="476">
        <v>5725</v>
      </c>
      <c r="I13" s="478" t="s">
        <v>849</v>
      </c>
      <c r="J13" s="445" t="s">
        <v>876</v>
      </c>
      <c r="K13" s="445">
        <f t="shared" ref="K13" si="5">H13-F13</f>
        <v>450</v>
      </c>
      <c r="L13" s="503">
        <f t="shared" ref="L13" si="6">(F13*-0.8)/100</f>
        <v>-42.2</v>
      </c>
      <c r="M13" s="442">
        <f t="shared" ref="M13" si="7">(K13+L13)/F13</f>
        <v>7.7308056872037914E-2</v>
      </c>
      <c r="N13" s="445" t="s">
        <v>556</v>
      </c>
      <c r="O13" s="443">
        <v>44287</v>
      </c>
      <c r="P13" s="454"/>
      <c r="Q13" s="4"/>
      <c r="R13" s="455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00" customFormat="1" ht="14.25">
      <c r="A14" s="358">
        <v>5</v>
      </c>
      <c r="B14" s="373">
        <v>44277</v>
      </c>
      <c r="C14" s="374"/>
      <c r="D14" s="412" t="s">
        <v>854</v>
      </c>
      <c r="E14" s="378" t="s">
        <v>557</v>
      </c>
      <c r="F14" s="383" t="s">
        <v>858</v>
      </c>
      <c r="G14" s="383">
        <v>1940</v>
      </c>
      <c r="H14" s="378"/>
      <c r="I14" s="375" t="s">
        <v>855</v>
      </c>
      <c r="J14" s="380" t="s">
        <v>558</v>
      </c>
      <c r="K14" s="380"/>
      <c r="L14" s="388"/>
      <c r="M14" s="351"/>
      <c r="N14" s="361"/>
      <c r="O14" s="357"/>
      <c r="P14" s="454"/>
      <c r="Q14" s="4"/>
      <c r="R14" s="455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00" customFormat="1" ht="14.25">
      <c r="A15" s="481">
        <v>6</v>
      </c>
      <c r="B15" s="482">
        <v>44277</v>
      </c>
      <c r="C15" s="483"/>
      <c r="D15" s="504" t="s">
        <v>856</v>
      </c>
      <c r="E15" s="485" t="s">
        <v>557</v>
      </c>
      <c r="F15" s="487">
        <v>507</v>
      </c>
      <c r="G15" s="487">
        <v>478</v>
      </c>
      <c r="H15" s="487">
        <v>527.5</v>
      </c>
      <c r="I15" s="488" t="s">
        <v>857</v>
      </c>
      <c r="J15" s="505" t="s">
        <v>875</v>
      </c>
      <c r="K15" s="505">
        <f t="shared" ref="K15" si="8">H15-F15</f>
        <v>20.5</v>
      </c>
      <c r="L15" s="506">
        <f t="shared" ref="L15" si="9">(F15*-0.8)/100</f>
        <v>-4.056</v>
      </c>
      <c r="M15" s="491">
        <f t="shared" ref="M15" si="10">(K15+L15)/F15</f>
        <v>3.2433925049309663E-2</v>
      </c>
      <c r="N15" s="505" t="s">
        <v>556</v>
      </c>
      <c r="O15" s="493">
        <v>44287</v>
      </c>
      <c r="P15" s="454"/>
      <c r="Q15" s="4"/>
      <c r="R15" s="455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00" customFormat="1" ht="14.25">
      <c r="A16" s="481">
        <v>7</v>
      </c>
      <c r="B16" s="482">
        <v>44281</v>
      </c>
      <c r="C16" s="483"/>
      <c r="D16" s="504" t="s">
        <v>160</v>
      </c>
      <c r="E16" s="485" t="s">
        <v>557</v>
      </c>
      <c r="F16" s="487">
        <v>1785</v>
      </c>
      <c r="G16" s="487">
        <v>1675</v>
      </c>
      <c r="H16" s="487">
        <v>1862.5</v>
      </c>
      <c r="I16" s="488" t="s">
        <v>863</v>
      </c>
      <c r="J16" s="505" t="s">
        <v>920</v>
      </c>
      <c r="K16" s="505">
        <f t="shared" ref="K16" si="11">H16-F16</f>
        <v>77.5</v>
      </c>
      <c r="L16" s="506">
        <f t="shared" ref="L16" si="12">(F16*-0.8)/100</f>
        <v>-14.28</v>
      </c>
      <c r="M16" s="491">
        <f t="shared" ref="M16" si="13">(K16+L16)/F16</f>
        <v>3.541736694677871E-2</v>
      </c>
      <c r="N16" s="505" t="s">
        <v>556</v>
      </c>
      <c r="O16" s="493">
        <v>44292</v>
      </c>
      <c r="P16" s="454"/>
      <c r="Q16" s="4"/>
      <c r="R16" s="455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00" customFormat="1" ht="14.25">
      <c r="A17" s="358">
        <v>8</v>
      </c>
      <c r="B17" s="373">
        <v>44285</v>
      </c>
      <c r="C17" s="374"/>
      <c r="D17" s="412" t="s">
        <v>490</v>
      </c>
      <c r="E17" s="378" t="s">
        <v>557</v>
      </c>
      <c r="F17" s="387" t="s">
        <v>866</v>
      </c>
      <c r="G17" s="383">
        <v>477</v>
      </c>
      <c r="H17" s="378"/>
      <c r="I17" s="375" t="s">
        <v>867</v>
      </c>
      <c r="J17" s="380" t="s">
        <v>558</v>
      </c>
      <c r="K17" s="380"/>
      <c r="L17" s="388"/>
      <c r="M17" s="351"/>
      <c r="N17" s="361"/>
      <c r="O17" s="357"/>
      <c r="P17" s="454"/>
      <c r="Q17" s="4"/>
      <c r="R17" s="455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500" customFormat="1" ht="14.25">
      <c r="A18" s="358">
        <v>9</v>
      </c>
      <c r="B18" s="373">
        <v>44287</v>
      </c>
      <c r="C18" s="374"/>
      <c r="D18" s="412" t="s">
        <v>96</v>
      </c>
      <c r="E18" s="378" t="s">
        <v>557</v>
      </c>
      <c r="F18" s="383" t="s">
        <v>884</v>
      </c>
      <c r="G18" s="383">
        <v>1195</v>
      </c>
      <c r="H18" s="378"/>
      <c r="I18" s="375" t="s">
        <v>885</v>
      </c>
      <c r="J18" s="380" t="s">
        <v>558</v>
      </c>
      <c r="K18" s="380"/>
      <c r="L18" s="388"/>
      <c r="M18" s="351"/>
      <c r="N18" s="361"/>
      <c r="O18" s="357"/>
      <c r="P18" s="454"/>
      <c r="Q18" s="4"/>
      <c r="R18" s="455" t="s">
        <v>792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500" customFormat="1" ht="14.25">
      <c r="A19" s="358">
        <v>10</v>
      </c>
      <c r="B19" s="373">
        <v>44291</v>
      </c>
      <c r="C19" s="374"/>
      <c r="D19" s="412" t="s">
        <v>109</v>
      </c>
      <c r="E19" s="378" t="s">
        <v>557</v>
      </c>
      <c r="F19" s="383" t="s">
        <v>890</v>
      </c>
      <c r="G19" s="383">
        <v>1370</v>
      </c>
      <c r="H19" s="378"/>
      <c r="I19" s="375" t="s">
        <v>891</v>
      </c>
      <c r="J19" s="380" t="s">
        <v>558</v>
      </c>
      <c r="K19" s="380"/>
      <c r="L19" s="388"/>
      <c r="M19" s="351"/>
      <c r="N19" s="361"/>
      <c r="O19" s="357"/>
      <c r="P19" s="454"/>
      <c r="Q19" s="4"/>
      <c r="R19" s="455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500" customFormat="1" ht="14.25">
      <c r="A20" s="358">
        <v>11</v>
      </c>
      <c r="B20" s="373">
        <v>44291</v>
      </c>
      <c r="C20" s="374"/>
      <c r="D20" s="412" t="s">
        <v>896</v>
      </c>
      <c r="E20" s="378" t="s">
        <v>557</v>
      </c>
      <c r="F20" s="387" t="s">
        <v>897</v>
      </c>
      <c r="G20" s="383">
        <v>174</v>
      </c>
      <c r="H20" s="378"/>
      <c r="I20" s="375" t="s">
        <v>898</v>
      </c>
      <c r="J20" s="380" t="s">
        <v>558</v>
      </c>
      <c r="K20" s="380"/>
      <c r="L20" s="388"/>
      <c r="M20" s="351"/>
      <c r="N20" s="361"/>
      <c r="O20" s="357"/>
      <c r="P20" s="454"/>
      <c r="Q20" s="4"/>
      <c r="R20" s="455" t="s">
        <v>559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500" customFormat="1" ht="14.25">
      <c r="A21" s="358"/>
      <c r="B21" s="373"/>
      <c r="C21" s="374"/>
      <c r="D21" s="412"/>
      <c r="E21" s="378"/>
      <c r="F21" s="383"/>
      <c r="G21" s="383"/>
      <c r="H21" s="378"/>
      <c r="I21" s="375"/>
      <c r="J21" s="380"/>
      <c r="K21" s="380"/>
      <c r="L21" s="388"/>
      <c r="M21" s="351"/>
      <c r="N21" s="361"/>
      <c r="O21" s="357"/>
      <c r="P21" s="454"/>
      <c r="Q21" s="4"/>
      <c r="R21" s="455"/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500" customFormat="1" ht="14.25">
      <c r="A22" s="358"/>
      <c r="B22" s="373"/>
      <c r="C22" s="374"/>
      <c r="D22" s="412"/>
      <c r="E22" s="378"/>
      <c r="F22" s="383"/>
      <c r="G22" s="383"/>
      <c r="H22" s="378"/>
      <c r="I22" s="375"/>
      <c r="J22" s="380"/>
      <c r="K22" s="380"/>
      <c r="L22" s="388"/>
      <c r="M22" s="351"/>
      <c r="N22" s="361"/>
      <c r="O22" s="357"/>
      <c r="P22" s="454"/>
      <c r="Q22" s="4"/>
      <c r="R22" s="455"/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2" customFormat="1" ht="14.25">
      <c r="A23" s="358"/>
      <c r="B23" s="373"/>
      <c r="C23" s="374"/>
      <c r="D23" s="385"/>
      <c r="E23" s="378"/>
      <c r="F23" s="378"/>
      <c r="G23" s="383"/>
      <c r="H23" s="378"/>
      <c r="I23" s="375"/>
      <c r="J23" s="380"/>
      <c r="K23" s="380"/>
      <c r="L23" s="388"/>
      <c r="M23" s="351"/>
      <c r="N23" s="361"/>
      <c r="O23" s="357"/>
      <c r="P23" s="454"/>
      <c r="Q23" s="4"/>
      <c r="R23" s="455"/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2" customFormat="1" ht="14.25">
      <c r="A24" s="433"/>
      <c r="B24" s="434"/>
      <c r="C24" s="435"/>
      <c r="D24" s="436"/>
      <c r="E24" s="437"/>
      <c r="F24" s="437"/>
      <c r="G24" s="400"/>
      <c r="H24" s="437"/>
      <c r="I24" s="438"/>
      <c r="J24" s="401"/>
      <c r="K24" s="401"/>
      <c r="L24" s="439"/>
      <c r="M24" s="76"/>
      <c r="N24" s="440"/>
      <c r="O24" s="441"/>
      <c r="P24" s="381"/>
      <c r="Q24" s="61"/>
      <c r="R24" s="321"/>
      <c r="S24" s="61"/>
      <c r="T24" s="61"/>
      <c r="U24" s="61"/>
      <c r="V24" s="61"/>
      <c r="W24" s="61"/>
      <c r="X24" s="61"/>
      <c r="Y24" s="61"/>
      <c r="Z24" s="61"/>
      <c r="AA24" s="61"/>
      <c r="AB24" s="61"/>
    </row>
    <row r="25" spans="1:38" s="2" customFormat="1" ht="14.25">
      <c r="A25" s="433"/>
      <c r="B25" s="434"/>
      <c r="C25" s="435"/>
      <c r="D25" s="436"/>
      <c r="E25" s="437"/>
      <c r="F25" s="437"/>
      <c r="G25" s="400"/>
      <c r="H25" s="437"/>
      <c r="I25" s="438"/>
      <c r="J25" s="401"/>
      <c r="K25" s="401"/>
      <c r="L25" s="439"/>
      <c r="M25" s="76"/>
      <c r="N25" s="440"/>
      <c r="O25" s="441"/>
      <c r="P25" s="381"/>
      <c r="Q25" s="61"/>
      <c r="R25" s="321"/>
      <c r="S25" s="61"/>
      <c r="T25" s="61"/>
      <c r="U25" s="61"/>
      <c r="V25" s="61"/>
      <c r="W25" s="61"/>
      <c r="X25" s="61"/>
      <c r="Y25" s="61"/>
      <c r="Z25" s="61"/>
      <c r="AA25" s="61"/>
      <c r="AB25" s="61"/>
    </row>
    <row r="26" spans="1:38" s="2" customFormat="1" ht="12" customHeight="1">
      <c r="A26" s="20" t="s">
        <v>560</v>
      </c>
      <c r="B26" s="21"/>
      <c r="C26" s="22"/>
      <c r="D26" s="23"/>
      <c r="E26" s="24"/>
      <c r="F26" s="25"/>
      <c r="G26" s="25"/>
      <c r="H26" s="25"/>
      <c r="I26" s="25"/>
      <c r="J26" s="62"/>
      <c r="K26" s="25"/>
      <c r="L26" s="389"/>
      <c r="M26" s="35"/>
      <c r="N26" s="62"/>
      <c r="O26" s="63"/>
      <c r="P26" s="5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2" customFormat="1" ht="12" customHeight="1">
      <c r="A27" s="26" t="s">
        <v>561</v>
      </c>
      <c r="B27" s="20"/>
      <c r="C27" s="20"/>
      <c r="D27" s="20"/>
      <c r="F27" s="27" t="s">
        <v>562</v>
      </c>
      <c r="G27" s="14"/>
      <c r="H27" s="28"/>
      <c r="I27" s="33"/>
      <c r="J27" s="64"/>
      <c r="K27" s="65"/>
      <c r="L27" s="390"/>
      <c r="M27" s="66"/>
      <c r="N27" s="13"/>
      <c r="O27" s="67"/>
      <c r="P27" s="5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2" customFormat="1" ht="12" customHeight="1">
      <c r="A28" s="20" t="s">
        <v>563</v>
      </c>
      <c r="B28" s="20"/>
      <c r="C28" s="20"/>
      <c r="D28" s="20"/>
      <c r="E28" s="29"/>
      <c r="F28" s="27" t="s">
        <v>564</v>
      </c>
      <c r="G28" s="14"/>
      <c r="H28" s="28"/>
      <c r="I28" s="33"/>
      <c r="J28" s="64"/>
      <c r="K28" s="65"/>
      <c r="L28" s="390"/>
      <c r="M28" s="66"/>
      <c r="N28" s="13"/>
      <c r="O28" s="67"/>
      <c r="P28" s="5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2" customFormat="1" ht="12" customHeight="1">
      <c r="A29" s="20"/>
      <c r="B29" s="20"/>
      <c r="C29" s="20"/>
      <c r="D29" s="20"/>
      <c r="E29" s="29"/>
      <c r="F29" s="14"/>
      <c r="G29" s="14"/>
      <c r="H29" s="28"/>
      <c r="I29" s="33"/>
      <c r="J29" s="68"/>
      <c r="K29" s="65"/>
      <c r="L29" s="390"/>
      <c r="M29" s="14"/>
      <c r="N29" s="69"/>
      <c r="O29" s="54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ht="15">
      <c r="A30" s="8"/>
      <c r="B30" s="30" t="s">
        <v>565</v>
      </c>
      <c r="C30" s="30"/>
      <c r="D30" s="30"/>
      <c r="E30" s="30"/>
      <c r="F30" s="31"/>
      <c r="G30" s="29"/>
      <c r="H30" s="29"/>
      <c r="I30" s="70"/>
      <c r="J30" s="71"/>
      <c r="K30" s="72"/>
      <c r="L30" s="391"/>
      <c r="M30" s="9"/>
      <c r="N30" s="8"/>
      <c r="O30" s="50"/>
      <c r="P30" s="4"/>
      <c r="R30" s="79"/>
      <c r="S30" s="13"/>
      <c r="T30" s="13"/>
      <c r="U30" s="13"/>
      <c r="V30" s="13"/>
      <c r="W30" s="13"/>
      <c r="X30" s="13"/>
      <c r="Y30" s="13"/>
      <c r="Z30" s="13"/>
    </row>
    <row r="31" spans="1:38" s="3" customFormat="1" ht="38.25">
      <c r="A31" s="17" t="s">
        <v>16</v>
      </c>
      <c r="B31" s="18" t="s">
        <v>534</v>
      </c>
      <c r="C31" s="18"/>
      <c r="D31" s="19" t="s">
        <v>545</v>
      </c>
      <c r="E31" s="18" t="s">
        <v>546</v>
      </c>
      <c r="F31" s="18" t="s">
        <v>547</v>
      </c>
      <c r="G31" s="18" t="s">
        <v>566</v>
      </c>
      <c r="H31" s="18" t="s">
        <v>549</v>
      </c>
      <c r="I31" s="18" t="s">
        <v>550</v>
      </c>
      <c r="J31" s="18" t="s">
        <v>551</v>
      </c>
      <c r="K31" s="59" t="s">
        <v>567</v>
      </c>
      <c r="L31" s="392" t="s">
        <v>819</v>
      </c>
      <c r="M31" s="60" t="s">
        <v>818</v>
      </c>
      <c r="N31" s="18" t="s">
        <v>554</v>
      </c>
      <c r="O31" s="75" t="s">
        <v>555</v>
      </c>
      <c r="P31" s="4"/>
      <c r="Q31" s="37"/>
      <c r="R31" s="35"/>
      <c r="S31" s="35"/>
      <c r="T31" s="35"/>
    </row>
    <row r="32" spans="1:38" s="369" customFormat="1" ht="15" customHeight="1">
      <c r="A32" s="394">
        <v>1</v>
      </c>
      <c r="B32" s="418">
        <v>44277</v>
      </c>
      <c r="C32" s="421"/>
      <c r="D32" s="386" t="s">
        <v>851</v>
      </c>
      <c r="E32" s="387" t="s">
        <v>557</v>
      </c>
      <c r="F32" s="387" t="s">
        <v>852</v>
      </c>
      <c r="G32" s="387">
        <v>668</v>
      </c>
      <c r="H32" s="422"/>
      <c r="I32" s="387" t="s">
        <v>853</v>
      </c>
      <c r="J32" s="501" t="s">
        <v>558</v>
      </c>
      <c r="K32" s="352"/>
      <c r="L32" s="404"/>
      <c r="M32" s="402"/>
      <c r="N32" s="380"/>
      <c r="O32" s="393"/>
      <c r="P32" s="4"/>
      <c r="Q32" s="4"/>
      <c r="R32" s="324" t="s">
        <v>559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69" customFormat="1" ht="15" customHeight="1">
      <c r="A33" s="468">
        <v>2</v>
      </c>
      <c r="B33" s="467">
        <v>44285</v>
      </c>
      <c r="C33" s="469"/>
      <c r="D33" s="470" t="s">
        <v>740</v>
      </c>
      <c r="E33" s="444" t="s">
        <v>557</v>
      </c>
      <c r="F33" s="444">
        <v>681</v>
      </c>
      <c r="G33" s="444">
        <v>660</v>
      </c>
      <c r="H33" s="471">
        <v>702.5</v>
      </c>
      <c r="I33" s="444" t="s">
        <v>868</v>
      </c>
      <c r="J33" s="445" t="s">
        <v>845</v>
      </c>
      <c r="K33" s="445">
        <f t="shared" ref="K33" si="14">H33-F33</f>
        <v>21.5</v>
      </c>
      <c r="L33" s="503">
        <f>(F33*-0.7)/100</f>
        <v>-4.7669999999999995</v>
      </c>
      <c r="M33" s="442">
        <f t="shared" ref="M33" si="15">(K33+L33)/F33</f>
        <v>2.4571218795888399E-2</v>
      </c>
      <c r="N33" s="445" t="s">
        <v>556</v>
      </c>
      <c r="O33" s="443">
        <v>44287</v>
      </c>
      <c r="P33" s="4"/>
      <c r="Q33" s="4"/>
      <c r="R33" s="324" t="s">
        <v>559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69" customFormat="1" ht="15" customHeight="1">
      <c r="A34" s="468">
        <v>3</v>
      </c>
      <c r="B34" s="467">
        <v>44286</v>
      </c>
      <c r="C34" s="469"/>
      <c r="D34" s="470" t="s">
        <v>90</v>
      </c>
      <c r="E34" s="444" t="s">
        <v>557</v>
      </c>
      <c r="F34" s="444">
        <v>3685</v>
      </c>
      <c r="G34" s="444">
        <v>3490</v>
      </c>
      <c r="H34" s="471">
        <v>3775</v>
      </c>
      <c r="I34" s="444" t="s">
        <v>869</v>
      </c>
      <c r="J34" s="445" t="s">
        <v>900</v>
      </c>
      <c r="K34" s="445">
        <f t="shared" ref="K34:K35" si="16">H34-F34</f>
        <v>90</v>
      </c>
      <c r="L34" s="503">
        <f>(F34*-0.7)/100</f>
        <v>-25.795000000000002</v>
      </c>
      <c r="M34" s="442">
        <f t="shared" ref="M34:M35" si="17">(K34+L34)/F34</f>
        <v>1.7423337856173678E-2</v>
      </c>
      <c r="N34" s="445" t="s">
        <v>556</v>
      </c>
      <c r="O34" s="443">
        <v>44291</v>
      </c>
      <c r="P34" s="4"/>
      <c r="Q34" s="4"/>
      <c r="R34" s="32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69" customFormat="1" ht="15" customHeight="1">
      <c r="A35" s="468">
        <v>4</v>
      </c>
      <c r="B35" s="467">
        <v>44286</v>
      </c>
      <c r="C35" s="469"/>
      <c r="D35" s="470" t="s">
        <v>783</v>
      </c>
      <c r="E35" s="444" t="s">
        <v>557</v>
      </c>
      <c r="F35" s="444">
        <v>234.5</v>
      </c>
      <c r="G35" s="444">
        <v>228</v>
      </c>
      <c r="H35" s="471">
        <v>241</v>
      </c>
      <c r="I35" s="444" t="s">
        <v>824</v>
      </c>
      <c r="J35" s="445" t="s">
        <v>911</v>
      </c>
      <c r="K35" s="445">
        <f t="shared" si="16"/>
        <v>6.5</v>
      </c>
      <c r="L35" s="503">
        <f>(F35*-0.7)/100</f>
        <v>-1.6414999999999997</v>
      </c>
      <c r="M35" s="442">
        <f t="shared" si="17"/>
        <v>2.071855010660981E-2</v>
      </c>
      <c r="N35" s="445" t="s">
        <v>556</v>
      </c>
      <c r="O35" s="443">
        <v>44292</v>
      </c>
      <c r="P35" s="4"/>
      <c r="Q35" s="4"/>
      <c r="R35" s="32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69" customFormat="1" ht="15" customHeight="1">
      <c r="A36" s="394">
        <v>5</v>
      </c>
      <c r="B36" s="373">
        <v>44291</v>
      </c>
      <c r="C36" s="421"/>
      <c r="D36" s="386" t="s">
        <v>131</v>
      </c>
      <c r="E36" s="387" t="s">
        <v>557</v>
      </c>
      <c r="F36" s="387" t="s">
        <v>922</v>
      </c>
      <c r="G36" s="422">
        <v>1730</v>
      </c>
      <c r="H36" s="422"/>
      <c r="I36" s="387">
        <v>1880</v>
      </c>
      <c r="J36" s="501" t="s">
        <v>558</v>
      </c>
      <c r="K36" s="352"/>
      <c r="L36" s="404"/>
      <c r="M36" s="402"/>
      <c r="N36" s="380"/>
      <c r="O36" s="393"/>
      <c r="P36" s="4"/>
      <c r="Q36" s="4"/>
      <c r="R36" s="32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34" s="369" customFormat="1" ht="15" customHeight="1">
      <c r="A37" s="394">
        <v>6</v>
      </c>
      <c r="B37" s="373">
        <v>44291</v>
      </c>
      <c r="C37" s="421"/>
      <c r="D37" s="386" t="s">
        <v>86</v>
      </c>
      <c r="E37" s="387" t="s">
        <v>557</v>
      </c>
      <c r="F37" s="387" t="s">
        <v>894</v>
      </c>
      <c r="G37" s="422">
        <v>855</v>
      </c>
      <c r="H37" s="422"/>
      <c r="I37" s="387" t="s">
        <v>895</v>
      </c>
      <c r="J37" s="501" t="s">
        <v>558</v>
      </c>
      <c r="K37" s="352"/>
      <c r="L37" s="404"/>
      <c r="M37" s="402"/>
      <c r="N37" s="380"/>
      <c r="O37" s="393"/>
      <c r="P37" s="4"/>
      <c r="Q37" s="4"/>
      <c r="R37" s="324" t="s">
        <v>792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34" s="369" customFormat="1" ht="15" customHeight="1">
      <c r="A38" s="394">
        <v>7</v>
      </c>
      <c r="B38" s="373">
        <v>44291</v>
      </c>
      <c r="C38" s="421"/>
      <c r="D38" s="386" t="s">
        <v>372</v>
      </c>
      <c r="E38" s="387" t="s">
        <v>557</v>
      </c>
      <c r="F38" s="387" t="s">
        <v>901</v>
      </c>
      <c r="G38" s="422">
        <v>530</v>
      </c>
      <c r="H38" s="422"/>
      <c r="I38" s="387" t="s">
        <v>902</v>
      </c>
      <c r="J38" s="501" t="s">
        <v>558</v>
      </c>
      <c r="K38" s="352"/>
      <c r="L38" s="404"/>
      <c r="M38" s="402"/>
      <c r="N38" s="380"/>
      <c r="O38" s="393"/>
      <c r="P38" s="4"/>
      <c r="Q38" s="4"/>
      <c r="R38" s="324" t="s">
        <v>792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34" s="369" customFormat="1" ht="15" customHeight="1">
      <c r="A39" s="529">
        <v>8</v>
      </c>
      <c r="B39" s="530">
        <v>44292</v>
      </c>
      <c r="C39" s="531"/>
      <c r="D39" s="532" t="s">
        <v>188</v>
      </c>
      <c r="E39" s="533" t="s">
        <v>918</v>
      </c>
      <c r="F39" s="533">
        <v>590</v>
      </c>
      <c r="G39" s="534">
        <v>608</v>
      </c>
      <c r="H39" s="534">
        <v>580.5</v>
      </c>
      <c r="I39" s="533">
        <v>560</v>
      </c>
      <c r="J39" s="445" t="s">
        <v>919</v>
      </c>
      <c r="K39" s="445">
        <f>F39-H39</f>
        <v>9.5</v>
      </c>
      <c r="L39" s="503">
        <f>(F39*-0.07)/100</f>
        <v>-0.41300000000000003</v>
      </c>
      <c r="M39" s="442">
        <f t="shared" ref="M39" si="18">(K39+L39)/F39</f>
        <v>1.5401694915254237E-2</v>
      </c>
      <c r="N39" s="445" t="s">
        <v>556</v>
      </c>
      <c r="O39" s="528">
        <v>44292</v>
      </c>
      <c r="P39" s="4"/>
      <c r="Q39" s="4"/>
      <c r="R39" s="324" t="s">
        <v>792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34" s="369" customFormat="1" ht="15" customHeight="1">
      <c r="A40" s="394"/>
      <c r="B40" s="373"/>
      <c r="C40" s="421"/>
      <c r="D40" s="386"/>
      <c r="E40" s="387"/>
      <c r="F40" s="387"/>
      <c r="G40" s="422"/>
      <c r="H40" s="422"/>
      <c r="I40" s="387"/>
      <c r="J40" s="501"/>
      <c r="K40" s="352"/>
      <c r="L40" s="404"/>
      <c r="M40" s="402"/>
      <c r="N40" s="380"/>
      <c r="O40" s="393"/>
      <c r="P40" s="4"/>
      <c r="Q40" s="4"/>
      <c r="R40" s="324"/>
      <c r="S40" s="37"/>
      <c r="T40" s="37"/>
      <c r="U40" s="37"/>
      <c r="V40" s="37"/>
      <c r="W40" s="37"/>
      <c r="X40" s="37"/>
      <c r="Y40" s="37"/>
      <c r="Z40" s="37"/>
      <c r="AA40" s="37"/>
    </row>
    <row r="41" spans="1:34" s="369" customFormat="1" ht="15" customHeight="1">
      <c r="A41" s="394"/>
      <c r="B41" s="373"/>
      <c r="C41" s="421"/>
      <c r="D41" s="386"/>
      <c r="E41" s="387"/>
      <c r="F41" s="387"/>
      <c r="G41" s="422"/>
      <c r="H41" s="422"/>
      <c r="I41" s="387"/>
      <c r="J41" s="501"/>
      <c r="K41" s="352"/>
      <c r="L41" s="404"/>
      <c r="M41" s="402"/>
      <c r="N41" s="380"/>
      <c r="O41" s="393"/>
      <c r="P41" s="4"/>
      <c r="Q41" s="4"/>
      <c r="R41" s="324"/>
      <c r="S41" s="37"/>
      <c r="T41" s="37"/>
      <c r="U41" s="37"/>
      <c r="V41" s="37"/>
      <c r="W41" s="37"/>
      <c r="X41" s="37"/>
      <c r="Y41" s="37"/>
      <c r="Z41" s="37"/>
      <c r="AA41" s="37"/>
    </row>
    <row r="42" spans="1:34" s="369" customFormat="1" ht="15" customHeight="1">
      <c r="A42" s="394"/>
      <c r="B42" s="418"/>
      <c r="C42" s="421"/>
      <c r="D42" s="386"/>
      <c r="E42" s="387"/>
      <c r="F42" s="387"/>
      <c r="G42" s="422"/>
      <c r="H42" s="422"/>
      <c r="I42" s="387"/>
      <c r="J42" s="352"/>
      <c r="K42" s="352"/>
      <c r="L42" s="404"/>
      <c r="M42" s="402"/>
      <c r="N42" s="380"/>
      <c r="O42" s="393"/>
      <c r="P42" s="4"/>
      <c r="Q42" s="4"/>
      <c r="R42" s="324"/>
      <c r="S42" s="37"/>
      <c r="T42" s="37"/>
      <c r="U42" s="37"/>
      <c r="V42" s="37"/>
      <c r="W42" s="37"/>
      <c r="X42" s="37"/>
      <c r="Y42" s="37"/>
      <c r="Z42" s="37"/>
      <c r="AA42" s="37"/>
    </row>
    <row r="43" spans="1:34" ht="44.25" customHeight="1">
      <c r="A43" s="20" t="s">
        <v>560</v>
      </c>
      <c r="B43" s="36"/>
      <c r="C43" s="36"/>
      <c r="D43" s="37"/>
      <c r="E43" s="33"/>
      <c r="F43" s="33"/>
      <c r="G43" s="32"/>
      <c r="H43" s="32" t="s">
        <v>821</v>
      </c>
      <c r="I43" s="33"/>
      <c r="J43" s="14"/>
      <c r="K43" s="76"/>
      <c r="L43" s="77"/>
      <c r="M43" s="76"/>
      <c r="N43" s="78"/>
      <c r="O43" s="76"/>
      <c r="P43" s="4"/>
      <c r="Q43" s="410"/>
      <c r="R43" s="423"/>
      <c r="S43" s="410"/>
      <c r="T43" s="410"/>
      <c r="U43" s="410"/>
      <c r="V43" s="410"/>
      <c r="W43" s="410"/>
      <c r="X43" s="410"/>
      <c r="Y43" s="410"/>
      <c r="Z43" s="37"/>
      <c r="AA43" s="37"/>
      <c r="AB43" s="37"/>
    </row>
    <row r="44" spans="1:34" s="3" customFormat="1">
      <c r="A44" s="26" t="s">
        <v>561</v>
      </c>
      <c r="B44" s="20"/>
      <c r="C44" s="20"/>
      <c r="D44" s="20"/>
      <c r="E44" s="2"/>
      <c r="F44" s="27" t="s">
        <v>562</v>
      </c>
      <c r="G44" s="38"/>
      <c r="H44" s="39"/>
      <c r="I44" s="79"/>
      <c r="J44" s="14"/>
      <c r="K44" s="80"/>
      <c r="L44" s="81"/>
      <c r="M44" s="82"/>
      <c r="N44" s="83"/>
      <c r="O44" s="84"/>
      <c r="P44" s="2"/>
      <c r="Q44" s="1"/>
      <c r="R44" s="9"/>
      <c r="Z44" s="6"/>
      <c r="AA44" s="6"/>
      <c r="AB44" s="6"/>
      <c r="AC44" s="6"/>
      <c r="AD44" s="6"/>
      <c r="AE44" s="6"/>
      <c r="AF44" s="6"/>
      <c r="AG44" s="6"/>
      <c r="AH44" s="6"/>
    </row>
    <row r="45" spans="1:34" s="6" customFormat="1" ht="14.25" customHeight="1">
      <c r="A45" s="26"/>
      <c r="B45" s="20"/>
      <c r="C45" s="20"/>
      <c r="D45" s="20"/>
      <c r="E45" s="29"/>
      <c r="F45" s="27" t="s">
        <v>564</v>
      </c>
      <c r="G45" s="38"/>
      <c r="H45" s="39"/>
      <c r="I45" s="79"/>
      <c r="J45" s="14"/>
      <c r="K45" s="80"/>
      <c r="L45" s="81"/>
      <c r="M45" s="82"/>
      <c r="N45" s="83"/>
      <c r="O45" s="84"/>
      <c r="P45" s="2"/>
      <c r="Q45" s="1"/>
      <c r="R45" s="9"/>
      <c r="S45" s="3"/>
      <c r="Y45" s="3"/>
      <c r="Z45" s="3"/>
    </row>
    <row r="46" spans="1:34" s="6" customFormat="1" ht="14.25" customHeight="1">
      <c r="A46" s="20"/>
      <c r="B46" s="20"/>
      <c r="C46" s="20"/>
      <c r="D46" s="20"/>
      <c r="E46" s="29"/>
      <c r="F46" s="14"/>
      <c r="G46" s="14"/>
      <c r="H46" s="28"/>
      <c r="I46" s="33"/>
      <c r="J46" s="68"/>
      <c r="K46" s="65"/>
      <c r="L46" s="66"/>
      <c r="M46" s="14"/>
      <c r="N46" s="69"/>
      <c r="O46" s="54"/>
      <c r="P46" s="5"/>
      <c r="Q46" s="1"/>
      <c r="R46" s="9"/>
      <c r="S46" s="3"/>
      <c r="Y46" s="3"/>
      <c r="Z46" s="3"/>
    </row>
    <row r="47" spans="1:34" s="6" customFormat="1" ht="15">
      <c r="A47" s="40" t="s">
        <v>571</v>
      </c>
      <c r="B47" s="40"/>
      <c r="C47" s="40"/>
      <c r="D47" s="40"/>
      <c r="E47" s="29"/>
      <c r="F47" s="14"/>
      <c r="G47" s="9"/>
      <c r="H47" s="14"/>
      <c r="I47" s="9"/>
      <c r="J47" s="85"/>
      <c r="K47" s="9"/>
      <c r="L47" s="9"/>
      <c r="M47" s="9"/>
      <c r="N47" s="9"/>
      <c r="O47" s="86"/>
      <c r="P47"/>
      <c r="Q47" s="1"/>
      <c r="R47" s="9"/>
      <c r="S47" s="3"/>
      <c r="Y47" s="3"/>
      <c r="Z47" s="3"/>
    </row>
    <row r="48" spans="1:34" s="6" customFormat="1" ht="38.25">
      <c r="A48" s="18" t="s">
        <v>16</v>
      </c>
      <c r="B48" s="18" t="s">
        <v>534</v>
      </c>
      <c r="C48" s="18"/>
      <c r="D48" s="19" t="s">
        <v>545</v>
      </c>
      <c r="E48" s="18" t="s">
        <v>546</v>
      </c>
      <c r="F48" s="18" t="s">
        <v>547</v>
      </c>
      <c r="G48" s="18" t="s">
        <v>566</v>
      </c>
      <c r="H48" s="18" t="s">
        <v>549</v>
      </c>
      <c r="I48" s="18" t="s">
        <v>550</v>
      </c>
      <c r="J48" s="17" t="s">
        <v>551</v>
      </c>
      <c r="K48" s="74" t="s">
        <v>572</v>
      </c>
      <c r="L48" s="60" t="s">
        <v>819</v>
      </c>
      <c r="M48" s="74" t="s">
        <v>568</v>
      </c>
      <c r="N48" s="18" t="s">
        <v>569</v>
      </c>
      <c r="O48" s="17" t="s">
        <v>554</v>
      </c>
      <c r="P48" s="87" t="s">
        <v>555</v>
      </c>
      <c r="Q48" s="1"/>
      <c r="R48" s="14"/>
      <c r="S48" s="3"/>
      <c r="Y48" s="3"/>
      <c r="Z48" s="3"/>
    </row>
    <row r="49" spans="1:34" s="369" customFormat="1" ht="13.9" customHeight="1">
      <c r="A49" s="521">
        <v>1</v>
      </c>
      <c r="B49" s="467">
        <v>44287</v>
      </c>
      <c r="C49" s="522"/>
      <c r="D49" s="446" t="s">
        <v>864</v>
      </c>
      <c r="E49" s="523" t="s">
        <v>557</v>
      </c>
      <c r="F49" s="444">
        <v>2250</v>
      </c>
      <c r="G49" s="444">
        <v>2198</v>
      </c>
      <c r="H49" s="444">
        <v>2295</v>
      </c>
      <c r="I49" s="445" t="s">
        <v>865</v>
      </c>
      <c r="J49" s="445" t="s">
        <v>917</v>
      </c>
      <c r="K49" s="524">
        <f t="shared" ref="K49" si="19">H49-F49</f>
        <v>45</v>
      </c>
      <c r="L49" s="527">
        <f t="shared" ref="L49" si="20">(H49*N49)*0.035%</f>
        <v>200.81250000000003</v>
      </c>
      <c r="M49" s="525">
        <f t="shared" ref="M49" si="21">(K49*N49)-L49</f>
        <v>11049.1875</v>
      </c>
      <c r="N49" s="445">
        <v>250</v>
      </c>
      <c r="O49" s="526" t="s">
        <v>556</v>
      </c>
      <c r="P49" s="443">
        <v>44292</v>
      </c>
      <c r="Q49" s="363"/>
      <c r="R49" s="324" t="s">
        <v>559</v>
      </c>
      <c r="S49" s="37"/>
      <c r="Y49" s="37"/>
      <c r="Z49" s="37"/>
    </row>
    <row r="50" spans="1:34" s="369" customFormat="1" ht="13.9" customHeight="1">
      <c r="A50" s="521">
        <v>2</v>
      </c>
      <c r="B50" s="467">
        <v>44287</v>
      </c>
      <c r="C50" s="522"/>
      <c r="D50" s="446" t="s">
        <v>882</v>
      </c>
      <c r="E50" s="523" t="s">
        <v>557</v>
      </c>
      <c r="F50" s="444">
        <v>524.5</v>
      </c>
      <c r="G50" s="444">
        <v>517</v>
      </c>
      <c r="H50" s="444">
        <v>527</v>
      </c>
      <c r="I50" s="445" t="s">
        <v>883</v>
      </c>
      <c r="J50" s="445" t="s">
        <v>899</v>
      </c>
      <c r="K50" s="524">
        <f t="shared" ref="K50" si="22">H50-F50</f>
        <v>2.5</v>
      </c>
      <c r="L50" s="527">
        <f t="shared" ref="L50" si="23">(H50*N50)*0.035%</f>
        <v>341.41695000000004</v>
      </c>
      <c r="M50" s="525">
        <f t="shared" ref="M50" si="24">(K50*N50)-L50</f>
        <v>4286.0830500000002</v>
      </c>
      <c r="N50" s="445">
        <v>1851</v>
      </c>
      <c r="O50" s="526" t="s">
        <v>556</v>
      </c>
      <c r="P50" s="443">
        <v>44291</v>
      </c>
      <c r="Q50" s="363"/>
      <c r="R50" s="324" t="s">
        <v>559</v>
      </c>
      <c r="S50" s="37"/>
      <c r="Y50" s="37"/>
      <c r="Z50" s="37"/>
    </row>
    <row r="51" spans="1:34" s="369" customFormat="1" ht="13.9" customHeight="1">
      <c r="A51" s="513"/>
      <c r="B51" s="418"/>
      <c r="C51" s="419"/>
      <c r="D51" s="412"/>
      <c r="E51" s="413"/>
      <c r="F51" s="387"/>
      <c r="G51" s="387"/>
      <c r="H51" s="387"/>
      <c r="I51" s="352"/>
      <c r="J51" s="352"/>
      <c r="K51" s="514"/>
      <c r="L51" s="406"/>
      <c r="M51" s="496"/>
      <c r="N51" s="352"/>
      <c r="O51" s="380"/>
      <c r="P51" s="393"/>
      <c r="Q51" s="363"/>
      <c r="R51" s="324"/>
      <c r="S51" s="37"/>
      <c r="Y51" s="37"/>
      <c r="Z51" s="37"/>
    </row>
    <row r="52" spans="1:34" s="369" customFormat="1" ht="13.9" customHeight="1">
      <c r="A52" s="420"/>
      <c r="B52" s="418"/>
      <c r="C52" s="419"/>
      <c r="D52" s="412"/>
      <c r="E52" s="413"/>
      <c r="F52" s="387"/>
      <c r="G52" s="387"/>
      <c r="H52" s="387"/>
      <c r="I52" s="352"/>
      <c r="J52" s="352"/>
      <c r="K52" s="352"/>
      <c r="L52" s="352"/>
      <c r="M52" s="352"/>
      <c r="N52" s="352"/>
      <c r="O52" s="352"/>
      <c r="P52" s="352"/>
      <c r="Q52" s="363"/>
      <c r="R52" s="324"/>
      <c r="S52" s="37"/>
      <c r="Y52" s="37"/>
      <c r="Z52" s="37"/>
    </row>
    <row r="53" spans="1:34" s="369" customFormat="1" ht="13.9" customHeight="1">
      <c r="A53" s="430"/>
      <c r="B53" s="424"/>
      <c r="C53" s="431"/>
      <c r="D53" s="432"/>
      <c r="E53" s="353"/>
      <c r="F53" s="399"/>
      <c r="G53" s="399"/>
      <c r="H53" s="399"/>
      <c r="I53" s="395"/>
      <c r="J53" s="395"/>
      <c r="K53" s="395"/>
      <c r="L53" s="395"/>
      <c r="M53" s="395"/>
      <c r="N53" s="395"/>
      <c r="O53" s="395"/>
      <c r="P53" s="395"/>
      <c r="Q53" s="363"/>
      <c r="R53" s="324"/>
      <c r="S53" s="37"/>
      <c r="Y53" s="37"/>
      <c r="Z53" s="37"/>
    </row>
    <row r="54" spans="1:34" s="3" customFormat="1">
      <c r="A54" s="41"/>
      <c r="B54" s="42"/>
      <c r="C54" s="43"/>
      <c r="D54" s="44"/>
      <c r="E54" s="45"/>
      <c r="F54" s="46"/>
      <c r="G54" s="46"/>
      <c r="H54" s="46"/>
      <c r="I54" s="46"/>
      <c r="J54" s="14"/>
      <c r="K54" s="88"/>
      <c r="L54" s="88"/>
      <c r="M54" s="14"/>
      <c r="N54" s="13"/>
      <c r="O54" s="89"/>
      <c r="P54" s="2"/>
      <c r="Q54" s="1"/>
      <c r="R54" s="14"/>
      <c r="Z54" s="6"/>
      <c r="AA54" s="6"/>
      <c r="AB54" s="6"/>
      <c r="AC54" s="6"/>
      <c r="AD54" s="6"/>
      <c r="AE54" s="6"/>
      <c r="AF54" s="6"/>
      <c r="AG54" s="6"/>
      <c r="AH54" s="6"/>
    </row>
    <row r="55" spans="1:34" s="3" customFormat="1" ht="15">
      <c r="A55" s="47" t="s">
        <v>573</v>
      </c>
      <c r="B55" s="47"/>
      <c r="C55" s="47"/>
      <c r="D55" s="47"/>
      <c r="E55" s="48"/>
      <c r="F55" s="46"/>
      <c r="G55" s="46"/>
      <c r="H55" s="46"/>
      <c r="I55" s="46"/>
      <c r="J55" s="50"/>
      <c r="K55" s="9"/>
      <c r="L55" s="9"/>
      <c r="M55" s="9"/>
      <c r="N55" s="8"/>
      <c r="O55" s="50"/>
      <c r="P55" s="2"/>
      <c r="Q55" s="1"/>
      <c r="R55" s="14"/>
      <c r="Z55" s="6"/>
      <c r="AA55" s="6"/>
      <c r="AB55" s="6"/>
      <c r="AC55" s="6"/>
      <c r="AD55" s="6"/>
      <c r="AE55" s="6"/>
      <c r="AF55" s="6"/>
      <c r="AG55" s="6"/>
      <c r="AH55" s="6"/>
    </row>
    <row r="56" spans="1:34" s="3" customFormat="1" ht="38.25">
      <c r="A56" s="18" t="s">
        <v>16</v>
      </c>
      <c r="B56" s="18" t="s">
        <v>534</v>
      </c>
      <c r="C56" s="18"/>
      <c r="D56" s="19" t="s">
        <v>545</v>
      </c>
      <c r="E56" s="18" t="s">
        <v>546</v>
      </c>
      <c r="F56" s="18" t="s">
        <v>547</v>
      </c>
      <c r="G56" s="49" t="s">
        <v>566</v>
      </c>
      <c r="H56" s="18" t="s">
        <v>549</v>
      </c>
      <c r="I56" s="18" t="s">
        <v>550</v>
      </c>
      <c r="J56" s="17" t="s">
        <v>551</v>
      </c>
      <c r="K56" s="17" t="s">
        <v>574</v>
      </c>
      <c r="L56" s="60" t="s">
        <v>819</v>
      </c>
      <c r="M56" s="74" t="s">
        <v>568</v>
      </c>
      <c r="N56" s="18" t="s">
        <v>569</v>
      </c>
      <c r="O56" s="18" t="s">
        <v>554</v>
      </c>
      <c r="P56" s="19" t="s">
        <v>555</v>
      </c>
      <c r="Q56" s="1"/>
      <c r="R56" s="14"/>
      <c r="Z56" s="6"/>
      <c r="AA56" s="6"/>
      <c r="AB56" s="6"/>
      <c r="AC56" s="6"/>
      <c r="AD56" s="6"/>
      <c r="AE56" s="6"/>
      <c r="AF56" s="6"/>
      <c r="AG56" s="6"/>
      <c r="AH56" s="6"/>
    </row>
    <row r="57" spans="1:34" s="369" customFormat="1" ht="13.9" customHeight="1">
      <c r="A57" s="512">
        <v>1</v>
      </c>
      <c r="B57" s="472">
        <v>44287</v>
      </c>
      <c r="C57" s="479"/>
      <c r="D57" s="459" t="s">
        <v>878</v>
      </c>
      <c r="E57" s="480" t="s">
        <v>557</v>
      </c>
      <c r="F57" s="460">
        <v>94</v>
      </c>
      <c r="G57" s="460">
        <v>58</v>
      </c>
      <c r="H57" s="460">
        <v>58</v>
      </c>
      <c r="I57" s="511" t="s">
        <v>879</v>
      </c>
      <c r="J57" s="461" t="s">
        <v>880</v>
      </c>
      <c r="K57" s="510">
        <f>H57-F57</f>
        <v>-36</v>
      </c>
      <c r="L57" s="461">
        <v>100</v>
      </c>
      <c r="M57" s="498">
        <f t="shared" ref="M57" si="25">(K57*N57)-L57</f>
        <v>-2800</v>
      </c>
      <c r="N57" s="461">
        <v>75</v>
      </c>
      <c r="O57" s="499" t="s">
        <v>620</v>
      </c>
      <c r="P57" s="507">
        <v>44287</v>
      </c>
      <c r="Q57" s="363"/>
      <c r="R57" s="324" t="s">
        <v>559</v>
      </c>
      <c r="S57" s="37"/>
      <c r="Y57" s="37"/>
      <c r="Z57" s="37"/>
    </row>
    <row r="58" spans="1:34" s="369" customFormat="1" ht="13.9" customHeight="1">
      <c r="A58" s="521">
        <v>2</v>
      </c>
      <c r="B58" s="467">
        <v>44287</v>
      </c>
      <c r="C58" s="522"/>
      <c r="D58" s="446" t="s">
        <v>881</v>
      </c>
      <c r="E58" s="523" t="s">
        <v>557</v>
      </c>
      <c r="F58" s="444">
        <v>295</v>
      </c>
      <c r="G58" s="444">
        <v>95</v>
      </c>
      <c r="H58" s="444">
        <v>395</v>
      </c>
      <c r="I58" s="445">
        <v>600</v>
      </c>
      <c r="J58" s="445" t="s">
        <v>892</v>
      </c>
      <c r="K58" s="524">
        <f>H58-F58</f>
        <v>100</v>
      </c>
      <c r="L58" s="445">
        <v>100</v>
      </c>
      <c r="M58" s="525">
        <f t="shared" ref="M58" si="26">(K58*N58)-L58</f>
        <v>2400</v>
      </c>
      <c r="N58" s="445">
        <v>25</v>
      </c>
      <c r="O58" s="526" t="s">
        <v>556</v>
      </c>
      <c r="P58" s="443">
        <v>44291</v>
      </c>
      <c r="Q58" s="363"/>
      <c r="R58" s="324" t="s">
        <v>559</v>
      </c>
      <c r="S58" s="37"/>
      <c r="Y58" s="37"/>
      <c r="Z58" s="37"/>
    </row>
    <row r="59" spans="1:34" s="369" customFormat="1" ht="13.9" customHeight="1">
      <c r="A59" s="521">
        <v>3</v>
      </c>
      <c r="B59" s="467">
        <v>44291</v>
      </c>
      <c r="C59" s="522"/>
      <c r="D59" s="446" t="s">
        <v>893</v>
      </c>
      <c r="E59" s="523" t="s">
        <v>557</v>
      </c>
      <c r="F59" s="444">
        <v>62.5</v>
      </c>
      <c r="G59" s="444">
        <v>30</v>
      </c>
      <c r="H59" s="444">
        <v>77.5</v>
      </c>
      <c r="I59" s="445">
        <v>140</v>
      </c>
      <c r="J59" s="445" t="s">
        <v>915</v>
      </c>
      <c r="K59" s="524">
        <f>H59-F59</f>
        <v>15</v>
      </c>
      <c r="L59" s="445">
        <v>100</v>
      </c>
      <c r="M59" s="525">
        <f t="shared" ref="M59" si="27">(K59*N59)-L59</f>
        <v>1025</v>
      </c>
      <c r="N59" s="445">
        <v>75</v>
      </c>
      <c r="O59" s="526" t="s">
        <v>556</v>
      </c>
      <c r="P59" s="443">
        <v>44292</v>
      </c>
      <c r="Q59" s="363"/>
      <c r="R59" s="324" t="s">
        <v>792</v>
      </c>
      <c r="S59" s="37"/>
      <c r="Y59" s="37"/>
      <c r="Z59" s="37"/>
    </row>
    <row r="60" spans="1:34" s="369" customFormat="1" ht="13.9" customHeight="1">
      <c r="A60" s="521">
        <v>4</v>
      </c>
      <c r="B60" s="467">
        <v>44292</v>
      </c>
      <c r="C60" s="522"/>
      <c r="D60" s="446" t="s">
        <v>878</v>
      </c>
      <c r="E60" s="523" t="s">
        <v>557</v>
      </c>
      <c r="F60" s="444">
        <v>72</v>
      </c>
      <c r="G60" s="444">
        <v>30</v>
      </c>
      <c r="H60" s="444">
        <v>89</v>
      </c>
      <c r="I60" s="445">
        <v>140</v>
      </c>
      <c r="J60" s="445" t="s">
        <v>916</v>
      </c>
      <c r="K60" s="524">
        <f t="shared" ref="K60:K63" si="28">H60-F60</f>
        <v>17</v>
      </c>
      <c r="L60" s="445">
        <v>100</v>
      </c>
      <c r="M60" s="525">
        <f t="shared" ref="M60:M63" si="29">(K60*N60)-L60</f>
        <v>1175</v>
      </c>
      <c r="N60" s="445">
        <v>75</v>
      </c>
      <c r="O60" s="526" t="s">
        <v>556</v>
      </c>
      <c r="P60" s="528">
        <v>44292</v>
      </c>
      <c r="Q60" s="363"/>
      <c r="R60" s="324" t="s">
        <v>792</v>
      </c>
      <c r="S60" s="37"/>
      <c r="Y60" s="37"/>
      <c r="Z60" s="37"/>
    </row>
    <row r="61" spans="1:34" s="369" customFormat="1" ht="13.9" customHeight="1">
      <c r="A61" s="521">
        <v>5</v>
      </c>
      <c r="B61" s="467">
        <v>44292</v>
      </c>
      <c r="C61" s="522"/>
      <c r="D61" s="446" t="s">
        <v>912</v>
      </c>
      <c r="E61" s="523" t="s">
        <v>557</v>
      </c>
      <c r="F61" s="444">
        <v>8.15</v>
      </c>
      <c r="G61" s="444">
        <v>5</v>
      </c>
      <c r="H61" s="444">
        <v>9.1999999999999993</v>
      </c>
      <c r="I61" s="445">
        <v>14</v>
      </c>
      <c r="J61" s="445" t="s">
        <v>921</v>
      </c>
      <c r="K61" s="524">
        <f t="shared" si="28"/>
        <v>1.0499999999999989</v>
      </c>
      <c r="L61" s="445">
        <v>100</v>
      </c>
      <c r="M61" s="525">
        <f t="shared" si="29"/>
        <v>1789.9999999999982</v>
      </c>
      <c r="N61" s="445">
        <v>1800</v>
      </c>
      <c r="O61" s="526" t="s">
        <v>556</v>
      </c>
      <c r="P61" s="528">
        <v>44292</v>
      </c>
      <c r="Q61" s="363"/>
      <c r="R61" s="324" t="s">
        <v>792</v>
      </c>
      <c r="S61" s="37"/>
      <c r="Y61" s="37"/>
      <c r="Z61" s="37"/>
    </row>
    <row r="62" spans="1:34" s="369" customFormat="1" ht="13.9" customHeight="1">
      <c r="A62" s="521">
        <v>6</v>
      </c>
      <c r="B62" s="467">
        <v>44292</v>
      </c>
      <c r="C62" s="522"/>
      <c r="D62" s="446" t="s">
        <v>878</v>
      </c>
      <c r="E62" s="523" t="s">
        <v>557</v>
      </c>
      <c r="F62" s="444">
        <v>65</v>
      </c>
      <c r="G62" s="444">
        <v>28</v>
      </c>
      <c r="H62" s="444">
        <v>82</v>
      </c>
      <c r="I62" s="445">
        <v>140</v>
      </c>
      <c r="J62" s="445" t="s">
        <v>916</v>
      </c>
      <c r="K62" s="524">
        <f t="shared" si="28"/>
        <v>17</v>
      </c>
      <c r="L62" s="445">
        <v>100</v>
      </c>
      <c r="M62" s="525">
        <f t="shared" si="29"/>
        <v>1175</v>
      </c>
      <c r="N62" s="445">
        <v>75</v>
      </c>
      <c r="O62" s="526" t="s">
        <v>556</v>
      </c>
      <c r="P62" s="528">
        <v>44292</v>
      </c>
      <c r="Q62" s="363"/>
      <c r="R62" s="324" t="s">
        <v>792</v>
      </c>
      <c r="S62" s="37"/>
      <c r="Y62" s="37"/>
      <c r="Z62" s="37"/>
    </row>
    <row r="63" spans="1:34" s="369" customFormat="1" ht="13.9" customHeight="1">
      <c r="A63" s="521">
        <v>7</v>
      </c>
      <c r="B63" s="467">
        <v>44292</v>
      </c>
      <c r="C63" s="522"/>
      <c r="D63" s="446" t="s">
        <v>913</v>
      </c>
      <c r="E63" s="523" t="s">
        <v>557</v>
      </c>
      <c r="F63" s="444">
        <v>85</v>
      </c>
      <c r="G63" s="444">
        <v>40</v>
      </c>
      <c r="H63" s="444">
        <v>100</v>
      </c>
      <c r="I63" s="445" t="s">
        <v>914</v>
      </c>
      <c r="J63" s="445" t="s">
        <v>915</v>
      </c>
      <c r="K63" s="524">
        <f t="shared" si="28"/>
        <v>15</v>
      </c>
      <c r="L63" s="445">
        <v>100</v>
      </c>
      <c r="M63" s="525">
        <f t="shared" si="29"/>
        <v>1025</v>
      </c>
      <c r="N63" s="445">
        <v>75</v>
      </c>
      <c r="O63" s="526" t="s">
        <v>556</v>
      </c>
      <c r="P63" s="528">
        <v>44292</v>
      </c>
      <c r="Q63" s="363"/>
      <c r="R63" s="324" t="s">
        <v>792</v>
      </c>
      <c r="S63" s="37"/>
      <c r="Y63" s="37"/>
      <c r="Z63" s="37"/>
    </row>
    <row r="64" spans="1:34" s="369" customFormat="1" ht="13.9" customHeight="1">
      <c r="A64" s="513"/>
      <c r="B64" s="418"/>
      <c r="C64" s="419"/>
      <c r="D64" s="412"/>
      <c r="E64" s="413"/>
      <c r="F64" s="387"/>
      <c r="G64" s="387"/>
      <c r="H64" s="387"/>
      <c r="I64" s="352"/>
      <c r="J64" s="352"/>
      <c r="K64" s="514"/>
      <c r="L64" s="352"/>
      <c r="M64" s="496"/>
      <c r="N64" s="352"/>
      <c r="O64" s="380"/>
      <c r="P64" s="393"/>
      <c r="Q64" s="363"/>
      <c r="R64" s="324"/>
      <c r="S64" s="37"/>
      <c r="Y64" s="37"/>
      <c r="Z64" s="37"/>
    </row>
    <row r="65" spans="1:34" s="369" customFormat="1" ht="13.9" customHeight="1">
      <c r="A65" s="513"/>
      <c r="B65" s="418"/>
      <c r="C65" s="419"/>
      <c r="D65" s="412"/>
      <c r="E65" s="413"/>
      <c r="F65" s="387"/>
      <c r="G65" s="387"/>
      <c r="H65" s="387"/>
      <c r="I65" s="352"/>
      <c r="J65" s="352"/>
      <c r="K65" s="352"/>
      <c r="L65" s="352"/>
      <c r="M65" s="496"/>
      <c r="N65" s="352"/>
      <c r="O65" s="380"/>
      <c r="P65" s="393"/>
      <c r="Q65" s="363"/>
      <c r="R65" s="324"/>
      <c r="S65" s="37"/>
      <c r="Y65" s="37"/>
      <c r="Z65" s="37"/>
    </row>
    <row r="66" spans="1:34" s="37" customFormat="1" ht="14.25">
      <c r="A66" s="33"/>
      <c r="B66" s="397"/>
      <c r="C66" s="397"/>
      <c r="D66" s="398"/>
      <c r="E66" s="399"/>
      <c r="F66" s="399"/>
      <c r="G66" s="400"/>
      <c r="H66" s="400"/>
      <c r="I66" s="399"/>
      <c r="J66" s="395"/>
      <c r="K66" s="395"/>
      <c r="L66" s="395"/>
      <c r="M66" s="395"/>
      <c r="N66" s="395"/>
      <c r="O66" s="395"/>
      <c r="P66" s="395"/>
      <c r="Q66" s="363"/>
      <c r="R66" s="324"/>
      <c r="Z66" s="369"/>
      <c r="AA66" s="369"/>
      <c r="AB66" s="369"/>
      <c r="AC66" s="369"/>
      <c r="AD66" s="369"/>
      <c r="AE66" s="369"/>
      <c r="AF66" s="369"/>
      <c r="AG66" s="369"/>
      <c r="AH66" s="369"/>
    </row>
    <row r="67" spans="1:34" s="37" customFormat="1" ht="14.25">
      <c r="A67" s="33"/>
      <c r="B67" s="397"/>
      <c r="C67" s="397"/>
      <c r="D67" s="398"/>
      <c r="E67" s="399"/>
      <c r="F67" s="399"/>
      <c r="G67" s="400"/>
      <c r="H67" s="400"/>
      <c r="I67" s="399"/>
      <c r="J67" s="395"/>
      <c r="K67" s="395"/>
      <c r="L67" s="395"/>
      <c r="M67" s="395"/>
      <c r="N67" s="395"/>
      <c r="O67" s="395"/>
      <c r="P67" s="395"/>
      <c r="Q67" s="363"/>
      <c r="R67" s="324"/>
      <c r="Z67" s="369"/>
      <c r="AA67" s="369"/>
      <c r="AB67" s="369"/>
      <c r="AC67" s="369"/>
      <c r="AD67" s="369"/>
      <c r="AE67" s="369"/>
      <c r="AF67" s="369"/>
      <c r="AG67" s="369"/>
      <c r="AH67" s="369"/>
    </row>
    <row r="68" spans="1:34" s="37" customFormat="1" ht="14.25">
      <c r="A68" s="33"/>
      <c r="B68" s="397"/>
      <c r="C68" s="397"/>
      <c r="D68" s="398"/>
      <c r="E68" s="399"/>
      <c r="F68" s="399"/>
      <c r="G68" s="400"/>
      <c r="H68" s="400"/>
      <c r="I68" s="399"/>
      <c r="J68" s="395"/>
      <c r="K68" s="395"/>
      <c r="L68" s="395"/>
      <c r="M68" s="395"/>
      <c r="N68" s="395"/>
      <c r="O68" s="395"/>
      <c r="P68" s="395"/>
      <c r="Q68" s="363"/>
      <c r="R68" s="324"/>
      <c r="Z68" s="369"/>
      <c r="AA68" s="369"/>
      <c r="AB68" s="369"/>
      <c r="AC68" s="369"/>
      <c r="AD68" s="369"/>
      <c r="AE68" s="369"/>
      <c r="AF68" s="369"/>
      <c r="AG68" s="369"/>
      <c r="AH68" s="369"/>
    </row>
    <row r="69" spans="1:34" s="37" customFormat="1" ht="14.25">
      <c r="A69" s="33"/>
      <c r="B69" s="397"/>
      <c r="C69" s="397"/>
      <c r="D69" s="398"/>
      <c r="E69" s="399"/>
      <c r="F69" s="399"/>
      <c r="G69" s="400"/>
      <c r="H69" s="400"/>
      <c r="I69" s="399"/>
      <c r="J69" s="395"/>
      <c r="K69" s="395"/>
      <c r="L69" s="395"/>
      <c r="M69" s="395"/>
      <c r="N69" s="395"/>
      <c r="O69" s="395"/>
      <c r="P69" s="395"/>
      <c r="Q69" s="363"/>
      <c r="R69" s="324"/>
      <c r="Z69" s="369"/>
      <c r="AA69" s="369"/>
      <c r="AB69" s="369"/>
      <c r="AC69" s="369"/>
      <c r="AD69" s="369"/>
      <c r="AE69" s="369"/>
      <c r="AF69" s="369"/>
      <c r="AG69" s="369"/>
      <c r="AH69" s="369"/>
    </row>
    <row r="70" spans="1:34" s="37" customFormat="1" ht="14.25">
      <c r="A70" s="33"/>
      <c r="B70" s="397"/>
      <c r="C70" s="397"/>
      <c r="D70" s="398"/>
      <c r="E70" s="399"/>
      <c r="F70" s="399"/>
      <c r="G70" s="400"/>
      <c r="H70" s="400"/>
      <c r="I70" s="399"/>
      <c r="J70" s="395"/>
      <c r="K70" s="395"/>
      <c r="L70" s="395"/>
      <c r="M70" s="395"/>
      <c r="N70" s="395"/>
      <c r="O70" s="401"/>
      <c r="P70" s="395"/>
      <c r="Q70" s="363"/>
      <c r="R70" s="324"/>
      <c r="Z70" s="369"/>
      <c r="AA70" s="369"/>
      <c r="AB70" s="369"/>
      <c r="AC70" s="369"/>
      <c r="AD70" s="369"/>
      <c r="AE70" s="369"/>
      <c r="AF70" s="369"/>
      <c r="AG70" s="369"/>
      <c r="AH70" s="369"/>
    </row>
    <row r="71" spans="1:34" s="37" customFormat="1" ht="14.25">
      <c r="A71" s="353"/>
      <c r="B71" s="354"/>
      <c r="C71" s="354"/>
      <c r="D71" s="355"/>
      <c r="E71" s="353"/>
      <c r="F71" s="370"/>
      <c r="G71" s="353"/>
      <c r="H71" s="353"/>
      <c r="I71" s="353"/>
      <c r="J71" s="354"/>
      <c r="K71" s="371"/>
      <c r="L71" s="353"/>
      <c r="M71" s="353"/>
      <c r="N71" s="353"/>
      <c r="O71" s="372"/>
      <c r="P71" s="363"/>
      <c r="Q71" s="363"/>
      <c r="R71" s="324"/>
      <c r="Z71" s="369"/>
      <c r="AA71" s="369"/>
      <c r="AB71" s="369"/>
      <c r="AC71" s="369"/>
      <c r="AD71" s="369"/>
      <c r="AE71" s="369"/>
      <c r="AF71" s="369"/>
      <c r="AG71" s="369"/>
      <c r="AH71" s="369"/>
    </row>
    <row r="72" spans="1:34" ht="15">
      <c r="A72" s="96" t="s">
        <v>575</v>
      </c>
      <c r="B72" s="97"/>
      <c r="C72" s="97"/>
      <c r="D72" s="98"/>
      <c r="E72" s="31"/>
      <c r="F72" s="29"/>
      <c r="G72" s="29"/>
      <c r="H72" s="70"/>
      <c r="I72" s="116"/>
      <c r="J72" s="117"/>
      <c r="K72" s="14"/>
      <c r="L72" s="14"/>
      <c r="M72" s="14"/>
      <c r="N72" s="8"/>
      <c r="O72" s="50"/>
      <c r="Q72" s="92"/>
      <c r="R72" s="14"/>
      <c r="S72" s="13"/>
      <c r="T72" s="13"/>
      <c r="U72" s="13"/>
      <c r="V72" s="13"/>
      <c r="W72" s="13"/>
      <c r="X72" s="13"/>
      <c r="Y72" s="13"/>
      <c r="Z72" s="13"/>
    </row>
    <row r="73" spans="1:34" ht="38.25">
      <c r="A73" s="17" t="s">
        <v>16</v>
      </c>
      <c r="B73" s="18" t="s">
        <v>534</v>
      </c>
      <c r="C73" s="18"/>
      <c r="D73" s="19" t="s">
        <v>545</v>
      </c>
      <c r="E73" s="18" t="s">
        <v>546</v>
      </c>
      <c r="F73" s="18" t="s">
        <v>547</v>
      </c>
      <c r="G73" s="18" t="s">
        <v>548</v>
      </c>
      <c r="H73" s="18" t="s">
        <v>549</v>
      </c>
      <c r="I73" s="18" t="s">
        <v>550</v>
      </c>
      <c r="J73" s="17" t="s">
        <v>551</v>
      </c>
      <c r="K73" s="59" t="s">
        <v>567</v>
      </c>
      <c r="L73" s="392" t="s">
        <v>819</v>
      </c>
      <c r="M73" s="60" t="s">
        <v>818</v>
      </c>
      <c r="N73" s="18" t="s">
        <v>554</v>
      </c>
      <c r="O73" s="75" t="s">
        <v>555</v>
      </c>
      <c r="P73" s="94"/>
      <c r="Q73" s="8"/>
      <c r="R73" s="14"/>
      <c r="S73" s="13"/>
      <c r="T73" s="13"/>
      <c r="U73" s="13"/>
      <c r="V73" s="13"/>
      <c r="W73" s="13"/>
      <c r="X73" s="13"/>
      <c r="Y73" s="13"/>
      <c r="Z73" s="13"/>
    </row>
    <row r="74" spans="1:34" s="369" customFormat="1" ht="14.25">
      <c r="A74" s="481">
        <v>1</v>
      </c>
      <c r="B74" s="482">
        <v>44203</v>
      </c>
      <c r="C74" s="483"/>
      <c r="D74" s="484" t="s">
        <v>480</v>
      </c>
      <c r="E74" s="485" t="s">
        <v>860</v>
      </c>
      <c r="F74" s="486">
        <v>422</v>
      </c>
      <c r="G74" s="487">
        <v>385</v>
      </c>
      <c r="H74" s="486">
        <v>455</v>
      </c>
      <c r="I74" s="488" t="s">
        <v>829</v>
      </c>
      <c r="J74" s="489" t="s">
        <v>861</v>
      </c>
      <c r="K74" s="489">
        <f t="shared" ref="K74" si="30">H74-F74</f>
        <v>33</v>
      </c>
      <c r="L74" s="490">
        <f>(F74*-0.8)/100</f>
        <v>-3.3760000000000003</v>
      </c>
      <c r="M74" s="491">
        <f t="shared" ref="M74" si="31">(K74+L74)/F74</f>
        <v>7.0199052132701417E-2</v>
      </c>
      <c r="N74" s="492" t="s">
        <v>556</v>
      </c>
      <c r="O74" s="493">
        <v>44243</v>
      </c>
      <c r="P74" s="95"/>
      <c r="Q74" s="416"/>
      <c r="R74" s="453" t="s">
        <v>559</v>
      </c>
      <c r="S74" s="410"/>
      <c r="T74" s="410"/>
      <c r="U74" s="410"/>
      <c r="V74" s="410"/>
      <c r="W74" s="410"/>
      <c r="X74" s="410"/>
      <c r="Y74" s="410"/>
      <c r="Z74" s="410"/>
    </row>
    <row r="75" spans="1:34" s="369" customFormat="1" ht="14.25">
      <c r="A75" s="481">
        <v>2</v>
      </c>
      <c r="B75" s="482">
        <v>44238</v>
      </c>
      <c r="C75" s="483"/>
      <c r="D75" s="484" t="s">
        <v>445</v>
      </c>
      <c r="E75" s="485" t="s">
        <v>557</v>
      </c>
      <c r="F75" s="486">
        <v>1515</v>
      </c>
      <c r="G75" s="487">
        <v>1390</v>
      </c>
      <c r="H75" s="486">
        <v>1595</v>
      </c>
      <c r="I75" s="488" t="s">
        <v>838</v>
      </c>
      <c r="J75" s="489" t="s">
        <v>846</v>
      </c>
      <c r="K75" s="489">
        <f t="shared" ref="K75" si="32">H75-F75</f>
        <v>80</v>
      </c>
      <c r="L75" s="490">
        <f>(F75*-0.8)/100</f>
        <v>-12.12</v>
      </c>
      <c r="M75" s="491">
        <f t="shared" ref="M75" si="33">(K75+L75)/F75</f>
        <v>4.4805280528052799E-2</v>
      </c>
      <c r="N75" s="492" t="s">
        <v>556</v>
      </c>
      <c r="O75" s="493">
        <v>44271</v>
      </c>
      <c r="P75" s="95"/>
      <c r="Q75" s="416"/>
      <c r="R75" s="453" t="s">
        <v>559</v>
      </c>
      <c r="S75" s="410"/>
      <c r="T75" s="410"/>
      <c r="U75" s="410"/>
      <c r="V75" s="410"/>
      <c r="W75" s="410"/>
      <c r="X75" s="410"/>
      <c r="Y75" s="410"/>
      <c r="Z75" s="410"/>
    </row>
    <row r="76" spans="1:34" s="369" customFormat="1" ht="14.25">
      <c r="A76" s="515">
        <v>3</v>
      </c>
      <c r="B76" s="474">
        <v>44274</v>
      </c>
      <c r="C76" s="516"/>
      <c r="D76" s="517" t="s">
        <v>744</v>
      </c>
      <c r="E76" s="476" t="s">
        <v>557</v>
      </c>
      <c r="F76" s="444">
        <v>4070</v>
      </c>
      <c r="G76" s="477">
        <v>3750</v>
      </c>
      <c r="H76" s="444">
        <v>4530</v>
      </c>
      <c r="I76" s="478">
        <v>4800</v>
      </c>
      <c r="J76" s="518" t="s">
        <v>877</v>
      </c>
      <c r="K76" s="518">
        <f t="shared" ref="K76" si="34">H76-F76</f>
        <v>460</v>
      </c>
      <c r="L76" s="519">
        <f>(F76*-0.8)/100</f>
        <v>-32.56</v>
      </c>
      <c r="M76" s="442">
        <f t="shared" ref="M76" si="35">(K76+L76)/F76</f>
        <v>0.10502211302211302</v>
      </c>
      <c r="N76" s="520" t="s">
        <v>556</v>
      </c>
      <c r="O76" s="443">
        <v>44287</v>
      </c>
      <c r="P76" s="95"/>
      <c r="Q76" s="416"/>
      <c r="R76" s="453" t="s">
        <v>559</v>
      </c>
      <c r="S76" s="410"/>
      <c r="T76" s="410"/>
      <c r="U76" s="410"/>
      <c r="V76" s="410"/>
      <c r="W76" s="410"/>
      <c r="X76" s="410"/>
      <c r="Y76" s="410"/>
      <c r="Z76" s="410"/>
    </row>
    <row r="77" spans="1:34" s="369" customFormat="1" ht="14.25">
      <c r="A77" s="433"/>
      <c r="B77" s="373"/>
      <c r="C77" s="435"/>
      <c r="D77" s="385"/>
      <c r="E77" s="378"/>
      <c r="F77" s="387"/>
      <c r="G77" s="383"/>
      <c r="H77" s="387"/>
      <c r="I77" s="375"/>
      <c r="J77" s="414"/>
      <c r="K77" s="414"/>
      <c r="L77" s="415"/>
      <c r="M77" s="402"/>
      <c r="N77" s="379"/>
      <c r="O77" s="409"/>
      <c r="P77" s="95"/>
      <c r="Q77" s="416"/>
      <c r="R77" s="453"/>
      <c r="S77" s="410"/>
      <c r="T77" s="410"/>
      <c r="U77" s="410"/>
      <c r="V77" s="410"/>
      <c r="W77" s="410"/>
      <c r="X77" s="410"/>
      <c r="Y77" s="410"/>
      <c r="Z77" s="410"/>
    </row>
    <row r="78" spans="1:34" s="5" customFormat="1">
      <c r="A78" s="364"/>
      <c r="B78" s="365"/>
      <c r="C78" s="366"/>
      <c r="D78" s="367"/>
      <c r="E78" s="396"/>
      <c r="F78" s="396"/>
      <c r="G78" s="451"/>
      <c r="H78" s="451"/>
      <c r="I78" s="396"/>
      <c r="J78" s="452"/>
      <c r="K78" s="447"/>
      <c r="L78" s="448"/>
      <c r="M78" s="449"/>
      <c r="N78" s="450"/>
      <c r="O78" s="368"/>
      <c r="P78" s="120"/>
      <c r="Q78"/>
      <c r="R78" s="91"/>
      <c r="T78" s="54"/>
      <c r="U78" s="54"/>
      <c r="V78" s="54"/>
      <c r="W78" s="54"/>
      <c r="X78" s="54"/>
      <c r="Y78" s="54"/>
      <c r="Z78" s="54"/>
    </row>
    <row r="79" spans="1:34">
      <c r="A79" s="20" t="s">
        <v>560</v>
      </c>
      <c r="B79" s="20"/>
      <c r="C79" s="20"/>
      <c r="D79" s="20"/>
      <c r="E79" s="2"/>
      <c r="F79" s="27" t="s">
        <v>562</v>
      </c>
      <c r="G79" s="79"/>
      <c r="H79" s="79"/>
      <c r="I79" s="35"/>
      <c r="J79" s="82"/>
      <c r="K79" s="80"/>
      <c r="L79" s="81"/>
      <c r="M79" s="82"/>
      <c r="N79" s="83"/>
      <c r="O79" s="121"/>
      <c r="P79" s="8"/>
      <c r="Q79" s="13"/>
      <c r="R79" s="93"/>
      <c r="S79" s="13"/>
      <c r="T79" s="13"/>
      <c r="U79" s="13"/>
      <c r="V79" s="13"/>
      <c r="W79" s="13"/>
      <c r="X79" s="13"/>
      <c r="Y79" s="13"/>
    </row>
    <row r="80" spans="1:34">
      <c r="A80" s="26" t="s">
        <v>561</v>
      </c>
      <c r="B80" s="20"/>
      <c r="C80" s="20"/>
      <c r="D80" s="20"/>
      <c r="E80" s="29"/>
      <c r="F80" s="27" t="s">
        <v>564</v>
      </c>
      <c r="G80" s="9"/>
      <c r="H80" s="9"/>
      <c r="I80" s="9"/>
      <c r="J80" s="50"/>
      <c r="K80" s="9"/>
      <c r="L80" s="9"/>
      <c r="M80" s="9"/>
      <c r="N80" s="8"/>
      <c r="O80" s="50"/>
      <c r="Q80" s="4"/>
      <c r="R80" s="14"/>
      <c r="S80" s="13"/>
      <c r="T80" s="13"/>
      <c r="U80" s="13"/>
      <c r="V80" s="13"/>
      <c r="W80" s="13"/>
      <c r="X80" s="13"/>
      <c r="Y80" s="13"/>
      <c r="Z80" s="13"/>
    </row>
    <row r="81" spans="1:29">
      <c r="A81" s="26"/>
      <c r="B81" s="20"/>
      <c r="C81" s="20"/>
      <c r="D81" s="20"/>
      <c r="E81" s="29"/>
      <c r="F81" s="27"/>
      <c r="G81" s="9"/>
      <c r="H81" s="9"/>
      <c r="I81" s="9"/>
      <c r="J81" s="50"/>
      <c r="K81" s="9"/>
      <c r="L81" s="9"/>
      <c r="M81" s="9"/>
      <c r="N81" s="8"/>
      <c r="O81" s="50"/>
      <c r="Q81" s="4"/>
      <c r="R81" s="79"/>
      <c r="S81" s="13"/>
      <c r="T81" s="13"/>
      <c r="U81" s="13"/>
      <c r="V81" s="13"/>
      <c r="W81" s="13"/>
      <c r="X81" s="13"/>
      <c r="Y81" s="13"/>
      <c r="Z81" s="13"/>
    </row>
    <row r="82" spans="1:29" ht="15">
      <c r="A82" s="8"/>
      <c r="B82" s="30" t="s">
        <v>823</v>
      </c>
      <c r="C82" s="30"/>
      <c r="D82" s="30"/>
      <c r="E82" s="30"/>
      <c r="F82" s="31"/>
      <c r="G82" s="29"/>
      <c r="H82" s="29"/>
      <c r="I82" s="70"/>
      <c r="J82" s="71"/>
      <c r="K82" s="72"/>
      <c r="L82" s="391"/>
      <c r="M82" s="9"/>
      <c r="N82" s="8"/>
      <c r="O82" s="50"/>
      <c r="Q82" s="4"/>
      <c r="R82" s="79"/>
      <c r="S82" s="13"/>
      <c r="T82" s="13"/>
      <c r="U82" s="13"/>
      <c r="V82" s="13"/>
      <c r="W82" s="13"/>
      <c r="X82" s="13"/>
      <c r="Y82" s="13"/>
      <c r="Z82" s="13"/>
    </row>
    <row r="83" spans="1:29" ht="38.25">
      <c r="A83" s="17" t="s">
        <v>16</v>
      </c>
      <c r="B83" s="18" t="s">
        <v>534</v>
      </c>
      <c r="C83" s="18"/>
      <c r="D83" s="19" t="s">
        <v>545</v>
      </c>
      <c r="E83" s="18" t="s">
        <v>546</v>
      </c>
      <c r="F83" s="18" t="s">
        <v>547</v>
      </c>
      <c r="G83" s="18" t="s">
        <v>566</v>
      </c>
      <c r="H83" s="18" t="s">
        <v>549</v>
      </c>
      <c r="I83" s="18" t="s">
        <v>550</v>
      </c>
      <c r="J83" s="73" t="s">
        <v>551</v>
      </c>
      <c r="K83" s="59" t="s">
        <v>567</v>
      </c>
      <c r="L83" s="74" t="s">
        <v>568</v>
      </c>
      <c r="M83" s="18" t="s">
        <v>569</v>
      </c>
      <c r="N83" s="392" t="s">
        <v>819</v>
      </c>
      <c r="O83" s="60" t="s">
        <v>818</v>
      </c>
      <c r="P83" s="18" t="s">
        <v>554</v>
      </c>
      <c r="Q83" s="75" t="s">
        <v>555</v>
      </c>
      <c r="R83" s="79"/>
      <c r="S83" s="13"/>
      <c r="T83" s="13"/>
      <c r="U83" s="13"/>
      <c r="V83" s="13"/>
      <c r="W83" s="13"/>
      <c r="X83" s="13"/>
      <c r="Y83" s="13"/>
      <c r="Z83" s="13"/>
    </row>
    <row r="84" spans="1:29" ht="14.25">
      <c r="A84" s="358"/>
      <c r="B84" s="373"/>
      <c r="C84" s="377"/>
      <c r="D84" s="385"/>
      <c r="E84" s="378"/>
      <c r="F84" s="403"/>
      <c r="G84" s="383"/>
      <c r="H84" s="378"/>
      <c r="I84" s="375"/>
      <c r="J84" s="414"/>
      <c r="K84" s="414"/>
      <c r="L84" s="415"/>
      <c r="M84" s="413"/>
      <c r="N84" s="415"/>
      <c r="O84" s="402"/>
      <c r="P84" s="379"/>
      <c r="Q84" s="393"/>
      <c r="R84" s="411"/>
      <c r="S84" s="401"/>
      <c r="T84" s="13"/>
      <c r="U84" s="410"/>
      <c r="V84" s="410"/>
      <c r="W84" s="410"/>
      <c r="X84" s="410"/>
      <c r="Y84" s="410"/>
      <c r="Z84" s="410"/>
      <c r="AA84" s="369"/>
      <c r="AB84" s="369"/>
      <c r="AC84" s="369"/>
    </row>
    <row r="85" spans="1:29" ht="14.25">
      <c r="A85" s="358"/>
      <c r="B85" s="373"/>
      <c r="C85" s="377"/>
      <c r="D85" s="385"/>
      <c r="E85" s="378"/>
      <c r="F85" s="403"/>
      <c r="G85" s="383"/>
      <c r="H85" s="378"/>
      <c r="I85" s="375"/>
      <c r="J85" s="414"/>
      <c r="K85" s="414"/>
      <c r="L85" s="415"/>
      <c r="M85" s="413"/>
      <c r="N85" s="415"/>
      <c r="O85" s="402"/>
      <c r="P85" s="379"/>
      <c r="Q85" s="393"/>
      <c r="R85" s="411"/>
      <c r="S85" s="401"/>
      <c r="T85" s="13"/>
      <c r="U85" s="410"/>
      <c r="V85" s="410"/>
      <c r="W85" s="410"/>
      <c r="X85" s="410"/>
      <c r="Y85" s="410"/>
      <c r="Z85" s="410"/>
      <c r="AA85" s="369"/>
      <c r="AB85" s="369"/>
      <c r="AC85" s="369"/>
    </row>
    <row r="86" spans="1:29" s="369" customFormat="1" ht="14.25">
      <c r="A86" s="358"/>
      <c r="B86" s="373"/>
      <c r="C86" s="377"/>
      <c r="D86" s="385"/>
      <c r="E86" s="378"/>
      <c r="F86" s="403"/>
      <c r="G86" s="383"/>
      <c r="H86" s="378"/>
      <c r="I86" s="375"/>
      <c r="J86" s="414"/>
      <c r="K86" s="414"/>
      <c r="L86" s="415"/>
      <c r="M86" s="413"/>
      <c r="N86" s="415"/>
      <c r="O86" s="402"/>
      <c r="P86" s="379"/>
      <c r="Q86" s="393"/>
      <c r="R86" s="408"/>
      <c r="S86" s="410"/>
      <c r="T86" s="410"/>
      <c r="U86" s="410"/>
      <c r="V86" s="410"/>
      <c r="W86" s="410"/>
      <c r="X86" s="410"/>
      <c r="Y86" s="410"/>
      <c r="Z86" s="410"/>
    </row>
    <row r="87" spans="1:29" s="369" customFormat="1" ht="14.25">
      <c r="A87" s="358"/>
      <c r="B87" s="373"/>
      <c r="C87" s="377"/>
      <c r="D87" s="385"/>
      <c r="E87" s="378"/>
      <c r="F87" s="414"/>
      <c r="G87" s="387"/>
      <c r="H87" s="378"/>
      <c r="I87" s="375"/>
      <c r="J87" s="414"/>
      <c r="K87" s="414"/>
      <c r="L87" s="415"/>
      <c r="M87" s="413"/>
      <c r="N87" s="415"/>
      <c r="O87" s="402"/>
      <c r="P87" s="379"/>
      <c r="Q87" s="393"/>
      <c r="R87" s="408"/>
      <c r="S87" s="410"/>
      <c r="T87" s="410"/>
      <c r="U87" s="410"/>
      <c r="V87" s="410"/>
      <c r="W87" s="410"/>
      <c r="X87" s="410"/>
      <c r="Y87" s="410"/>
      <c r="Z87" s="410"/>
    </row>
    <row r="88" spans="1:29" s="369" customFormat="1" ht="14.25">
      <c r="A88" s="358"/>
      <c r="B88" s="373"/>
      <c r="C88" s="377"/>
      <c r="D88" s="385"/>
      <c r="E88" s="378"/>
      <c r="F88" s="414"/>
      <c r="G88" s="387"/>
      <c r="H88" s="378"/>
      <c r="I88" s="375"/>
      <c r="J88" s="414"/>
      <c r="K88" s="414"/>
      <c r="L88" s="415"/>
      <c r="M88" s="413"/>
      <c r="N88" s="415"/>
      <c r="O88" s="402"/>
      <c r="P88" s="379"/>
      <c r="Q88" s="393"/>
      <c r="R88" s="408"/>
      <c r="S88" s="410"/>
      <c r="T88" s="410"/>
      <c r="U88" s="410"/>
      <c r="V88" s="410"/>
      <c r="W88" s="410"/>
      <c r="X88" s="410"/>
      <c r="Y88" s="410"/>
      <c r="Z88" s="410"/>
    </row>
    <row r="89" spans="1:29" s="369" customFormat="1" ht="14.25">
      <c r="A89" s="358"/>
      <c r="B89" s="373"/>
      <c r="C89" s="377"/>
      <c r="D89" s="385"/>
      <c r="E89" s="378"/>
      <c r="F89" s="403"/>
      <c r="G89" s="383"/>
      <c r="H89" s="378"/>
      <c r="I89" s="375"/>
      <c r="J89" s="414"/>
      <c r="K89" s="405"/>
      <c r="L89" s="415"/>
      <c r="M89" s="413"/>
      <c r="N89" s="415"/>
      <c r="O89" s="402"/>
      <c r="P89" s="407"/>
      <c r="Q89" s="393"/>
      <c r="R89" s="408"/>
      <c r="S89" s="410"/>
      <c r="T89" s="410"/>
      <c r="U89" s="410"/>
      <c r="V89" s="410"/>
      <c r="W89" s="410"/>
      <c r="X89" s="410"/>
      <c r="Y89" s="410"/>
      <c r="Z89" s="410"/>
    </row>
    <row r="90" spans="1:29" s="369" customFormat="1" ht="14.25">
      <c r="A90" s="358"/>
      <c r="B90" s="373"/>
      <c r="C90" s="377"/>
      <c r="D90" s="385"/>
      <c r="E90" s="378"/>
      <c r="F90" s="403"/>
      <c r="G90" s="383"/>
      <c r="H90" s="378"/>
      <c r="I90" s="375"/>
      <c r="J90" s="405"/>
      <c r="K90" s="405"/>
      <c r="L90" s="405"/>
      <c r="M90" s="405"/>
      <c r="N90" s="406"/>
      <c r="O90" s="417"/>
      <c r="P90" s="407"/>
      <c r="Q90" s="393"/>
      <c r="R90" s="408"/>
      <c r="S90" s="410"/>
      <c r="T90" s="410"/>
      <c r="U90" s="410"/>
      <c r="V90" s="410"/>
      <c r="W90" s="410"/>
      <c r="X90" s="410"/>
      <c r="Y90" s="410"/>
      <c r="Z90" s="410"/>
    </row>
    <row r="91" spans="1:29" s="369" customFormat="1" ht="14.25">
      <c r="A91" s="358"/>
      <c r="B91" s="373"/>
      <c r="C91" s="377"/>
      <c r="D91" s="385"/>
      <c r="E91" s="378"/>
      <c r="F91" s="414"/>
      <c r="G91" s="387"/>
      <c r="H91" s="378"/>
      <c r="I91" s="375"/>
      <c r="J91" s="414"/>
      <c r="K91" s="414"/>
      <c r="L91" s="415"/>
      <c r="M91" s="413"/>
      <c r="N91" s="415"/>
      <c r="O91" s="402"/>
      <c r="P91" s="379"/>
      <c r="Q91" s="393"/>
      <c r="R91" s="411"/>
      <c r="S91" s="401"/>
      <c r="T91" s="410"/>
      <c r="U91" s="410"/>
      <c r="V91" s="410"/>
      <c r="W91" s="410"/>
      <c r="X91" s="410"/>
      <c r="Y91" s="410"/>
      <c r="Z91" s="410"/>
    </row>
    <row r="92" spans="1:29" s="369" customFormat="1" ht="14.25">
      <c r="A92" s="358"/>
      <c r="B92" s="373"/>
      <c r="C92" s="377"/>
      <c r="D92" s="385"/>
      <c r="E92" s="378"/>
      <c r="F92" s="403"/>
      <c r="G92" s="383"/>
      <c r="H92" s="378"/>
      <c r="I92" s="375"/>
      <c r="J92" s="352"/>
      <c r="K92" s="352"/>
      <c r="L92" s="352"/>
      <c r="M92" s="352"/>
      <c r="N92" s="404"/>
      <c r="O92" s="402"/>
      <c r="P92" s="380"/>
      <c r="Q92" s="393"/>
      <c r="R92" s="411"/>
      <c r="S92" s="401"/>
      <c r="T92" s="410"/>
      <c r="U92" s="410"/>
      <c r="V92" s="410"/>
      <c r="W92" s="410"/>
      <c r="X92" s="410"/>
      <c r="Y92" s="410"/>
      <c r="Z92" s="410"/>
    </row>
    <row r="93" spans="1:29">
      <c r="A93" s="26"/>
      <c r="B93" s="20"/>
      <c r="C93" s="20"/>
      <c r="D93" s="20"/>
      <c r="E93" s="29"/>
      <c r="F93" s="27"/>
      <c r="G93" s="9"/>
      <c r="H93" s="9"/>
      <c r="I93" s="9"/>
      <c r="J93" s="50"/>
      <c r="K93" s="9"/>
      <c r="L93" s="9"/>
      <c r="M93" s="9"/>
      <c r="N93" s="8"/>
      <c r="O93" s="50"/>
      <c r="P93" s="4"/>
      <c r="Q93" s="8"/>
      <c r="R93" s="138"/>
      <c r="S93" s="13"/>
      <c r="T93" s="13"/>
      <c r="U93" s="13"/>
      <c r="V93" s="13"/>
      <c r="W93" s="13"/>
      <c r="X93" s="13"/>
      <c r="Y93" s="13"/>
      <c r="Z93" s="13"/>
    </row>
    <row r="94" spans="1:29">
      <c r="A94" s="26"/>
      <c r="B94" s="20"/>
      <c r="C94" s="20"/>
      <c r="D94" s="20"/>
      <c r="E94" s="29"/>
      <c r="F94" s="27"/>
      <c r="G94" s="38"/>
      <c r="H94" s="39"/>
      <c r="I94" s="79"/>
      <c r="J94" s="14"/>
      <c r="K94" s="80"/>
      <c r="L94" s="81"/>
      <c r="M94" s="82"/>
      <c r="N94" s="83"/>
      <c r="O94" s="84"/>
      <c r="P94" s="8"/>
      <c r="Q94" s="13"/>
      <c r="R94" s="138"/>
      <c r="S94" s="13"/>
      <c r="T94" s="13"/>
      <c r="U94" s="13"/>
      <c r="V94" s="13"/>
      <c r="W94" s="13"/>
      <c r="X94" s="13"/>
      <c r="Y94" s="13"/>
      <c r="Z94" s="13"/>
    </row>
    <row r="95" spans="1:29">
      <c r="A95" s="34"/>
      <c r="B95" s="42"/>
      <c r="C95" s="99"/>
      <c r="D95" s="3"/>
      <c r="E95" s="35"/>
      <c r="F95" s="79"/>
      <c r="G95" s="38"/>
      <c r="H95" s="39"/>
      <c r="I95" s="79"/>
      <c r="J95" s="14"/>
      <c r="K95" s="80"/>
      <c r="L95" s="81"/>
      <c r="M95" s="82"/>
      <c r="N95" s="83"/>
      <c r="O95" s="84"/>
      <c r="P95" s="8"/>
      <c r="Q95" s="13"/>
      <c r="R95" s="14"/>
      <c r="S95" s="13"/>
      <c r="T95" s="13"/>
      <c r="U95" s="13"/>
      <c r="V95" s="13"/>
      <c r="W95" s="13"/>
      <c r="X95" s="13"/>
      <c r="Y95" s="13"/>
      <c r="Z95" s="13"/>
    </row>
    <row r="96" spans="1:29" ht="15">
      <c r="A96" s="2"/>
      <c r="B96" s="100" t="s">
        <v>576</v>
      </c>
      <c r="C96" s="100"/>
      <c r="D96" s="100"/>
      <c r="E96" s="100"/>
      <c r="F96" s="14"/>
      <c r="G96" s="14"/>
      <c r="H96" s="101"/>
      <c r="I96" s="14"/>
      <c r="J96" s="71"/>
      <c r="K96" s="72"/>
      <c r="L96" s="14"/>
      <c r="M96" s="14"/>
      <c r="N96" s="13"/>
      <c r="O96" s="95"/>
      <c r="P96" s="8"/>
      <c r="Q96" s="13"/>
      <c r="R96" s="14"/>
      <c r="S96" s="13"/>
      <c r="T96" s="13"/>
      <c r="U96" s="13"/>
      <c r="V96" s="13"/>
      <c r="W96" s="13"/>
      <c r="X96" s="13"/>
      <c r="Y96" s="13"/>
      <c r="Z96" s="13"/>
    </row>
    <row r="97" spans="1:26" ht="38.25">
      <c r="A97" s="17" t="s">
        <v>16</v>
      </c>
      <c r="B97" s="18" t="s">
        <v>534</v>
      </c>
      <c r="C97" s="18"/>
      <c r="D97" s="19" t="s">
        <v>545</v>
      </c>
      <c r="E97" s="18" t="s">
        <v>546</v>
      </c>
      <c r="F97" s="18" t="s">
        <v>547</v>
      </c>
      <c r="G97" s="18" t="s">
        <v>577</v>
      </c>
      <c r="H97" s="18" t="s">
        <v>578</v>
      </c>
      <c r="I97" s="18" t="s">
        <v>550</v>
      </c>
      <c r="J97" s="58" t="s">
        <v>551</v>
      </c>
      <c r="K97" s="18" t="s">
        <v>552</v>
      </c>
      <c r="L97" s="18" t="s">
        <v>553</v>
      </c>
      <c r="M97" s="18" t="s">
        <v>554</v>
      </c>
      <c r="N97" s="19" t="s">
        <v>555</v>
      </c>
      <c r="O97" s="95"/>
      <c r="P97" s="8"/>
      <c r="Q97" s="13"/>
      <c r="R97" s="14"/>
      <c r="S97" s="13"/>
      <c r="T97" s="13"/>
      <c r="U97" s="13"/>
      <c r="V97" s="13"/>
      <c r="W97" s="13"/>
      <c r="X97" s="13"/>
      <c r="Y97" s="13"/>
      <c r="Z97" s="13"/>
    </row>
    <row r="98" spans="1:26">
      <c r="A98" s="194">
        <v>1</v>
      </c>
      <c r="B98" s="102">
        <v>41579</v>
      </c>
      <c r="C98" s="102"/>
      <c r="D98" s="103" t="s">
        <v>579</v>
      </c>
      <c r="E98" s="104" t="s">
        <v>580</v>
      </c>
      <c r="F98" s="105">
        <v>82</v>
      </c>
      <c r="G98" s="104" t="s">
        <v>581</v>
      </c>
      <c r="H98" s="104">
        <v>100</v>
      </c>
      <c r="I98" s="122">
        <v>100</v>
      </c>
      <c r="J98" s="123" t="s">
        <v>582</v>
      </c>
      <c r="K98" s="124">
        <f t="shared" ref="K98:K129" si="36">H98-F98</f>
        <v>18</v>
      </c>
      <c r="L98" s="125">
        <f t="shared" ref="L98:L129" si="37">K98/F98</f>
        <v>0.21951219512195122</v>
      </c>
      <c r="M98" s="126" t="s">
        <v>556</v>
      </c>
      <c r="N98" s="127">
        <v>42657</v>
      </c>
      <c r="O98" s="50"/>
      <c r="P98" s="13"/>
      <c r="Q98" s="13"/>
      <c r="R98" s="14"/>
      <c r="S98" s="13"/>
      <c r="T98" s="13"/>
      <c r="U98" s="13"/>
      <c r="V98" s="13"/>
      <c r="W98" s="13"/>
      <c r="X98" s="13"/>
      <c r="Y98" s="13"/>
      <c r="Z98" s="13"/>
    </row>
    <row r="99" spans="1:26">
      <c r="A99" s="194">
        <v>2</v>
      </c>
      <c r="B99" s="102">
        <v>41794</v>
      </c>
      <c r="C99" s="102"/>
      <c r="D99" s="103" t="s">
        <v>583</v>
      </c>
      <c r="E99" s="104" t="s">
        <v>557</v>
      </c>
      <c r="F99" s="105">
        <v>257</v>
      </c>
      <c r="G99" s="104" t="s">
        <v>581</v>
      </c>
      <c r="H99" s="104">
        <v>300</v>
      </c>
      <c r="I99" s="122">
        <v>300</v>
      </c>
      <c r="J99" s="123" t="s">
        <v>582</v>
      </c>
      <c r="K99" s="124">
        <f t="shared" si="36"/>
        <v>43</v>
      </c>
      <c r="L99" s="125">
        <f t="shared" si="37"/>
        <v>0.16731517509727625</v>
      </c>
      <c r="M99" s="126" t="s">
        <v>556</v>
      </c>
      <c r="N99" s="127">
        <v>41822</v>
      </c>
      <c r="O99" s="50"/>
      <c r="P99" s="13"/>
      <c r="Q99" s="13"/>
      <c r="R99" s="14"/>
      <c r="S99" s="13"/>
      <c r="T99" s="13"/>
      <c r="U99" s="13"/>
      <c r="V99" s="13"/>
      <c r="W99" s="13"/>
      <c r="X99" s="13"/>
      <c r="Y99" s="13"/>
      <c r="Z99" s="13"/>
    </row>
    <row r="100" spans="1:26">
      <c r="A100" s="194">
        <v>3</v>
      </c>
      <c r="B100" s="102">
        <v>41828</v>
      </c>
      <c r="C100" s="102"/>
      <c r="D100" s="103" t="s">
        <v>584</v>
      </c>
      <c r="E100" s="104" t="s">
        <v>557</v>
      </c>
      <c r="F100" s="105">
        <v>393</v>
      </c>
      <c r="G100" s="104" t="s">
        <v>581</v>
      </c>
      <c r="H100" s="104">
        <v>468</v>
      </c>
      <c r="I100" s="122">
        <v>468</v>
      </c>
      <c r="J100" s="123" t="s">
        <v>582</v>
      </c>
      <c r="K100" s="124">
        <f t="shared" si="36"/>
        <v>75</v>
      </c>
      <c r="L100" s="125">
        <f t="shared" si="37"/>
        <v>0.19083969465648856</v>
      </c>
      <c r="M100" s="126" t="s">
        <v>556</v>
      </c>
      <c r="N100" s="127">
        <v>41863</v>
      </c>
      <c r="O100" s="50"/>
      <c r="P100" s="13"/>
      <c r="Q100" s="13"/>
      <c r="R100" s="14"/>
      <c r="S100" s="13"/>
      <c r="T100" s="13"/>
      <c r="U100" s="13"/>
      <c r="V100" s="13"/>
      <c r="W100" s="13"/>
      <c r="X100" s="13"/>
      <c r="Y100" s="13"/>
      <c r="Z100" s="13"/>
    </row>
    <row r="101" spans="1:26">
      <c r="A101" s="194">
        <v>4</v>
      </c>
      <c r="B101" s="102">
        <v>41857</v>
      </c>
      <c r="C101" s="102"/>
      <c r="D101" s="103" t="s">
        <v>585</v>
      </c>
      <c r="E101" s="104" t="s">
        <v>557</v>
      </c>
      <c r="F101" s="105">
        <v>205</v>
      </c>
      <c r="G101" s="104" t="s">
        <v>581</v>
      </c>
      <c r="H101" s="104">
        <v>275</v>
      </c>
      <c r="I101" s="122">
        <v>250</v>
      </c>
      <c r="J101" s="123" t="s">
        <v>582</v>
      </c>
      <c r="K101" s="124">
        <f t="shared" si="36"/>
        <v>70</v>
      </c>
      <c r="L101" s="125">
        <f t="shared" si="37"/>
        <v>0.34146341463414637</v>
      </c>
      <c r="M101" s="126" t="s">
        <v>556</v>
      </c>
      <c r="N101" s="127">
        <v>41962</v>
      </c>
      <c r="O101" s="50"/>
      <c r="P101" s="13"/>
      <c r="Q101" s="13"/>
      <c r="R101" s="14"/>
      <c r="S101" s="13"/>
      <c r="T101" s="13"/>
      <c r="U101" s="13"/>
      <c r="V101" s="13"/>
      <c r="W101" s="13"/>
      <c r="X101" s="13"/>
      <c r="Y101" s="13"/>
      <c r="Z101" s="13"/>
    </row>
    <row r="102" spans="1:26">
      <c r="A102" s="194">
        <v>5</v>
      </c>
      <c r="B102" s="102">
        <v>41886</v>
      </c>
      <c r="C102" s="102"/>
      <c r="D102" s="103" t="s">
        <v>586</v>
      </c>
      <c r="E102" s="104" t="s">
        <v>557</v>
      </c>
      <c r="F102" s="105">
        <v>162</v>
      </c>
      <c r="G102" s="104" t="s">
        <v>581</v>
      </c>
      <c r="H102" s="104">
        <v>190</v>
      </c>
      <c r="I102" s="122">
        <v>190</v>
      </c>
      <c r="J102" s="123" t="s">
        <v>582</v>
      </c>
      <c r="K102" s="124">
        <f t="shared" si="36"/>
        <v>28</v>
      </c>
      <c r="L102" s="125">
        <f t="shared" si="37"/>
        <v>0.1728395061728395</v>
      </c>
      <c r="M102" s="126" t="s">
        <v>556</v>
      </c>
      <c r="N102" s="127">
        <v>42006</v>
      </c>
      <c r="O102" s="50"/>
      <c r="P102" s="13"/>
      <c r="Q102" s="13"/>
      <c r="R102" s="14"/>
      <c r="S102" s="13"/>
      <c r="T102" s="13"/>
      <c r="U102" s="13"/>
      <c r="V102" s="13"/>
      <c r="W102" s="13"/>
      <c r="X102" s="13"/>
      <c r="Y102" s="13"/>
      <c r="Z102" s="13"/>
    </row>
    <row r="103" spans="1:26">
      <c r="A103" s="194">
        <v>6</v>
      </c>
      <c r="B103" s="102">
        <v>41886</v>
      </c>
      <c r="C103" s="102"/>
      <c r="D103" s="103" t="s">
        <v>587</v>
      </c>
      <c r="E103" s="104" t="s">
        <v>557</v>
      </c>
      <c r="F103" s="105">
        <v>75</v>
      </c>
      <c r="G103" s="104" t="s">
        <v>581</v>
      </c>
      <c r="H103" s="104">
        <v>91.5</v>
      </c>
      <c r="I103" s="122" t="s">
        <v>588</v>
      </c>
      <c r="J103" s="123" t="s">
        <v>589</v>
      </c>
      <c r="K103" s="124">
        <f t="shared" si="36"/>
        <v>16.5</v>
      </c>
      <c r="L103" s="125">
        <f t="shared" si="37"/>
        <v>0.22</v>
      </c>
      <c r="M103" s="126" t="s">
        <v>556</v>
      </c>
      <c r="N103" s="127">
        <v>41954</v>
      </c>
      <c r="O103" s="50"/>
      <c r="P103" s="13"/>
      <c r="Q103" s="13"/>
      <c r="R103" s="14"/>
      <c r="S103" s="13"/>
      <c r="T103" s="13"/>
      <c r="U103" s="13"/>
      <c r="V103" s="13"/>
      <c r="W103" s="13"/>
      <c r="X103" s="13"/>
      <c r="Y103" s="13"/>
      <c r="Z103" s="13"/>
    </row>
    <row r="104" spans="1:26">
      <c r="A104" s="194">
        <v>7</v>
      </c>
      <c r="B104" s="102">
        <v>41913</v>
      </c>
      <c r="C104" s="102"/>
      <c r="D104" s="103" t="s">
        <v>590</v>
      </c>
      <c r="E104" s="104" t="s">
        <v>557</v>
      </c>
      <c r="F104" s="105">
        <v>850</v>
      </c>
      <c r="G104" s="104" t="s">
        <v>581</v>
      </c>
      <c r="H104" s="104">
        <v>982.5</v>
      </c>
      <c r="I104" s="122">
        <v>1050</v>
      </c>
      <c r="J104" s="123" t="s">
        <v>591</v>
      </c>
      <c r="K104" s="124">
        <f t="shared" si="36"/>
        <v>132.5</v>
      </c>
      <c r="L104" s="125">
        <f t="shared" si="37"/>
        <v>0.15588235294117647</v>
      </c>
      <c r="M104" s="126" t="s">
        <v>556</v>
      </c>
      <c r="N104" s="127">
        <v>42039</v>
      </c>
      <c r="O104" s="54"/>
      <c r="P104" s="13"/>
      <c r="Q104" s="13"/>
      <c r="R104" s="14"/>
      <c r="S104" s="13"/>
      <c r="T104" s="13"/>
      <c r="U104" s="13"/>
      <c r="V104" s="13"/>
      <c r="W104" s="13"/>
      <c r="X104" s="13"/>
      <c r="Y104" s="13"/>
      <c r="Z104" s="13"/>
    </row>
    <row r="105" spans="1:26">
      <c r="A105" s="194">
        <v>8</v>
      </c>
      <c r="B105" s="102">
        <v>41913</v>
      </c>
      <c r="C105" s="102"/>
      <c r="D105" s="103" t="s">
        <v>592</v>
      </c>
      <c r="E105" s="104" t="s">
        <v>557</v>
      </c>
      <c r="F105" s="105">
        <v>475</v>
      </c>
      <c r="G105" s="104" t="s">
        <v>581</v>
      </c>
      <c r="H105" s="104">
        <v>515</v>
      </c>
      <c r="I105" s="122">
        <v>600</v>
      </c>
      <c r="J105" s="123" t="s">
        <v>593</v>
      </c>
      <c r="K105" s="124">
        <f t="shared" si="36"/>
        <v>40</v>
      </c>
      <c r="L105" s="125">
        <f t="shared" si="37"/>
        <v>8.4210526315789472E-2</v>
      </c>
      <c r="M105" s="126" t="s">
        <v>556</v>
      </c>
      <c r="N105" s="127">
        <v>41939</v>
      </c>
      <c r="O105" s="54"/>
      <c r="P105" s="13"/>
      <c r="Q105" s="13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26">
      <c r="A106" s="194">
        <v>9</v>
      </c>
      <c r="B106" s="102">
        <v>41913</v>
      </c>
      <c r="C106" s="102"/>
      <c r="D106" s="103" t="s">
        <v>594</v>
      </c>
      <c r="E106" s="104" t="s">
        <v>557</v>
      </c>
      <c r="F106" s="105">
        <v>86</v>
      </c>
      <c r="G106" s="104" t="s">
        <v>581</v>
      </c>
      <c r="H106" s="104">
        <v>99</v>
      </c>
      <c r="I106" s="122">
        <v>140</v>
      </c>
      <c r="J106" s="123" t="s">
        <v>595</v>
      </c>
      <c r="K106" s="124">
        <f t="shared" si="36"/>
        <v>13</v>
      </c>
      <c r="L106" s="125">
        <f t="shared" si="37"/>
        <v>0.15116279069767441</v>
      </c>
      <c r="M106" s="126" t="s">
        <v>556</v>
      </c>
      <c r="N106" s="127">
        <v>41939</v>
      </c>
      <c r="O106" s="54"/>
      <c r="P106" s="13"/>
      <c r="Q106" s="13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26">
      <c r="A107" s="194">
        <v>10</v>
      </c>
      <c r="B107" s="102">
        <v>41926</v>
      </c>
      <c r="C107" s="102"/>
      <c r="D107" s="103" t="s">
        <v>596</v>
      </c>
      <c r="E107" s="104" t="s">
        <v>557</v>
      </c>
      <c r="F107" s="105">
        <v>496.6</v>
      </c>
      <c r="G107" s="104" t="s">
        <v>581</v>
      </c>
      <c r="H107" s="104">
        <v>621</v>
      </c>
      <c r="I107" s="122">
        <v>580</v>
      </c>
      <c r="J107" s="123" t="s">
        <v>582</v>
      </c>
      <c r="K107" s="124">
        <f t="shared" si="36"/>
        <v>124.39999999999998</v>
      </c>
      <c r="L107" s="125">
        <f t="shared" si="37"/>
        <v>0.25050342327829234</v>
      </c>
      <c r="M107" s="126" t="s">
        <v>556</v>
      </c>
      <c r="N107" s="127">
        <v>42605</v>
      </c>
      <c r="O107" s="54"/>
      <c r="P107" s="13"/>
      <c r="Q107" s="13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26">
      <c r="A108" s="194">
        <v>11</v>
      </c>
      <c r="B108" s="102">
        <v>41926</v>
      </c>
      <c r="C108" s="102"/>
      <c r="D108" s="103" t="s">
        <v>597</v>
      </c>
      <c r="E108" s="104" t="s">
        <v>557</v>
      </c>
      <c r="F108" s="105">
        <v>2481.9</v>
      </c>
      <c r="G108" s="104" t="s">
        <v>581</v>
      </c>
      <c r="H108" s="104">
        <v>2840</v>
      </c>
      <c r="I108" s="122">
        <v>2870</v>
      </c>
      <c r="J108" s="123" t="s">
        <v>598</v>
      </c>
      <c r="K108" s="124">
        <f t="shared" si="36"/>
        <v>358.09999999999991</v>
      </c>
      <c r="L108" s="125">
        <f t="shared" si="37"/>
        <v>0.14428462065353154</v>
      </c>
      <c r="M108" s="126" t="s">
        <v>556</v>
      </c>
      <c r="N108" s="127">
        <v>42017</v>
      </c>
      <c r="O108" s="54"/>
      <c r="P108" s="13"/>
      <c r="Q108" s="13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26">
      <c r="A109" s="194">
        <v>12</v>
      </c>
      <c r="B109" s="102">
        <v>41928</v>
      </c>
      <c r="C109" s="102"/>
      <c r="D109" s="103" t="s">
        <v>599</v>
      </c>
      <c r="E109" s="104" t="s">
        <v>557</v>
      </c>
      <c r="F109" s="105">
        <v>84.5</v>
      </c>
      <c r="G109" s="104" t="s">
        <v>581</v>
      </c>
      <c r="H109" s="104">
        <v>93</v>
      </c>
      <c r="I109" s="122">
        <v>110</v>
      </c>
      <c r="J109" s="123" t="s">
        <v>600</v>
      </c>
      <c r="K109" s="124">
        <f t="shared" si="36"/>
        <v>8.5</v>
      </c>
      <c r="L109" s="125">
        <f t="shared" si="37"/>
        <v>0.10059171597633136</v>
      </c>
      <c r="M109" s="126" t="s">
        <v>556</v>
      </c>
      <c r="N109" s="127">
        <v>41939</v>
      </c>
      <c r="O109" s="54"/>
      <c r="P109" s="13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6">
      <c r="A110" s="194">
        <v>13</v>
      </c>
      <c r="B110" s="102">
        <v>41928</v>
      </c>
      <c r="C110" s="102"/>
      <c r="D110" s="103" t="s">
        <v>601</v>
      </c>
      <c r="E110" s="104" t="s">
        <v>557</v>
      </c>
      <c r="F110" s="105">
        <v>401</v>
      </c>
      <c r="G110" s="104" t="s">
        <v>581</v>
      </c>
      <c r="H110" s="104">
        <v>428</v>
      </c>
      <c r="I110" s="122">
        <v>450</v>
      </c>
      <c r="J110" s="123" t="s">
        <v>602</v>
      </c>
      <c r="K110" s="124">
        <f t="shared" si="36"/>
        <v>27</v>
      </c>
      <c r="L110" s="125">
        <f t="shared" si="37"/>
        <v>6.7331670822942641E-2</v>
      </c>
      <c r="M110" s="126" t="s">
        <v>556</v>
      </c>
      <c r="N110" s="127">
        <v>42020</v>
      </c>
      <c r="O110" s="54"/>
      <c r="P110" s="13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6">
      <c r="A111" s="194">
        <v>14</v>
      </c>
      <c r="B111" s="102">
        <v>41928</v>
      </c>
      <c r="C111" s="102"/>
      <c r="D111" s="103" t="s">
        <v>603</v>
      </c>
      <c r="E111" s="104" t="s">
        <v>557</v>
      </c>
      <c r="F111" s="105">
        <v>101</v>
      </c>
      <c r="G111" s="104" t="s">
        <v>581</v>
      </c>
      <c r="H111" s="104">
        <v>112</v>
      </c>
      <c r="I111" s="122">
        <v>120</v>
      </c>
      <c r="J111" s="123" t="s">
        <v>604</v>
      </c>
      <c r="K111" s="124">
        <f t="shared" si="36"/>
        <v>11</v>
      </c>
      <c r="L111" s="125">
        <f t="shared" si="37"/>
        <v>0.10891089108910891</v>
      </c>
      <c r="M111" s="126" t="s">
        <v>556</v>
      </c>
      <c r="N111" s="127">
        <v>41939</v>
      </c>
      <c r="O111" s="54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6">
      <c r="A112" s="194">
        <v>15</v>
      </c>
      <c r="B112" s="102">
        <v>41954</v>
      </c>
      <c r="C112" s="102"/>
      <c r="D112" s="103" t="s">
        <v>605</v>
      </c>
      <c r="E112" s="104" t="s">
        <v>557</v>
      </c>
      <c r="F112" s="105">
        <v>59</v>
      </c>
      <c r="G112" s="104" t="s">
        <v>581</v>
      </c>
      <c r="H112" s="104">
        <v>76</v>
      </c>
      <c r="I112" s="122">
        <v>76</v>
      </c>
      <c r="J112" s="123" t="s">
        <v>582</v>
      </c>
      <c r="K112" s="124">
        <f t="shared" si="36"/>
        <v>17</v>
      </c>
      <c r="L112" s="125">
        <f t="shared" si="37"/>
        <v>0.28813559322033899</v>
      </c>
      <c r="M112" s="126" t="s">
        <v>556</v>
      </c>
      <c r="N112" s="127">
        <v>43032</v>
      </c>
      <c r="O112" s="54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94">
        <v>16</v>
      </c>
      <c r="B113" s="102">
        <v>41954</v>
      </c>
      <c r="C113" s="102"/>
      <c r="D113" s="103" t="s">
        <v>594</v>
      </c>
      <c r="E113" s="104" t="s">
        <v>557</v>
      </c>
      <c r="F113" s="105">
        <v>99</v>
      </c>
      <c r="G113" s="104" t="s">
        <v>581</v>
      </c>
      <c r="H113" s="104">
        <v>120</v>
      </c>
      <c r="I113" s="122">
        <v>120</v>
      </c>
      <c r="J113" s="123" t="s">
        <v>606</v>
      </c>
      <c r="K113" s="124">
        <f t="shared" si="36"/>
        <v>21</v>
      </c>
      <c r="L113" s="125">
        <f t="shared" si="37"/>
        <v>0.21212121212121213</v>
      </c>
      <c r="M113" s="126" t="s">
        <v>556</v>
      </c>
      <c r="N113" s="127">
        <v>41960</v>
      </c>
      <c r="O113" s="54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94">
        <v>17</v>
      </c>
      <c r="B114" s="102">
        <v>41956</v>
      </c>
      <c r="C114" s="102"/>
      <c r="D114" s="103" t="s">
        <v>607</v>
      </c>
      <c r="E114" s="104" t="s">
        <v>557</v>
      </c>
      <c r="F114" s="105">
        <v>22</v>
      </c>
      <c r="G114" s="104" t="s">
        <v>581</v>
      </c>
      <c r="H114" s="104">
        <v>33.549999999999997</v>
      </c>
      <c r="I114" s="122">
        <v>32</v>
      </c>
      <c r="J114" s="123" t="s">
        <v>608</v>
      </c>
      <c r="K114" s="124">
        <f t="shared" si="36"/>
        <v>11.549999999999997</v>
      </c>
      <c r="L114" s="125">
        <f t="shared" si="37"/>
        <v>0.52499999999999991</v>
      </c>
      <c r="M114" s="126" t="s">
        <v>556</v>
      </c>
      <c r="N114" s="127">
        <v>42188</v>
      </c>
      <c r="O114" s="54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94">
        <v>18</v>
      </c>
      <c r="B115" s="102">
        <v>41976</v>
      </c>
      <c r="C115" s="102"/>
      <c r="D115" s="103" t="s">
        <v>609</v>
      </c>
      <c r="E115" s="104" t="s">
        <v>557</v>
      </c>
      <c r="F115" s="105">
        <v>440</v>
      </c>
      <c r="G115" s="104" t="s">
        <v>581</v>
      </c>
      <c r="H115" s="104">
        <v>520</v>
      </c>
      <c r="I115" s="122">
        <v>520</v>
      </c>
      <c r="J115" s="123" t="s">
        <v>610</v>
      </c>
      <c r="K115" s="124">
        <f t="shared" si="36"/>
        <v>80</v>
      </c>
      <c r="L115" s="125">
        <f t="shared" si="37"/>
        <v>0.18181818181818182</v>
      </c>
      <c r="M115" s="126" t="s">
        <v>556</v>
      </c>
      <c r="N115" s="127">
        <v>42208</v>
      </c>
      <c r="O115" s="54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94">
        <v>19</v>
      </c>
      <c r="B116" s="102">
        <v>41976</v>
      </c>
      <c r="C116" s="102"/>
      <c r="D116" s="103" t="s">
        <v>611</v>
      </c>
      <c r="E116" s="104" t="s">
        <v>557</v>
      </c>
      <c r="F116" s="105">
        <v>360</v>
      </c>
      <c r="G116" s="104" t="s">
        <v>581</v>
      </c>
      <c r="H116" s="104">
        <v>427</v>
      </c>
      <c r="I116" s="122">
        <v>425</v>
      </c>
      <c r="J116" s="123" t="s">
        <v>612</v>
      </c>
      <c r="K116" s="124">
        <f t="shared" si="36"/>
        <v>67</v>
      </c>
      <c r="L116" s="125">
        <f t="shared" si="37"/>
        <v>0.18611111111111112</v>
      </c>
      <c r="M116" s="126" t="s">
        <v>556</v>
      </c>
      <c r="N116" s="127">
        <v>42058</v>
      </c>
      <c r="O116" s="54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4">
        <v>20</v>
      </c>
      <c r="B117" s="102">
        <v>42012</v>
      </c>
      <c r="C117" s="102"/>
      <c r="D117" s="103" t="s">
        <v>613</v>
      </c>
      <c r="E117" s="104" t="s">
        <v>557</v>
      </c>
      <c r="F117" s="105">
        <v>360</v>
      </c>
      <c r="G117" s="104" t="s">
        <v>581</v>
      </c>
      <c r="H117" s="104">
        <v>455</v>
      </c>
      <c r="I117" s="122">
        <v>420</v>
      </c>
      <c r="J117" s="123" t="s">
        <v>614</v>
      </c>
      <c r="K117" s="124">
        <f t="shared" si="36"/>
        <v>95</v>
      </c>
      <c r="L117" s="125">
        <f t="shared" si="37"/>
        <v>0.2638888888888889</v>
      </c>
      <c r="M117" s="126" t="s">
        <v>556</v>
      </c>
      <c r="N117" s="127">
        <v>42024</v>
      </c>
      <c r="O117" s="54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4">
        <v>21</v>
      </c>
      <c r="B118" s="102">
        <v>42012</v>
      </c>
      <c r="C118" s="102"/>
      <c r="D118" s="103" t="s">
        <v>615</v>
      </c>
      <c r="E118" s="104" t="s">
        <v>557</v>
      </c>
      <c r="F118" s="105">
        <v>130</v>
      </c>
      <c r="G118" s="104"/>
      <c r="H118" s="104">
        <v>175.5</v>
      </c>
      <c r="I118" s="122">
        <v>165</v>
      </c>
      <c r="J118" s="123" t="s">
        <v>616</v>
      </c>
      <c r="K118" s="124">
        <f t="shared" si="36"/>
        <v>45.5</v>
      </c>
      <c r="L118" s="125">
        <f t="shared" si="37"/>
        <v>0.35</v>
      </c>
      <c r="M118" s="126" t="s">
        <v>556</v>
      </c>
      <c r="N118" s="127">
        <v>43088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4">
        <v>22</v>
      </c>
      <c r="B119" s="102">
        <v>42040</v>
      </c>
      <c r="C119" s="102"/>
      <c r="D119" s="103" t="s">
        <v>376</v>
      </c>
      <c r="E119" s="104" t="s">
        <v>580</v>
      </c>
      <c r="F119" s="105">
        <v>98</v>
      </c>
      <c r="G119" s="104"/>
      <c r="H119" s="104">
        <v>120</v>
      </c>
      <c r="I119" s="122">
        <v>120</v>
      </c>
      <c r="J119" s="123" t="s">
        <v>582</v>
      </c>
      <c r="K119" s="124">
        <f t="shared" si="36"/>
        <v>22</v>
      </c>
      <c r="L119" s="125">
        <f t="shared" si="37"/>
        <v>0.22448979591836735</v>
      </c>
      <c r="M119" s="126" t="s">
        <v>556</v>
      </c>
      <c r="N119" s="127">
        <v>42753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4">
        <v>23</v>
      </c>
      <c r="B120" s="102">
        <v>42040</v>
      </c>
      <c r="C120" s="102"/>
      <c r="D120" s="103" t="s">
        <v>617</v>
      </c>
      <c r="E120" s="104" t="s">
        <v>580</v>
      </c>
      <c r="F120" s="105">
        <v>196</v>
      </c>
      <c r="G120" s="104"/>
      <c r="H120" s="104">
        <v>262</v>
      </c>
      <c r="I120" s="122">
        <v>255</v>
      </c>
      <c r="J120" s="123" t="s">
        <v>582</v>
      </c>
      <c r="K120" s="124">
        <f t="shared" si="36"/>
        <v>66</v>
      </c>
      <c r="L120" s="125">
        <f t="shared" si="37"/>
        <v>0.33673469387755101</v>
      </c>
      <c r="M120" s="126" t="s">
        <v>556</v>
      </c>
      <c r="N120" s="127">
        <v>42599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5">
        <v>24</v>
      </c>
      <c r="B121" s="106">
        <v>42067</v>
      </c>
      <c r="C121" s="106"/>
      <c r="D121" s="107" t="s">
        <v>375</v>
      </c>
      <c r="E121" s="108" t="s">
        <v>580</v>
      </c>
      <c r="F121" s="109">
        <v>235</v>
      </c>
      <c r="G121" s="109"/>
      <c r="H121" s="110">
        <v>77</v>
      </c>
      <c r="I121" s="128" t="s">
        <v>618</v>
      </c>
      <c r="J121" s="129" t="s">
        <v>619</v>
      </c>
      <c r="K121" s="130">
        <f t="shared" si="36"/>
        <v>-158</v>
      </c>
      <c r="L121" s="131">
        <f t="shared" si="37"/>
        <v>-0.67234042553191486</v>
      </c>
      <c r="M121" s="132" t="s">
        <v>620</v>
      </c>
      <c r="N121" s="133">
        <v>43522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4">
        <v>25</v>
      </c>
      <c r="B122" s="102">
        <v>42067</v>
      </c>
      <c r="C122" s="102"/>
      <c r="D122" s="103" t="s">
        <v>453</v>
      </c>
      <c r="E122" s="104" t="s">
        <v>580</v>
      </c>
      <c r="F122" s="105">
        <v>185</v>
      </c>
      <c r="G122" s="104"/>
      <c r="H122" s="104">
        <v>224</v>
      </c>
      <c r="I122" s="122" t="s">
        <v>621</v>
      </c>
      <c r="J122" s="123" t="s">
        <v>582</v>
      </c>
      <c r="K122" s="124">
        <f t="shared" si="36"/>
        <v>39</v>
      </c>
      <c r="L122" s="125">
        <f t="shared" si="37"/>
        <v>0.21081081081081082</v>
      </c>
      <c r="M122" s="126" t="s">
        <v>556</v>
      </c>
      <c r="N122" s="127">
        <v>42647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339">
        <v>26</v>
      </c>
      <c r="B123" s="111">
        <v>42090</v>
      </c>
      <c r="C123" s="111"/>
      <c r="D123" s="112" t="s">
        <v>622</v>
      </c>
      <c r="E123" s="113" t="s">
        <v>580</v>
      </c>
      <c r="F123" s="114">
        <v>49.5</v>
      </c>
      <c r="G123" s="115"/>
      <c r="H123" s="115">
        <v>15.85</v>
      </c>
      <c r="I123" s="115">
        <v>67</v>
      </c>
      <c r="J123" s="134" t="s">
        <v>623</v>
      </c>
      <c r="K123" s="115">
        <f t="shared" si="36"/>
        <v>-33.65</v>
      </c>
      <c r="L123" s="135">
        <f t="shared" si="37"/>
        <v>-0.67979797979797973</v>
      </c>
      <c r="M123" s="132" t="s">
        <v>620</v>
      </c>
      <c r="N123" s="136">
        <v>43627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4">
        <v>27</v>
      </c>
      <c r="B124" s="102">
        <v>42093</v>
      </c>
      <c r="C124" s="102"/>
      <c r="D124" s="103" t="s">
        <v>624</v>
      </c>
      <c r="E124" s="104" t="s">
        <v>580</v>
      </c>
      <c r="F124" s="105">
        <v>183.5</v>
      </c>
      <c r="G124" s="104"/>
      <c r="H124" s="104">
        <v>219</v>
      </c>
      <c r="I124" s="122">
        <v>218</v>
      </c>
      <c r="J124" s="123" t="s">
        <v>625</v>
      </c>
      <c r="K124" s="124">
        <f t="shared" si="36"/>
        <v>35.5</v>
      </c>
      <c r="L124" s="125">
        <f t="shared" si="37"/>
        <v>0.19346049046321526</v>
      </c>
      <c r="M124" s="126" t="s">
        <v>556</v>
      </c>
      <c r="N124" s="127">
        <v>42103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4">
        <v>28</v>
      </c>
      <c r="B125" s="102">
        <v>42114</v>
      </c>
      <c r="C125" s="102"/>
      <c r="D125" s="103" t="s">
        <v>626</v>
      </c>
      <c r="E125" s="104" t="s">
        <v>580</v>
      </c>
      <c r="F125" s="105">
        <f>(227+237)/2</f>
        <v>232</v>
      </c>
      <c r="G125" s="104"/>
      <c r="H125" s="104">
        <v>298</v>
      </c>
      <c r="I125" s="122">
        <v>298</v>
      </c>
      <c r="J125" s="123" t="s">
        <v>582</v>
      </c>
      <c r="K125" s="124">
        <f t="shared" si="36"/>
        <v>66</v>
      </c>
      <c r="L125" s="125">
        <f t="shared" si="37"/>
        <v>0.28448275862068967</v>
      </c>
      <c r="M125" s="126" t="s">
        <v>556</v>
      </c>
      <c r="N125" s="127">
        <v>42823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4">
        <v>29</v>
      </c>
      <c r="B126" s="102">
        <v>42128</v>
      </c>
      <c r="C126" s="102"/>
      <c r="D126" s="103" t="s">
        <v>627</v>
      </c>
      <c r="E126" s="104" t="s">
        <v>557</v>
      </c>
      <c r="F126" s="105">
        <v>385</v>
      </c>
      <c r="G126" s="104"/>
      <c r="H126" s="104">
        <f>212.5+331</f>
        <v>543.5</v>
      </c>
      <c r="I126" s="122">
        <v>510</v>
      </c>
      <c r="J126" s="123" t="s">
        <v>628</v>
      </c>
      <c r="K126" s="124">
        <f t="shared" si="36"/>
        <v>158.5</v>
      </c>
      <c r="L126" s="125">
        <f t="shared" si="37"/>
        <v>0.41168831168831171</v>
      </c>
      <c r="M126" s="126" t="s">
        <v>556</v>
      </c>
      <c r="N126" s="127">
        <v>42235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4">
        <v>30</v>
      </c>
      <c r="B127" s="102">
        <v>42128</v>
      </c>
      <c r="C127" s="102"/>
      <c r="D127" s="103" t="s">
        <v>629</v>
      </c>
      <c r="E127" s="104" t="s">
        <v>557</v>
      </c>
      <c r="F127" s="105">
        <v>115.5</v>
      </c>
      <c r="G127" s="104"/>
      <c r="H127" s="104">
        <v>146</v>
      </c>
      <c r="I127" s="122">
        <v>142</v>
      </c>
      <c r="J127" s="123" t="s">
        <v>630</v>
      </c>
      <c r="K127" s="124">
        <f t="shared" si="36"/>
        <v>30.5</v>
      </c>
      <c r="L127" s="125">
        <f t="shared" si="37"/>
        <v>0.26406926406926406</v>
      </c>
      <c r="M127" s="126" t="s">
        <v>556</v>
      </c>
      <c r="N127" s="127">
        <v>42202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4">
        <v>31</v>
      </c>
      <c r="B128" s="102">
        <v>42151</v>
      </c>
      <c r="C128" s="102"/>
      <c r="D128" s="103" t="s">
        <v>631</v>
      </c>
      <c r="E128" s="104" t="s">
        <v>557</v>
      </c>
      <c r="F128" s="105">
        <v>237.5</v>
      </c>
      <c r="G128" s="104"/>
      <c r="H128" s="104">
        <v>279.5</v>
      </c>
      <c r="I128" s="122">
        <v>278</v>
      </c>
      <c r="J128" s="123" t="s">
        <v>582</v>
      </c>
      <c r="K128" s="124">
        <f t="shared" si="36"/>
        <v>42</v>
      </c>
      <c r="L128" s="125">
        <f t="shared" si="37"/>
        <v>0.17684210526315788</v>
      </c>
      <c r="M128" s="126" t="s">
        <v>556</v>
      </c>
      <c r="N128" s="127">
        <v>42222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4">
        <v>32</v>
      </c>
      <c r="B129" s="102">
        <v>42174</v>
      </c>
      <c r="C129" s="102"/>
      <c r="D129" s="103" t="s">
        <v>601</v>
      </c>
      <c r="E129" s="104" t="s">
        <v>580</v>
      </c>
      <c r="F129" s="105">
        <v>340</v>
      </c>
      <c r="G129" s="104"/>
      <c r="H129" s="104">
        <v>448</v>
      </c>
      <c r="I129" s="122">
        <v>448</v>
      </c>
      <c r="J129" s="123" t="s">
        <v>582</v>
      </c>
      <c r="K129" s="124">
        <f t="shared" si="36"/>
        <v>108</v>
      </c>
      <c r="L129" s="125">
        <f t="shared" si="37"/>
        <v>0.31764705882352939</v>
      </c>
      <c r="M129" s="126" t="s">
        <v>556</v>
      </c>
      <c r="N129" s="127">
        <v>43018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4">
        <v>33</v>
      </c>
      <c r="B130" s="102">
        <v>42191</v>
      </c>
      <c r="C130" s="102"/>
      <c r="D130" s="103" t="s">
        <v>632</v>
      </c>
      <c r="E130" s="104" t="s">
        <v>580</v>
      </c>
      <c r="F130" s="105">
        <v>390</v>
      </c>
      <c r="G130" s="104"/>
      <c r="H130" s="104">
        <v>460</v>
      </c>
      <c r="I130" s="122">
        <v>460</v>
      </c>
      <c r="J130" s="123" t="s">
        <v>582</v>
      </c>
      <c r="K130" s="124">
        <f t="shared" ref="K130:K150" si="38">H130-F130</f>
        <v>70</v>
      </c>
      <c r="L130" s="125">
        <f t="shared" ref="L130:L150" si="39">K130/F130</f>
        <v>0.17948717948717949</v>
      </c>
      <c r="M130" s="126" t="s">
        <v>556</v>
      </c>
      <c r="N130" s="127">
        <v>42478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5">
        <v>34</v>
      </c>
      <c r="B131" s="106">
        <v>42195</v>
      </c>
      <c r="C131" s="106"/>
      <c r="D131" s="107" t="s">
        <v>633</v>
      </c>
      <c r="E131" s="108" t="s">
        <v>580</v>
      </c>
      <c r="F131" s="109">
        <v>122.5</v>
      </c>
      <c r="G131" s="109"/>
      <c r="H131" s="110">
        <v>61</v>
      </c>
      <c r="I131" s="128">
        <v>172</v>
      </c>
      <c r="J131" s="129" t="s">
        <v>634</v>
      </c>
      <c r="K131" s="130">
        <f t="shared" si="38"/>
        <v>-61.5</v>
      </c>
      <c r="L131" s="131">
        <f t="shared" si="39"/>
        <v>-0.50204081632653064</v>
      </c>
      <c r="M131" s="132" t="s">
        <v>620</v>
      </c>
      <c r="N131" s="133">
        <v>43333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4">
        <v>35</v>
      </c>
      <c r="B132" s="102">
        <v>42219</v>
      </c>
      <c r="C132" s="102"/>
      <c r="D132" s="103" t="s">
        <v>635</v>
      </c>
      <c r="E132" s="104" t="s">
        <v>580</v>
      </c>
      <c r="F132" s="105">
        <v>297.5</v>
      </c>
      <c r="G132" s="104"/>
      <c r="H132" s="104">
        <v>350</v>
      </c>
      <c r="I132" s="122">
        <v>360</v>
      </c>
      <c r="J132" s="123" t="s">
        <v>636</v>
      </c>
      <c r="K132" s="124">
        <f t="shared" si="38"/>
        <v>52.5</v>
      </c>
      <c r="L132" s="125">
        <f t="shared" si="39"/>
        <v>0.17647058823529413</v>
      </c>
      <c r="M132" s="126" t="s">
        <v>556</v>
      </c>
      <c r="N132" s="127">
        <v>42232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4">
        <v>36</v>
      </c>
      <c r="B133" s="102">
        <v>42219</v>
      </c>
      <c r="C133" s="102"/>
      <c r="D133" s="103" t="s">
        <v>637</v>
      </c>
      <c r="E133" s="104" t="s">
        <v>580</v>
      </c>
      <c r="F133" s="105">
        <v>115.5</v>
      </c>
      <c r="G133" s="104"/>
      <c r="H133" s="104">
        <v>149</v>
      </c>
      <c r="I133" s="122">
        <v>140</v>
      </c>
      <c r="J133" s="137" t="s">
        <v>638</v>
      </c>
      <c r="K133" s="124">
        <f t="shared" si="38"/>
        <v>33.5</v>
      </c>
      <c r="L133" s="125">
        <f t="shared" si="39"/>
        <v>0.29004329004329005</v>
      </c>
      <c r="M133" s="126" t="s">
        <v>556</v>
      </c>
      <c r="N133" s="127">
        <v>42740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37</v>
      </c>
      <c r="B134" s="102">
        <v>42251</v>
      </c>
      <c r="C134" s="102"/>
      <c r="D134" s="103" t="s">
        <v>631</v>
      </c>
      <c r="E134" s="104" t="s">
        <v>580</v>
      </c>
      <c r="F134" s="105">
        <v>226</v>
      </c>
      <c r="G134" s="104"/>
      <c r="H134" s="104">
        <v>292</v>
      </c>
      <c r="I134" s="122">
        <v>292</v>
      </c>
      <c r="J134" s="123" t="s">
        <v>639</v>
      </c>
      <c r="K134" s="124">
        <f t="shared" si="38"/>
        <v>66</v>
      </c>
      <c r="L134" s="125">
        <f t="shared" si="39"/>
        <v>0.29203539823008851</v>
      </c>
      <c r="M134" s="126" t="s">
        <v>556</v>
      </c>
      <c r="N134" s="127">
        <v>42286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4">
        <v>38</v>
      </c>
      <c r="B135" s="102">
        <v>42254</v>
      </c>
      <c r="C135" s="102"/>
      <c r="D135" s="103" t="s">
        <v>626</v>
      </c>
      <c r="E135" s="104" t="s">
        <v>580</v>
      </c>
      <c r="F135" s="105">
        <v>232.5</v>
      </c>
      <c r="G135" s="104"/>
      <c r="H135" s="104">
        <v>312.5</v>
      </c>
      <c r="I135" s="122">
        <v>310</v>
      </c>
      <c r="J135" s="123" t="s">
        <v>582</v>
      </c>
      <c r="K135" s="124">
        <f t="shared" si="38"/>
        <v>80</v>
      </c>
      <c r="L135" s="125">
        <f t="shared" si="39"/>
        <v>0.34408602150537637</v>
      </c>
      <c r="M135" s="126" t="s">
        <v>556</v>
      </c>
      <c r="N135" s="127">
        <v>42823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39</v>
      </c>
      <c r="B136" s="102">
        <v>42268</v>
      </c>
      <c r="C136" s="102"/>
      <c r="D136" s="103" t="s">
        <v>640</v>
      </c>
      <c r="E136" s="104" t="s">
        <v>580</v>
      </c>
      <c r="F136" s="105">
        <v>196.5</v>
      </c>
      <c r="G136" s="104"/>
      <c r="H136" s="104">
        <v>238</v>
      </c>
      <c r="I136" s="122">
        <v>238</v>
      </c>
      <c r="J136" s="123" t="s">
        <v>639</v>
      </c>
      <c r="K136" s="124">
        <f t="shared" si="38"/>
        <v>41.5</v>
      </c>
      <c r="L136" s="125">
        <f t="shared" si="39"/>
        <v>0.21119592875318066</v>
      </c>
      <c r="M136" s="126" t="s">
        <v>556</v>
      </c>
      <c r="N136" s="127">
        <v>42291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4">
        <v>40</v>
      </c>
      <c r="B137" s="102">
        <v>42271</v>
      </c>
      <c r="C137" s="102"/>
      <c r="D137" s="103" t="s">
        <v>579</v>
      </c>
      <c r="E137" s="104" t="s">
        <v>580</v>
      </c>
      <c r="F137" s="105">
        <v>65</v>
      </c>
      <c r="G137" s="104"/>
      <c r="H137" s="104">
        <v>82</v>
      </c>
      <c r="I137" s="122">
        <v>82</v>
      </c>
      <c r="J137" s="123" t="s">
        <v>639</v>
      </c>
      <c r="K137" s="124">
        <f t="shared" si="38"/>
        <v>17</v>
      </c>
      <c r="L137" s="125">
        <f t="shared" si="39"/>
        <v>0.26153846153846155</v>
      </c>
      <c r="M137" s="126" t="s">
        <v>556</v>
      </c>
      <c r="N137" s="127">
        <v>42578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41</v>
      </c>
      <c r="B138" s="102">
        <v>42291</v>
      </c>
      <c r="C138" s="102"/>
      <c r="D138" s="103" t="s">
        <v>641</v>
      </c>
      <c r="E138" s="104" t="s">
        <v>580</v>
      </c>
      <c r="F138" s="105">
        <v>144</v>
      </c>
      <c r="G138" s="104"/>
      <c r="H138" s="104">
        <v>182.5</v>
      </c>
      <c r="I138" s="122">
        <v>181</v>
      </c>
      <c r="J138" s="123" t="s">
        <v>639</v>
      </c>
      <c r="K138" s="124">
        <f t="shared" si="38"/>
        <v>38.5</v>
      </c>
      <c r="L138" s="125">
        <f t="shared" si="39"/>
        <v>0.2673611111111111</v>
      </c>
      <c r="M138" s="126" t="s">
        <v>556</v>
      </c>
      <c r="N138" s="127">
        <v>42817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42</v>
      </c>
      <c r="B139" s="102">
        <v>42291</v>
      </c>
      <c r="C139" s="102"/>
      <c r="D139" s="103" t="s">
        <v>642</v>
      </c>
      <c r="E139" s="104" t="s">
        <v>580</v>
      </c>
      <c r="F139" s="105">
        <v>264</v>
      </c>
      <c r="G139" s="104"/>
      <c r="H139" s="104">
        <v>311</v>
      </c>
      <c r="I139" s="122">
        <v>311</v>
      </c>
      <c r="J139" s="123" t="s">
        <v>639</v>
      </c>
      <c r="K139" s="124">
        <f t="shared" si="38"/>
        <v>47</v>
      </c>
      <c r="L139" s="125">
        <f t="shared" si="39"/>
        <v>0.17803030303030304</v>
      </c>
      <c r="M139" s="126" t="s">
        <v>556</v>
      </c>
      <c r="N139" s="127">
        <v>42604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43</v>
      </c>
      <c r="B140" s="102">
        <v>42318</v>
      </c>
      <c r="C140" s="102"/>
      <c r="D140" s="103" t="s">
        <v>643</v>
      </c>
      <c r="E140" s="104" t="s">
        <v>557</v>
      </c>
      <c r="F140" s="105">
        <v>549.5</v>
      </c>
      <c r="G140" s="104"/>
      <c r="H140" s="104">
        <v>630</v>
      </c>
      <c r="I140" s="122">
        <v>630</v>
      </c>
      <c r="J140" s="123" t="s">
        <v>639</v>
      </c>
      <c r="K140" s="124">
        <f t="shared" si="38"/>
        <v>80.5</v>
      </c>
      <c r="L140" s="125">
        <f t="shared" si="39"/>
        <v>0.1464968152866242</v>
      </c>
      <c r="M140" s="126" t="s">
        <v>556</v>
      </c>
      <c r="N140" s="127">
        <v>42419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4">
        <v>44</v>
      </c>
      <c r="B141" s="102">
        <v>42342</v>
      </c>
      <c r="C141" s="102"/>
      <c r="D141" s="103" t="s">
        <v>644</v>
      </c>
      <c r="E141" s="104" t="s">
        <v>580</v>
      </c>
      <c r="F141" s="105">
        <v>1027.5</v>
      </c>
      <c r="G141" s="104"/>
      <c r="H141" s="104">
        <v>1315</v>
      </c>
      <c r="I141" s="122">
        <v>1250</v>
      </c>
      <c r="J141" s="123" t="s">
        <v>639</v>
      </c>
      <c r="K141" s="124">
        <f t="shared" si="38"/>
        <v>287.5</v>
      </c>
      <c r="L141" s="125">
        <f t="shared" si="39"/>
        <v>0.27980535279805352</v>
      </c>
      <c r="M141" s="126" t="s">
        <v>556</v>
      </c>
      <c r="N141" s="127">
        <v>43244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45</v>
      </c>
      <c r="B142" s="102">
        <v>42367</v>
      </c>
      <c r="C142" s="102"/>
      <c r="D142" s="103" t="s">
        <v>645</v>
      </c>
      <c r="E142" s="104" t="s">
        <v>580</v>
      </c>
      <c r="F142" s="105">
        <v>465</v>
      </c>
      <c r="G142" s="104"/>
      <c r="H142" s="104">
        <v>540</v>
      </c>
      <c r="I142" s="122">
        <v>540</v>
      </c>
      <c r="J142" s="123" t="s">
        <v>639</v>
      </c>
      <c r="K142" s="124">
        <f t="shared" si="38"/>
        <v>75</v>
      </c>
      <c r="L142" s="125">
        <f t="shared" si="39"/>
        <v>0.16129032258064516</v>
      </c>
      <c r="M142" s="126" t="s">
        <v>556</v>
      </c>
      <c r="N142" s="127">
        <v>42530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46</v>
      </c>
      <c r="B143" s="102">
        <v>42380</v>
      </c>
      <c r="C143" s="102"/>
      <c r="D143" s="103" t="s">
        <v>376</v>
      </c>
      <c r="E143" s="104" t="s">
        <v>557</v>
      </c>
      <c r="F143" s="105">
        <v>81</v>
      </c>
      <c r="G143" s="104"/>
      <c r="H143" s="104">
        <v>110</v>
      </c>
      <c r="I143" s="122">
        <v>110</v>
      </c>
      <c r="J143" s="123" t="s">
        <v>639</v>
      </c>
      <c r="K143" s="124">
        <f t="shared" si="38"/>
        <v>29</v>
      </c>
      <c r="L143" s="125">
        <f t="shared" si="39"/>
        <v>0.35802469135802467</v>
      </c>
      <c r="M143" s="126" t="s">
        <v>556</v>
      </c>
      <c r="N143" s="127">
        <v>42745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47</v>
      </c>
      <c r="B144" s="102">
        <v>42382</v>
      </c>
      <c r="C144" s="102"/>
      <c r="D144" s="103" t="s">
        <v>646</v>
      </c>
      <c r="E144" s="104" t="s">
        <v>557</v>
      </c>
      <c r="F144" s="105">
        <v>417.5</v>
      </c>
      <c r="G144" s="104"/>
      <c r="H144" s="104">
        <v>547</v>
      </c>
      <c r="I144" s="122">
        <v>535</v>
      </c>
      <c r="J144" s="123" t="s">
        <v>639</v>
      </c>
      <c r="K144" s="124">
        <f t="shared" si="38"/>
        <v>129.5</v>
      </c>
      <c r="L144" s="125">
        <f t="shared" si="39"/>
        <v>0.31017964071856285</v>
      </c>
      <c r="M144" s="126" t="s">
        <v>556</v>
      </c>
      <c r="N144" s="127">
        <v>42578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48</v>
      </c>
      <c r="B145" s="102">
        <v>42408</v>
      </c>
      <c r="C145" s="102"/>
      <c r="D145" s="103" t="s">
        <v>647</v>
      </c>
      <c r="E145" s="104" t="s">
        <v>580</v>
      </c>
      <c r="F145" s="105">
        <v>650</v>
      </c>
      <c r="G145" s="104"/>
      <c r="H145" s="104">
        <v>800</v>
      </c>
      <c r="I145" s="122">
        <v>800</v>
      </c>
      <c r="J145" s="123" t="s">
        <v>639</v>
      </c>
      <c r="K145" s="124">
        <f t="shared" si="38"/>
        <v>150</v>
      </c>
      <c r="L145" s="125">
        <f t="shared" si="39"/>
        <v>0.23076923076923078</v>
      </c>
      <c r="M145" s="126" t="s">
        <v>556</v>
      </c>
      <c r="N145" s="127">
        <v>43154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49</v>
      </c>
      <c r="B146" s="102">
        <v>42433</v>
      </c>
      <c r="C146" s="102"/>
      <c r="D146" s="103" t="s">
        <v>193</v>
      </c>
      <c r="E146" s="104" t="s">
        <v>580</v>
      </c>
      <c r="F146" s="105">
        <v>437.5</v>
      </c>
      <c r="G146" s="104"/>
      <c r="H146" s="104">
        <v>504.5</v>
      </c>
      <c r="I146" s="122">
        <v>522</v>
      </c>
      <c r="J146" s="123" t="s">
        <v>648</v>
      </c>
      <c r="K146" s="124">
        <f t="shared" si="38"/>
        <v>67</v>
      </c>
      <c r="L146" s="125">
        <f t="shared" si="39"/>
        <v>0.15314285714285714</v>
      </c>
      <c r="M146" s="126" t="s">
        <v>556</v>
      </c>
      <c r="N146" s="127">
        <v>42480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50</v>
      </c>
      <c r="B147" s="102">
        <v>42438</v>
      </c>
      <c r="C147" s="102"/>
      <c r="D147" s="103" t="s">
        <v>649</v>
      </c>
      <c r="E147" s="104" t="s">
        <v>580</v>
      </c>
      <c r="F147" s="105">
        <v>189.5</v>
      </c>
      <c r="G147" s="104"/>
      <c r="H147" s="104">
        <v>218</v>
      </c>
      <c r="I147" s="122">
        <v>218</v>
      </c>
      <c r="J147" s="123" t="s">
        <v>639</v>
      </c>
      <c r="K147" s="124">
        <f t="shared" si="38"/>
        <v>28.5</v>
      </c>
      <c r="L147" s="125">
        <f t="shared" si="39"/>
        <v>0.15039577836411611</v>
      </c>
      <c r="M147" s="126" t="s">
        <v>556</v>
      </c>
      <c r="N147" s="127">
        <v>43034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339">
        <v>51</v>
      </c>
      <c r="B148" s="111">
        <v>42471</v>
      </c>
      <c r="C148" s="111"/>
      <c r="D148" s="112" t="s">
        <v>650</v>
      </c>
      <c r="E148" s="113" t="s">
        <v>580</v>
      </c>
      <c r="F148" s="114">
        <v>36.5</v>
      </c>
      <c r="G148" s="115"/>
      <c r="H148" s="115">
        <v>15.85</v>
      </c>
      <c r="I148" s="115">
        <v>60</v>
      </c>
      <c r="J148" s="134" t="s">
        <v>651</v>
      </c>
      <c r="K148" s="130">
        <f t="shared" si="38"/>
        <v>-20.65</v>
      </c>
      <c r="L148" s="164">
        <f t="shared" si="39"/>
        <v>-0.5657534246575342</v>
      </c>
      <c r="M148" s="132" t="s">
        <v>620</v>
      </c>
      <c r="N148" s="165">
        <v>43627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52</v>
      </c>
      <c r="B149" s="102">
        <v>42472</v>
      </c>
      <c r="C149" s="102"/>
      <c r="D149" s="103" t="s">
        <v>652</v>
      </c>
      <c r="E149" s="104" t="s">
        <v>580</v>
      </c>
      <c r="F149" s="105">
        <v>93</v>
      </c>
      <c r="G149" s="104"/>
      <c r="H149" s="104">
        <v>149</v>
      </c>
      <c r="I149" s="122">
        <v>140</v>
      </c>
      <c r="J149" s="137" t="s">
        <v>653</v>
      </c>
      <c r="K149" s="124">
        <f t="shared" si="38"/>
        <v>56</v>
      </c>
      <c r="L149" s="125">
        <f t="shared" si="39"/>
        <v>0.60215053763440862</v>
      </c>
      <c r="M149" s="126" t="s">
        <v>556</v>
      </c>
      <c r="N149" s="127">
        <v>42740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53</v>
      </c>
      <c r="B150" s="102">
        <v>42472</v>
      </c>
      <c r="C150" s="102"/>
      <c r="D150" s="103" t="s">
        <v>654</v>
      </c>
      <c r="E150" s="104" t="s">
        <v>580</v>
      </c>
      <c r="F150" s="105">
        <v>130</v>
      </c>
      <c r="G150" s="104"/>
      <c r="H150" s="104">
        <v>150</v>
      </c>
      <c r="I150" s="122" t="s">
        <v>655</v>
      </c>
      <c r="J150" s="123" t="s">
        <v>639</v>
      </c>
      <c r="K150" s="124">
        <f t="shared" si="38"/>
        <v>20</v>
      </c>
      <c r="L150" s="125">
        <f t="shared" si="39"/>
        <v>0.15384615384615385</v>
      </c>
      <c r="M150" s="126" t="s">
        <v>556</v>
      </c>
      <c r="N150" s="127">
        <v>42564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54</v>
      </c>
      <c r="B151" s="102">
        <v>42473</v>
      </c>
      <c r="C151" s="102"/>
      <c r="D151" s="103" t="s">
        <v>344</v>
      </c>
      <c r="E151" s="104" t="s">
        <v>580</v>
      </c>
      <c r="F151" s="105">
        <v>196</v>
      </c>
      <c r="G151" s="104"/>
      <c r="H151" s="104">
        <v>299</v>
      </c>
      <c r="I151" s="122">
        <v>299</v>
      </c>
      <c r="J151" s="123" t="s">
        <v>639</v>
      </c>
      <c r="K151" s="124">
        <v>103</v>
      </c>
      <c r="L151" s="125">
        <v>0.52551020408163296</v>
      </c>
      <c r="M151" s="126" t="s">
        <v>556</v>
      </c>
      <c r="N151" s="127">
        <v>42620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55</v>
      </c>
      <c r="B152" s="102">
        <v>42473</v>
      </c>
      <c r="C152" s="102"/>
      <c r="D152" s="103" t="s">
        <v>713</v>
      </c>
      <c r="E152" s="104" t="s">
        <v>580</v>
      </c>
      <c r="F152" s="105">
        <v>88</v>
      </c>
      <c r="G152" s="104"/>
      <c r="H152" s="104">
        <v>103</v>
      </c>
      <c r="I152" s="122">
        <v>103</v>
      </c>
      <c r="J152" s="123" t="s">
        <v>639</v>
      </c>
      <c r="K152" s="124">
        <v>15</v>
      </c>
      <c r="L152" s="125">
        <v>0.170454545454545</v>
      </c>
      <c r="M152" s="126" t="s">
        <v>556</v>
      </c>
      <c r="N152" s="127">
        <v>42530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56</v>
      </c>
      <c r="B153" s="102">
        <v>42492</v>
      </c>
      <c r="C153" s="102"/>
      <c r="D153" s="103" t="s">
        <v>656</v>
      </c>
      <c r="E153" s="104" t="s">
        <v>580</v>
      </c>
      <c r="F153" s="105">
        <v>127.5</v>
      </c>
      <c r="G153" s="104"/>
      <c r="H153" s="104">
        <v>148</v>
      </c>
      <c r="I153" s="122" t="s">
        <v>657</v>
      </c>
      <c r="J153" s="123" t="s">
        <v>639</v>
      </c>
      <c r="K153" s="124">
        <f>H153-F153</f>
        <v>20.5</v>
      </c>
      <c r="L153" s="125">
        <f>K153/F153</f>
        <v>0.16078431372549021</v>
      </c>
      <c r="M153" s="126" t="s">
        <v>556</v>
      </c>
      <c r="N153" s="127">
        <v>42564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57</v>
      </c>
      <c r="B154" s="102">
        <v>42493</v>
      </c>
      <c r="C154" s="102"/>
      <c r="D154" s="103" t="s">
        <v>658</v>
      </c>
      <c r="E154" s="104" t="s">
        <v>580</v>
      </c>
      <c r="F154" s="105">
        <v>675</v>
      </c>
      <c r="G154" s="104"/>
      <c r="H154" s="104">
        <v>815</v>
      </c>
      <c r="I154" s="122" t="s">
        <v>659</v>
      </c>
      <c r="J154" s="123" t="s">
        <v>639</v>
      </c>
      <c r="K154" s="124">
        <f>H154-F154</f>
        <v>140</v>
      </c>
      <c r="L154" s="125">
        <f>K154/F154</f>
        <v>0.2074074074074074</v>
      </c>
      <c r="M154" s="126" t="s">
        <v>556</v>
      </c>
      <c r="N154" s="127">
        <v>43154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5">
        <v>58</v>
      </c>
      <c r="B155" s="106">
        <v>42522</v>
      </c>
      <c r="C155" s="106"/>
      <c r="D155" s="107" t="s">
        <v>714</v>
      </c>
      <c r="E155" s="108" t="s">
        <v>580</v>
      </c>
      <c r="F155" s="109">
        <v>500</v>
      </c>
      <c r="G155" s="109"/>
      <c r="H155" s="110">
        <v>232.5</v>
      </c>
      <c r="I155" s="128" t="s">
        <v>715</v>
      </c>
      <c r="J155" s="129" t="s">
        <v>716</v>
      </c>
      <c r="K155" s="130">
        <f>H155-F155</f>
        <v>-267.5</v>
      </c>
      <c r="L155" s="131">
        <f>K155/F155</f>
        <v>-0.53500000000000003</v>
      </c>
      <c r="M155" s="132" t="s">
        <v>620</v>
      </c>
      <c r="N155" s="133">
        <v>43735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59</v>
      </c>
      <c r="B156" s="102">
        <v>42527</v>
      </c>
      <c r="C156" s="102"/>
      <c r="D156" s="103" t="s">
        <v>660</v>
      </c>
      <c r="E156" s="104" t="s">
        <v>580</v>
      </c>
      <c r="F156" s="105">
        <v>110</v>
      </c>
      <c r="G156" s="104"/>
      <c r="H156" s="104">
        <v>126.5</v>
      </c>
      <c r="I156" s="122">
        <v>125</v>
      </c>
      <c r="J156" s="123" t="s">
        <v>589</v>
      </c>
      <c r="K156" s="124">
        <f>H156-F156</f>
        <v>16.5</v>
      </c>
      <c r="L156" s="125">
        <f>K156/F156</f>
        <v>0.15</v>
      </c>
      <c r="M156" s="126" t="s">
        <v>556</v>
      </c>
      <c r="N156" s="127">
        <v>42552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60</v>
      </c>
      <c r="B157" s="102">
        <v>42538</v>
      </c>
      <c r="C157" s="102"/>
      <c r="D157" s="103" t="s">
        <v>661</v>
      </c>
      <c r="E157" s="104" t="s">
        <v>580</v>
      </c>
      <c r="F157" s="105">
        <v>44</v>
      </c>
      <c r="G157" s="104"/>
      <c r="H157" s="104">
        <v>69.5</v>
      </c>
      <c r="I157" s="122">
        <v>69.5</v>
      </c>
      <c r="J157" s="123" t="s">
        <v>662</v>
      </c>
      <c r="K157" s="124">
        <f>H157-F157</f>
        <v>25.5</v>
      </c>
      <c r="L157" s="125">
        <f>K157/F157</f>
        <v>0.57954545454545459</v>
      </c>
      <c r="M157" s="126" t="s">
        <v>556</v>
      </c>
      <c r="N157" s="127">
        <v>42977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61</v>
      </c>
      <c r="B158" s="102">
        <v>42549</v>
      </c>
      <c r="C158" s="102"/>
      <c r="D158" s="144" t="s">
        <v>717</v>
      </c>
      <c r="E158" s="104" t="s">
        <v>580</v>
      </c>
      <c r="F158" s="105">
        <v>262.5</v>
      </c>
      <c r="G158" s="104"/>
      <c r="H158" s="104">
        <v>340</v>
      </c>
      <c r="I158" s="122">
        <v>333</v>
      </c>
      <c r="J158" s="123" t="s">
        <v>718</v>
      </c>
      <c r="K158" s="124">
        <v>77.5</v>
      </c>
      <c r="L158" s="125">
        <v>0.29523809523809502</v>
      </c>
      <c r="M158" s="126" t="s">
        <v>556</v>
      </c>
      <c r="N158" s="127">
        <v>43017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62</v>
      </c>
      <c r="B159" s="102">
        <v>42549</v>
      </c>
      <c r="C159" s="102"/>
      <c r="D159" s="144" t="s">
        <v>719</v>
      </c>
      <c r="E159" s="104" t="s">
        <v>580</v>
      </c>
      <c r="F159" s="105">
        <v>840</v>
      </c>
      <c r="G159" s="104"/>
      <c r="H159" s="104">
        <v>1230</v>
      </c>
      <c r="I159" s="122">
        <v>1230</v>
      </c>
      <c r="J159" s="123" t="s">
        <v>639</v>
      </c>
      <c r="K159" s="124">
        <v>390</v>
      </c>
      <c r="L159" s="125">
        <v>0.46428571428571402</v>
      </c>
      <c r="M159" s="126" t="s">
        <v>556</v>
      </c>
      <c r="N159" s="127">
        <v>42649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340">
        <v>63</v>
      </c>
      <c r="B160" s="139">
        <v>42556</v>
      </c>
      <c r="C160" s="139"/>
      <c r="D160" s="140" t="s">
        <v>663</v>
      </c>
      <c r="E160" s="141" t="s">
        <v>580</v>
      </c>
      <c r="F160" s="142">
        <v>395</v>
      </c>
      <c r="G160" s="143"/>
      <c r="H160" s="143">
        <f>(468.5+342.5)/2</f>
        <v>405.5</v>
      </c>
      <c r="I160" s="143">
        <v>510</v>
      </c>
      <c r="J160" s="166" t="s">
        <v>664</v>
      </c>
      <c r="K160" s="167">
        <f t="shared" ref="K160:K166" si="40">H160-F160</f>
        <v>10.5</v>
      </c>
      <c r="L160" s="168">
        <f t="shared" ref="L160:L166" si="41">K160/F160</f>
        <v>2.6582278481012658E-2</v>
      </c>
      <c r="M160" s="169" t="s">
        <v>665</v>
      </c>
      <c r="N160" s="170">
        <v>43606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5">
        <v>64</v>
      </c>
      <c r="B161" s="106">
        <v>42584</v>
      </c>
      <c r="C161" s="106"/>
      <c r="D161" s="107" t="s">
        <v>666</v>
      </c>
      <c r="E161" s="108" t="s">
        <v>557</v>
      </c>
      <c r="F161" s="109">
        <f>169.5-12.8</f>
        <v>156.69999999999999</v>
      </c>
      <c r="G161" s="109"/>
      <c r="H161" s="110">
        <v>77</v>
      </c>
      <c r="I161" s="128" t="s">
        <v>667</v>
      </c>
      <c r="J161" s="359" t="s">
        <v>795</v>
      </c>
      <c r="K161" s="130">
        <f t="shared" si="40"/>
        <v>-79.699999999999989</v>
      </c>
      <c r="L161" s="131">
        <f t="shared" si="41"/>
        <v>-0.50861518825781749</v>
      </c>
      <c r="M161" s="132" t="s">
        <v>620</v>
      </c>
      <c r="N161" s="133">
        <v>43522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5">
        <v>65</v>
      </c>
      <c r="B162" s="106">
        <v>42586</v>
      </c>
      <c r="C162" s="106"/>
      <c r="D162" s="107" t="s">
        <v>668</v>
      </c>
      <c r="E162" s="108" t="s">
        <v>580</v>
      </c>
      <c r="F162" s="109">
        <v>400</v>
      </c>
      <c r="G162" s="109"/>
      <c r="H162" s="110">
        <v>305</v>
      </c>
      <c r="I162" s="128">
        <v>475</v>
      </c>
      <c r="J162" s="129" t="s">
        <v>669</v>
      </c>
      <c r="K162" s="130">
        <f t="shared" si="40"/>
        <v>-95</v>
      </c>
      <c r="L162" s="131">
        <f t="shared" si="41"/>
        <v>-0.23749999999999999</v>
      </c>
      <c r="M162" s="132" t="s">
        <v>620</v>
      </c>
      <c r="N162" s="133">
        <v>43606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66</v>
      </c>
      <c r="B163" s="102">
        <v>42593</v>
      </c>
      <c r="C163" s="102"/>
      <c r="D163" s="103" t="s">
        <v>670</v>
      </c>
      <c r="E163" s="104" t="s">
        <v>580</v>
      </c>
      <c r="F163" s="105">
        <v>86.5</v>
      </c>
      <c r="G163" s="104"/>
      <c r="H163" s="104">
        <v>130</v>
      </c>
      <c r="I163" s="122">
        <v>130</v>
      </c>
      <c r="J163" s="137" t="s">
        <v>671</v>
      </c>
      <c r="K163" s="124">
        <f t="shared" si="40"/>
        <v>43.5</v>
      </c>
      <c r="L163" s="125">
        <f t="shared" si="41"/>
        <v>0.50289017341040465</v>
      </c>
      <c r="M163" s="126" t="s">
        <v>556</v>
      </c>
      <c r="N163" s="127">
        <v>43091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5">
        <v>67</v>
      </c>
      <c r="B164" s="106">
        <v>42600</v>
      </c>
      <c r="C164" s="106"/>
      <c r="D164" s="107" t="s">
        <v>367</v>
      </c>
      <c r="E164" s="108" t="s">
        <v>580</v>
      </c>
      <c r="F164" s="109">
        <v>133.5</v>
      </c>
      <c r="G164" s="109"/>
      <c r="H164" s="110">
        <v>126.5</v>
      </c>
      <c r="I164" s="128">
        <v>178</v>
      </c>
      <c r="J164" s="129" t="s">
        <v>672</v>
      </c>
      <c r="K164" s="130">
        <f t="shared" si="40"/>
        <v>-7</v>
      </c>
      <c r="L164" s="131">
        <f t="shared" si="41"/>
        <v>-5.2434456928838954E-2</v>
      </c>
      <c r="M164" s="132" t="s">
        <v>620</v>
      </c>
      <c r="N164" s="133">
        <v>42615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68</v>
      </c>
      <c r="B165" s="102">
        <v>42613</v>
      </c>
      <c r="C165" s="102"/>
      <c r="D165" s="103" t="s">
        <v>673</v>
      </c>
      <c r="E165" s="104" t="s">
        <v>580</v>
      </c>
      <c r="F165" s="105">
        <v>560</v>
      </c>
      <c r="G165" s="104"/>
      <c r="H165" s="104">
        <v>725</v>
      </c>
      <c r="I165" s="122">
        <v>725</v>
      </c>
      <c r="J165" s="123" t="s">
        <v>582</v>
      </c>
      <c r="K165" s="124">
        <f t="shared" si="40"/>
        <v>165</v>
      </c>
      <c r="L165" s="125">
        <f t="shared" si="41"/>
        <v>0.29464285714285715</v>
      </c>
      <c r="M165" s="126" t="s">
        <v>556</v>
      </c>
      <c r="N165" s="127">
        <v>42456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69</v>
      </c>
      <c r="B166" s="102">
        <v>42614</v>
      </c>
      <c r="C166" s="102"/>
      <c r="D166" s="103" t="s">
        <v>674</v>
      </c>
      <c r="E166" s="104" t="s">
        <v>580</v>
      </c>
      <c r="F166" s="105">
        <v>160.5</v>
      </c>
      <c r="G166" s="104"/>
      <c r="H166" s="104">
        <v>210</v>
      </c>
      <c r="I166" s="122">
        <v>210</v>
      </c>
      <c r="J166" s="123" t="s">
        <v>582</v>
      </c>
      <c r="K166" s="124">
        <f t="shared" si="40"/>
        <v>49.5</v>
      </c>
      <c r="L166" s="125">
        <f t="shared" si="41"/>
        <v>0.30841121495327101</v>
      </c>
      <c r="M166" s="126" t="s">
        <v>556</v>
      </c>
      <c r="N166" s="127">
        <v>42871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70</v>
      </c>
      <c r="B167" s="102">
        <v>42646</v>
      </c>
      <c r="C167" s="102"/>
      <c r="D167" s="144" t="s">
        <v>390</v>
      </c>
      <c r="E167" s="104" t="s">
        <v>580</v>
      </c>
      <c r="F167" s="105">
        <v>430</v>
      </c>
      <c r="G167" s="104"/>
      <c r="H167" s="104">
        <v>596</v>
      </c>
      <c r="I167" s="122">
        <v>575</v>
      </c>
      <c r="J167" s="123" t="s">
        <v>720</v>
      </c>
      <c r="K167" s="124">
        <v>166</v>
      </c>
      <c r="L167" s="125">
        <v>0.38604651162790699</v>
      </c>
      <c r="M167" s="126" t="s">
        <v>556</v>
      </c>
      <c r="N167" s="127">
        <v>42769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71</v>
      </c>
      <c r="B168" s="102">
        <v>42657</v>
      </c>
      <c r="C168" s="102"/>
      <c r="D168" s="103" t="s">
        <v>675</v>
      </c>
      <c r="E168" s="104" t="s">
        <v>580</v>
      </c>
      <c r="F168" s="105">
        <v>280</v>
      </c>
      <c r="G168" s="104"/>
      <c r="H168" s="104">
        <v>345</v>
      </c>
      <c r="I168" s="122">
        <v>345</v>
      </c>
      <c r="J168" s="123" t="s">
        <v>582</v>
      </c>
      <c r="K168" s="124">
        <f t="shared" ref="K168:K173" si="42">H168-F168</f>
        <v>65</v>
      </c>
      <c r="L168" s="125">
        <f>K168/F168</f>
        <v>0.23214285714285715</v>
      </c>
      <c r="M168" s="126" t="s">
        <v>556</v>
      </c>
      <c r="N168" s="127">
        <v>42814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72</v>
      </c>
      <c r="B169" s="102">
        <v>42657</v>
      </c>
      <c r="C169" s="102"/>
      <c r="D169" s="103" t="s">
        <v>676</v>
      </c>
      <c r="E169" s="104" t="s">
        <v>580</v>
      </c>
      <c r="F169" s="105">
        <v>245</v>
      </c>
      <c r="G169" s="104"/>
      <c r="H169" s="104">
        <v>325.5</v>
      </c>
      <c r="I169" s="122">
        <v>330</v>
      </c>
      <c r="J169" s="123" t="s">
        <v>677</v>
      </c>
      <c r="K169" s="124">
        <f t="shared" si="42"/>
        <v>80.5</v>
      </c>
      <c r="L169" s="125">
        <f>K169/F169</f>
        <v>0.32857142857142857</v>
      </c>
      <c r="M169" s="126" t="s">
        <v>556</v>
      </c>
      <c r="N169" s="127">
        <v>42769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73</v>
      </c>
      <c r="B170" s="102">
        <v>42660</v>
      </c>
      <c r="C170" s="102"/>
      <c r="D170" s="103" t="s">
        <v>340</v>
      </c>
      <c r="E170" s="104" t="s">
        <v>580</v>
      </c>
      <c r="F170" s="105">
        <v>125</v>
      </c>
      <c r="G170" s="104"/>
      <c r="H170" s="104">
        <v>160</v>
      </c>
      <c r="I170" s="122">
        <v>160</v>
      </c>
      <c r="J170" s="123" t="s">
        <v>639</v>
      </c>
      <c r="K170" s="124">
        <f t="shared" si="42"/>
        <v>35</v>
      </c>
      <c r="L170" s="125">
        <v>0.28000000000000003</v>
      </c>
      <c r="M170" s="126" t="s">
        <v>556</v>
      </c>
      <c r="N170" s="127">
        <v>42803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74</v>
      </c>
      <c r="B171" s="102">
        <v>42660</v>
      </c>
      <c r="C171" s="102"/>
      <c r="D171" s="103" t="s">
        <v>455</v>
      </c>
      <c r="E171" s="104" t="s">
        <v>580</v>
      </c>
      <c r="F171" s="105">
        <v>114</v>
      </c>
      <c r="G171" s="104"/>
      <c r="H171" s="104">
        <v>145</v>
      </c>
      <c r="I171" s="122">
        <v>145</v>
      </c>
      <c r="J171" s="123" t="s">
        <v>639</v>
      </c>
      <c r="K171" s="124">
        <f t="shared" si="42"/>
        <v>31</v>
      </c>
      <c r="L171" s="125">
        <f>K171/F171</f>
        <v>0.27192982456140352</v>
      </c>
      <c r="M171" s="126" t="s">
        <v>556</v>
      </c>
      <c r="N171" s="127">
        <v>42859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75</v>
      </c>
      <c r="B172" s="102">
        <v>42660</v>
      </c>
      <c r="C172" s="102"/>
      <c r="D172" s="103" t="s">
        <v>678</v>
      </c>
      <c r="E172" s="104" t="s">
        <v>580</v>
      </c>
      <c r="F172" s="105">
        <v>212</v>
      </c>
      <c r="G172" s="104"/>
      <c r="H172" s="104">
        <v>280</v>
      </c>
      <c r="I172" s="122">
        <v>276</v>
      </c>
      <c r="J172" s="123" t="s">
        <v>679</v>
      </c>
      <c r="K172" s="124">
        <f t="shared" si="42"/>
        <v>68</v>
      </c>
      <c r="L172" s="125">
        <f>K172/F172</f>
        <v>0.32075471698113206</v>
      </c>
      <c r="M172" s="126" t="s">
        <v>556</v>
      </c>
      <c r="N172" s="127">
        <v>42858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76</v>
      </c>
      <c r="B173" s="102">
        <v>42678</v>
      </c>
      <c r="C173" s="102"/>
      <c r="D173" s="103" t="s">
        <v>149</v>
      </c>
      <c r="E173" s="104" t="s">
        <v>580</v>
      </c>
      <c r="F173" s="105">
        <v>155</v>
      </c>
      <c r="G173" s="104"/>
      <c r="H173" s="104">
        <v>210</v>
      </c>
      <c r="I173" s="122">
        <v>210</v>
      </c>
      <c r="J173" s="123" t="s">
        <v>680</v>
      </c>
      <c r="K173" s="124">
        <f t="shared" si="42"/>
        <v>55</v>
      </c>
      <c r="L173" s="125">
        <f>K173/F173</f>
        <v>0.35483870967741937</v>
      </c>
      <c r="M173" s="126" t="s">
        <v>556</v>
      </c>
      <c r="N173" s="127">
        <v>42944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5">
        <v>77</v>
      </c>
      <c r="B174" s="106">
        <v>42710</v>
      </c>
      <c r="C174" s="106"/>
      <c r="D174" s="107" t="s">
        <v>721</v>
      </c>
      <c r="E174" s="108" t="s">
        <v>580</v>
      </c>
      <c r="F174" s="109">
        <v>150.5</v>
      </c>
      <c r="G174" s="109"/>
      <c r="H174" s="110">
        <v>72.5</v>
      </c>
      <c r="I174" s="128">
        <v>174</v>
      </c>
      <c r="J174" s="129" t="s">
        <v>722</v>
      </c>
      <c r="K174" s="130">
        <v>-78</v>
      </c>
      <c r="L174" s="131">
        <v>-0.51827242524916906</v>
      </c>
      <c r="M174" s="132" t="s">
        <v>620</v>
      </c>
      <c r="N174" s="133">
        <v>43333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78</v>
      </c>
      <c r="B175" s="102">
        <v>42712</v>
      </c>
      <c r="C175" s="102"/>
      <c r="D175" s="103" t="s">
        <v>123</v>
      </c>
      <c r="E175" s="104" t="s">
        <v>580</v>
      </c>
      <c r="F175" s="105">
        <v>380</v>
      </c>
      <c r="G175" s="104"/>
      <c r="H175" s="104">
        <v>478</v>
      </c>
      <c r="I175" s="122">
        <v>468</v>
      </c>
      <c r="J175" s="123" t="s">
        <v>639</v>
      </c>
      <c r="K175" s="124">
        <f>H175-F175</f>
        <v>98</v>
      </c>
      <c r="L175" s="125">
        <f>K175/F175</f>
        <v>0.25789473684210529</v>
      </c>
      <c r="M175" s="126" t="s">
        <v>556</v>
      </c>
      <c r="N175" s="127">
        <v>43025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79</v>
      </c>
      <c r="B176" s="102">
        <v>42734</v>
      </c>
      <c r="C176" s="102"/>
      <c r="D176" s="103" t="s">
        <v>244</v>
      </c>
      <c r="E176" s="104" t="s">
        <v>580</v>
      </c>
      <c r="F176" s="105">
        <v>305</v>
      </c>
      <c r="G176" s="104"/>
      <c r="H176" s="104">
        <v>375</v>
      </c>
      <c r="I176" s="122">
        <v>375</v>
      </c>
      <c r="J176" s="123" t="s">
        <v>639</v>
      </c>
      <c r="K176" s="124">
        <f>H176-F176</f>
        <v>70</v>
      </c>
      <c r="L176" s="125">
        <f>K176/F176</f>
        <v>0.22950819672131148</v>
      </c>
      <c r="M176" s="126" t="s">
        <v>556</v>
      </c>
      <c r="N176" s="127">
        <v>42768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80</v>
      </c>
      <c r="B177" s="102">
        <v>42739</v>
      </c>
      <c r="C177" s="102"/>
      <c r="D177" s="103" t="s">
        <v>342</v>
      </c>
      <c r="E177" s="104" t="s">
        <v>580</v>
      </c>
      <c r="F177" s="105">
        <v>99.5</v>
      </c>
      <c r="G177" s="104"/>
      <c r="H177" s="104">
        <v>158</v>
      </c>
      <c r="I177" s="122">
        <v>158</v>
      </c>
      <c r="J177" s="123" t="s">
        <v>639</v>
      </c>
      <c r="K177" s="124">
        <f>H177-F177</f>
        <v>58.5</v>
      </c>
      <c r="L177" s="125">
        <f>K177/F177</f>
        <v>0.5879396984924623</v>
      </c>
      <c r="M177" s="126" t="s">
        <v>556</v>
      </c>
      <c r="N177" s="127">
        <v>42898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81</v>
      </c>
      <c r="B178" s="102">
        <v>42739</v>
      </c>
      <c r="C178" s="102"/>
      <c r="D178" s="103" t="s">
        <v>342</v>
      </c>
      <c r="E178" s="104" t="s">
        <v>580</v>
      </c>
      <c r="F178" s="105">
        <v>99.5</v>
      </c>
      <c r="G178" s="104"/>
      <c r="H178" s="104">
        <v>158</v>
      </c>
      <c r="I178" s="122">
        <v>158</v>
      </c>
      <c r="J178" s="123" t="s">
        <v>639</v>
      </c>
      <c r="K178" s="124">
        <v>58.5</v>
      </c>
      <c r="L178" s="125">
        <v>0.58793969849246197</v>
      </c>
      <c r="M178" s="126" t="s">
        <v>556</v>
      </c>
      <c r="N178" s="127">
        <v>42898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82</v>
      </c>
      <c r="B179" s="102">
        <v>42786</v>
      </c>
      <c r="C179" s="102"/>
      <c r="D179" s="103" t="s">
        <v>166</v>
      </c>
      <c r="E179" s="104" t="s">
        <v>580</v>
      </c>
      <c r="F179" s="105">
        <v>140.5</v>
      </c>
      <c r="G179" s="104"/>
      <c r="H179" s="104">
        <v>220</v>
      </c>
      <c r="I179" s="122">
        <v>220</v>
      </c>
      <c r="J179" s="123" t="s">
        <v>639</v>
      </c>
      <c r="K179" s="124">
        <f>H179-F179</f>
        <v>79.5</v>
      </c>
      <c r="L179" s="125">
        <f>K179/F179</f>
        <v>0.5658362989323843</v>
      </c>
      <c r="M179" s="126" t="s">
        <v>556</v>
      </c>
      <c r="N179" s="127">
        <v>42864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83</v>
      </c>
      <c r="B180" s="102">
        <v>42786</v>
      </c>
      <c r="C180" s="102"/>
      <c r="D180" s="103" t="s">
        <v>723</v>
      </c>
      <c r="E180" s="104" t="s">
        <v>580</v>
      </c>
      <c r="F180" s="105">
        <v>202.5</v>
      </c>
      <c r="G180" s="104"/>
      <c r="H180" s="104">
        <v>234</v>
      </c>
      <c r="I180" s="122">
        <v>234</v>
      </c>
      <c r="J180" s="123" t="s">
        <v>639</v>
      </c>
      <c r="K180" s="124">
        <v>31.5</v>
      </c>
      <c r="L180" s="125">
        <v>0.155555555555556</v>
      </c>
      <c r="M180" s="126" t="s">
        <v>556</v>
      </c>
      <c r="N180" s="127">
        <v>42836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84</v>
      </c>
      <c r="B181" s="102">
        <v>42818</v>
      </c>
      <c r="C181" s="102"/>
      <c r="D181" s="103" t="s">
        <v>517</v>
      </c>
      <c r="E181" s="104" t="s">
        <v>580</v>
      </c>
      <c r="F181" s="105">
        <v>300.5</v>
      </c>
      <c r="G181" s="104"/>
      <c r="H181" s="104">
        <v>417.5</v>
      </c>
      <c r="I181" s="122">
        <v>420</v>
      </c>
      <c r="J181" s="123" t="s">
        <v>681</v>
      </c>
      <c r="K181" s="124">
        <f>H181-F181</f>
        <v>117</v>
      </c>
      <c r="L181" s="125">
        <f>K181/F181</f>
        <v>0.38935108153078202</v>
      </c>
      <c r="M181" s="126" t="s">
        <v>556</v>
      </c>
      <c r="N181" s="127">
        <v>43070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85</v>
      </c>
      <c r="B182" s="102">
        <v>42818</v>
      </c>
      <c r="C182" s="102"/>
      <c r="D182" s="103" t="s">
        <v>719</v>
      </c>
      <c r="E182" s="104" t="s">
        <v>580</v>
      </c>
      <c r="F182" s="105">
        <v>850</v>
      </c>
      <c r="G182" s="104"/>
      <c r="H182" s="104">
        <v>1042.5</v>
      </c>
      <c r="I182" s="122">
        <v>1023</v>
      </c>
      <c r="J182" s="123" t="s">
        <v>724</v>
      </c>
      <c r="K182" s="124">
        <v>192.5</v>
      </c>
      <c r="L182" s="125">
        <v>0.22647058823529401</v>
      </c>
      <c r="M182" s="126" t="s">
        <v>556</v>
      </c>
      <c r="N182" s="127">
        <v>42830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86</v>
      </c>
      <c r="B183" s="102">
        <v>42830</v>
      </c>
      <c r="C183" s="102"/>
      <c r="D183" s="103" t="s">
        <v>471</v>
      </c>
      <c r="E183" s="104" t="s">
        <v>580</v>
      </c>
      <c r="F183" s="105">
        <v>785</v>
      </c>
      <c r="G183" s="104"/>
      <c r="H183" s="104">
        <v>930</v>
      </c>
      <c r="I183" s="122">
        <v>920</v>
      </c>
      <c r="J183" s="123" t="s">
        <v>682</v>
      </c>
      <c r="K183" s="124">
        <f>H183-F183</f>
        <v>145</v>
      </c>
      <c r="L183" s="125">
        <f>K183/F183</f>
        <v>0.18471337579617833</v>
      </c>
      <c r="M183" s="126" t="s">
        <v>556</v>
      </c>
      <c r="N183" s="127">
        <v>42976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5">
        <v>87</v>
      </c>
      <c r="B184" s="106">
        <v>42831</v>
      </c>
      <c r="C184" s="106"/>
      <c r="D184" s="107" t="s">
        <v>725</v>
      </c>
      <c r="E184" s="108" t="s">
        <v>580</v>
      </c>
      <c r="F184" s="109">
        <v>40</v>
      </c>
      <c r="G184" s="109"/>
      <c r="H184" s="110">
        <v>13.1</v>
      </c>
      <c r="I184" s="128">
        <v>60</v>
      </c>
      <c r="J184" s="134" t="s">
        <v>726</v>
      </c>
      <c r="K184" s="130">
        <v>-26.9</v>
      </c>
      <c r="L184" s="131">
        <v>-0.67249999999999999</v>
      </c>
      <c r="M184" s="132" t="s">
        <v>620</v>
      </c>
      <c r="N184" s="133">
        <v>43138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88</v>
      </c>
      <c r="B185" s="102">
        <v>42837</v>
      </c>
      <c r="C185" s="102"/>
      <c r="D185" s="103" t="s">
        <v>87</v>
      </c>
      <c r="E185" s="104" t="s">
        <v>580</v>
      </c>
      <c r="F185" s="105">
        <v>289.5</v>
      </c>
      <c r="G185" s="104"/>
      <c r="H185" s="104">
        <v>354</v>
      </c>
      <c r="I185" s="122">
        <v>360</v>
      </c>
      <c r="J185" s="123" t="s">
        <v>683</v>
      </c>
      <c r="K185" s="124">
        <f t="shared" ref="K185:K193" si="43">H185-F185</f>
        <v>64.5</v>
      </c>
      <c r="L185" s="125">
        <f t="shared" ref="L185:L193" si="44">K185/F185</f>
        <v>0.22279792746113988</v>
      </c>
      <c r="M185" s="126" t="s">
        <v>556</v>
      </c>
      <c r="N185" s="127">
        <v>43040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89</v>
      </c>
      <c r="B186" s="102">
        <v>42845</v>
      </c>
      <c r="C186" s="102"/>
      <c r="D186" s="103" t="s">
        <v>416</v>
      </c>
      <c r="E186" s="104" t="s">
        <v>580</v>
      </c>
      <c r="F186" s="105">
        <v>700</v>
      </c>
      <c r="G186" s="104"/>
      <c r="H186" s="104">
        <v>840</v>
      </c>
      <c r="I186" s="122">
        <v>840</v>
      </c>
      <c r="J186" s="123" t="s">
        <v>684</v>
      </c>
      <c r="K186" s="124">
        <f t="shared" si="43"/>
        <v>140</v>
      </c>
      <c r="L186" s="125">
        <f t="shared" si="44"/>
        <v>0.2</v>
      </c>
      <c r="M186" s="126" t="s">
        <v>556</v>
      </c>
      <c r="N186" s="127">
        <v>42893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90</v>
      </c>
      <c r="B187" s="102">
        <v>42887</v>
      </c>
      <c r="C187" s="102"/>
      <c r="D187" s="144" t="s">
        <v>353</v>
      </c>
      <c r="E187" s="104" t="s">
        <v>580</v>
      </c>
      <c r="F187" s="105">
        <v>130</v>
      </c>
      <c r="G187" s="104"/>
      <c r="H187" s="104">
        <v>144.25</v>
      </c>
      <c r="I187" s="122">
        <v>170</v>
      </c>
      <c r="J187" s="123" t="s">
        <v>685</v>
      </c>
      <c r="K187" s="124">
        <f t="shared" si="43"/>
        <v>14.25</v>
      </c>
      <c r="L187" s="125">
        <f t="shared" si="44"/>
        <v>0.10961538461538461</v>
      </c>
      <c r="M187" s="126" t="s">
        <v>556</v>
      </c>
      <c r="N187" s="127">
        <v>43675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91</v>
      </c>
      <c r="B188" s="102">
        <v>42901</v>
      </c>
      <c r="C188" s="102"/>
      <c r="D188" s="144" t="s">
        <v>686</v>
      </c>
      <c r="E188" s="104" t="s">
        <v>580</v>
      </c>
      <c r="F188" s="105">
        <v>214.5</v>
      </c>
      <c r="G188" s="104"/>
      <c r="H188" s="104">
        <v>262</v>
      </c>
      <c r="I188" s="122">
        <v>262</v>
      </c>
      <c r="J188" s="123" t="s">
        <v>687</v>
      </c>
      <c r="K188" s="124">
        <f t="shared" si="43"/>
        <v>47.5</v>
      </c>
      <c r="L188" s="125">
        <f t="shared" si="44"/>
        <v>0.22144522144522144</v>
      </c>
      <c r="M188" s="126" t="s">
        <v>556</v>
      </c>
      <c r="N188" s="127">
        <v>42977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6">
        <v>92</v>
      </c>
      <c r="B189" s="150">
        <v>42933</v>
      </c>
      <c r="C189" s="150"/>
      <c r="D189" s="151" t="s">
        <v>688</v>
      </c>
      <c r="E189" s="152" t="s">
        <v>580</v>
      </c>
      <c r="F189" s="153">
        <v>370</v>
      </c>
      <c r="G189" s="152"/>
      <c r="H189" s="152">
        <v>447.5</v>
      </c>
      <c r="I189" s="174">
        <v>450</v>
      </c>
      <c r="J189" s="218" t="s">
        <v>639</v>
      </c>
      <c r="K189" s="124">
        <f t="shared" si="43"/>
        <v>77.5</v>
      </c>
      <c r="L189" s="176">
        <f t="shared" si="44"/>
        <v>0.20945945945945946</v>
      </c>
      <c r="M189" s="177" t="s">
        <v>556</v>
      </c>
      <c r="N189" s="178">
        <v>43035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6">
        <v>93</v>
      </c>
      <c r="B190" s="150">
        <v>42943</v>
      </c>
      <c r="C190" s="150"/>
      <c r="D190" s="151" t="s">
        <v>164</v>
      </c>
      <c r="E190" s="152" t="s">
        <v>580</v>
      </c>
      <c r="F190" s="153">
        <v>657.5</v>
      </c>
      <c r="G190" s="152"/>
      <c r="H190" s="152">
        <v>825</v>
      </c>
      <c r="I190" s="174">
        <v>820</v>
      </c>
      <c r="J190" s="218" t="s">
        <v>639</v>
      </c>
      <c r="K190" s="124">
        <f t="shared" si="43"/>
        <v>167.5</v>
      </c>
      <c r="L190" s="176">
        <f t="shared" si="44"/>
        <v>0.25475285171102663</v>
      </c>
      <c r="M190" s="177" t="s">
        <v>556</v>
      </c>
      <c r="N190" s="178">
        <v>43090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94</v>
      </c>
      <c r="B191" s="102">
        <v>42964</v>
      </c>
      <c r="C191" s="102"/>
      <c r="D191" s="103" t="s">
        <v>357</v>
      </c>
      <c r="E191" s="104" t="s">
        <v>580</v>
      </c>
      <c r="F191" s="105">
        <v>605</v>
      </c>
      <c r="G191" s="104"/>
      <c r="H191" s="104">
        <v>750</v>
      </c>
      <c r="I191" s="122">
        <v>750</v>
      </c>
      <c r="J191" s="123" t="s">
        <v>682</v>
      </c>
      <c r="K191" s="124">
        <f t="shared" si="43"/>
        <v>145</v>
      </c>
      <c r="L191" s="125">
        <f t="shared" si="44"/>
        <v>0.23966942148760331</v>
      </c>
      <c r="M191" s="126" t="s">
        <v>556</v>
      </c>
      <c r="N191" s="127">
        <v>43027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341">
        <v>95</v>
      </c>
      <c r="B192" s="145">
        <v>42979</v>
      </c>
      <c r="C192" s="145"/>
      <c r="D192" s="146" t="s">
        <v>475</v>
      </c>
      <c r="E192" s="147" t="s">
        <v>580</v>
      </c>
      <c r="F192" s="148">
        <v>255</v>
      </c>
      <c r="G192" s="149"/>
      <c r="H192" s="149">
        <v>217.25</v>
      </c>
      <c r="I192" s="149">
        <v>320</v>
      </c>
      <c r="J192" s="171" t="s">
        <v>689</v>
      </c>
      <c r="K192" s="130">
        <f t="shared" si="43"/>
        <v>-37.75</v>
      </c>
      <c r="L192" s="172">
        <f t="shared" si="44"/>
        <v>-0.14803921568627451</v>
      </c>
      <c r="M192" s="132" t="s">
        <v>620</v>
      </c>
      <c r="N192" s="173">
        <v>43661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96</v>
      </c>
      <c r="B193" s="102">
        <v>42997</v>
      </c>
      <c r="C193" s="102"/>
      <c r="D193" s="103" t="s">
        <v>690</v>
      </c>
      <c r="E193" s="104" t="s">
        <v>580</v>
      </c>
      <c r="F193" s="105">
        <v>215</v>
      </c>
      <c r="G193" s="104"/>
      <c r="H193" s="104">
        <v>258</v>
      </c>
      <c r="I193" s="122">
        <v>258</v>
      </c>
      <c r="J193" s="123" t="s">
        <v>639</v>
      </c>
      <c r="K193" s="124">
        <f t="shared" si="43"/>
        <v>43</v>
      </c>
      <c r="L193" s="125">
        <f t="shared" si="44"/>
        <v>0.2</v>
      </c>
      <c r="M193" s="126" t="s">
        <v>556</v>
      </c>
      <c r="N193" s="127">
        <v>43040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97</v>
      </c>
      <c r="B194" s="102">
        <v>42997</v>
      </c>
      <c r="C194" s="102"/>
      <c r="D194" s="103" t="s">
        <v>690</v>
      </c>
      <c r="E194" s="104" t="s">
        <v>580</v>
      </c>
      <c r="F194" s="105">
        <v>215</v>
      </c>
      <c r="G194" s="104"/>
      <c r="H194" s="104">
        <v>258</v>
      </c>
      <c r="I194" s="122">
        <v>258</v>
      </c>
      <c r="J194" s="218" t="s">
        <v>639</v>
      </c>
      <c r="K194" s="124">
        <v>43</v>
      </c>
      <c r="L194" s="125">
        <v>0.2</v>
      </c>
      <c r="M194" s="126" t="s">
        <v>556</v>
      </c>
      <c r="N194" s="127">
        <v>43040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7">
        <v>98</v>
      </c>
      <c r="B195" s="198">
        <v>42998</v>
      </c>
      <c r="C195" s="198"/>
      <c r="D195" s="350" t="s">
        <v>780</v>
      </c>
      <c r="E195" s="199" t="s">
        <v>580</v>
      </c>
      <c r="F195" s="200">
        <v>75</v>
      </c>
      <c r="G195" s="199"/>
      <c r="H195" s="199">
        <v>90</v>
      </c>
      <c r="I195" s="219">
        <v>90</v>
      </c>
      <c r="J195" s="123" t="s">
        <v>691</v>
      </c>
      <c r="K195" s="124">
        <f t="shared" ref="K195:K200" si="45">H195-F195</f>
        <v>15</v>
      </c>
      <c r="L195" s="125">
        <f t="shared" ref="L195:L200" si="46">K195/F195</f>
        <v>0.2</v>
      </c>
      <c r="M195" s="126" t="s">
        <v>556</v>
      </c>
      <c r="N195" s="127">
        <v>43019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6">
        <v>99</v>
      </c>
      <c r="B196" s="150">
        <v>43011</v>
      </c>
      <c r="C196" s="150"/>
      <c r="D196" s="151" t="s">
        <v>692</v>
      </c>
      <c r="E196" s="152" t="s">
        <v>580</v>
      </c>
      <c r="F196" s="153">
        <v>315</v>
      </c>
      <c r="G196" s="152"/>
      <c r="H196" s="152">
        <v>392</v>
      </c>
      <c r="I196" s="174">
        <v>384</v>
      </c>
      <c r="J196" s="218" t="s">
        <v>693</v>
      </c>
      <c r="K196" s="124">
        <f t="shared" si="45"/>
        <v>77</v>
      </c>
      <c r="L196" s="176">
        <f t="shared" si="46"/>
        <v>0.24444444444444444</v>
      </c>
      <c r="M196" s="177" t="s">
        <v>556</v>
      </c>
      <c r="N196" s="178">
        <v>43017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6">
        <v>100</v>
      </c>
      <c r="B197" s="150">
        <v>43013</v>
      </c>
      <c r="C197" s="150"/>
      <c r="D197" s="151" t="s">
        <v>694</v>
      </c>
      <c r="E197" s="152" t="s">
        <v>580</v>
      </c>
      <c r="F197" s="153">
        <v>145</v>
      </c>
      <c r="G197" s="152"/>
      <c r="H197" s="152">
        <v>179</v>
      </c>
      <c r="I197" s="174">
        <v>180</v>
      </c>
      <c r="J197" s="218" t="s">
        <v>570</v>
      </c>
      <c r="K197" s="124">
        <f t="shared" si="45"/>
        <v>34</v>
      </c>
      <c r="L197" s="176">
        <f t="shared" si="46"/>
        <v>0.23448275862068965</v>
      </c>
      <c r="M197" s="177" t="s">
        <v>556</v>
      </c>
      <c r="N197" s="178">
        <v>43025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6">
        <v>101</v>
      </c>
      <c r="B198" s="150">
        <v>43014</v>
      </c>
      <c r="C198" s="150"/>
      <c r="D198" s="151" t="s">
        <v>330</v>
      </c>
      <c r="E198" s="152" t="s">
        <v>580</v>
      </c>
      <c r="F198" s="153">
        <v>256</v>
      </c>
      <c r="G198" s="152"/>
      <c r="H198" s="152">
        <v>323</v>
      </c>
      <c r="I198" s="174">
        <v>320</v>
      </c>
      <c r="J198" s="218" t="s">
        <v>639</v>
      </c>
      <c r="K198" s="124">
        <f t="shared" si="45"/>
        <v>67</v>
      </c>
      <c r="L198" s="176">
        <f t="shared" si="46"/>
        <v>0.26171875</v>
      </c>
      <c r="M198" s="177" t="s">
        <v>556</v>
      </c>
      <c r="N198" s="178">
        <v>43067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6">
        <v>102</v>
      </c>
      <c r="B199" s="150">
        <v>43017</v>
      </c>
      <c r="C199" s="150"/>
      <c r="D199" s="151" t="s">
        <v>350</v>
      </c>
      <c r="E199" s="152" t="s">
        <v>580</v>
      </c>
      <c r="F199" s="153">
        <v>137.5</v>
      </c>
      <c r="G199" s="152"/>
      <c r="H199" s="152">
        <v>184</v>
      </c>
      <c r="I199" s="174">
        <v>183</v>
      </c>
      <c r="J199" s="175" t="s">
        <v>695</v>
      </c>
      <c r="K199" s="124">
        <f t="shared" si="45"/>
        <v>46.5</v>
      </c>
      <c r="L199" s="176">
        <f t="shared" si="46"/>
        <v>0.33818181818181819</v>
      </c>
      <c r="M199" s="177" t="s">
        <v>556</v>
      </c>
      <c r="N199" s="178">
        <v>43108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6">
        <v>103</v>
      </c>
      <c r="B200" s="150">
        <v>43018</v>
      </c>
      <c r="C200" s="150"/>
      <c r="D200" s="151" t="s">
        <v>696</v>
      </c>
      <c r="E200" s="152" t="s">
        <v>580</v>
      </c>
      <c r="F200" s="153">
        <v>125.5</v>
      </c>
      <c r="G200" s="152"/>
      <c r="H200" s="152">
        <v>158</v>
      </c>
      <c r="I200" s="174">
        <v>155</v>
      </c>
      <c r="J200" s="175" t="s">
        <v>697</v>
      </c>
      <c r="K200" s="124">
        <f t="shared" si="45"/>
        <v>32.5</v>
      </c>
      <c r="L200" s="176">
        <f t="shared" si="46"/>
        <v>0.25896414342629481</v>
      </c>
      <c r="M200" s="177" t="s">
        <v>556</v>
      </c>
      <c r="N200" s="178">
        <v>43067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6">
        <v>104</v>
      </c>
      <c r="B201" s="150">
        <v>43018</v>
      </c>
      <c r="C201" s="150"/>
      <c r="D201" s="151" t="s">
        <v>727</v>
      </c>
      <c r="E201" s="152" t="s">
        <v>580</v>
      </c>
      <c r="F201" s="153">
        <v>895</v>
      </c>
      <c r="G201" s="152"/>
      <c r="H201" s="152">
        <v>1122.5</v>
      </c>
      <c r="I201" s="174">
        <v>1078</v>
      </c>
      <c r="J201" s="175" t="s">
        <v>728</v>
      </c>
      <c r="K201" s="124">
        <v>227.5</v>
      </c>
      <c r="L201" s="176">
        <v>0.25418994413407803</v>
      </c>
      <c r="M201" s="177" t="s">
        <v>556</v>
      </c>
      <c r="N201" s="178">
        <v>43117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6">
        <v>105</v>
      </c>
      <c r="B202" s="150">
        <v>43020</v>
      </c>
      <c r="C202" s="150"/>
      <c r="D202" s="151" t="s">
        <v>338</v>
      </c>
      <c r="E202" s="152" t="s">
        <v>580</v>
      </c>
      <c r="F202" s="153">
        <v>525</v>
      </c>
      <c r="G202" s="152"/>
      <c r="H202" s="152">
        <v>629</v>
      </c>
      <c r="I202" s="174">
        <v>629</v>
      </c>
      <c r="J202" s="218" t="s">
        <v>639</v>
      </c>
      <c r="K202" s="124">
        <v>104</v>
      </c>
      <c r="L202" s="176">
        <v>0.19809523809523799</v>
      </c>
      <c r="M202" s="177" t="s">
        <v>556</v>
      </c>
      <c r="N202" s="178">
        <v>43119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6">
        <v>106</v>
      </c>
      <c r="B203" s="150">
        <v>43046</v>
      </c>
      <c r="C203" s="150"/>
      <c r="D203" s="151" t="s">
        <v>379</v>
      </c>
      <c r="E203" s="152" t="s">
        <v>580</v>
      </c>
      <c r="F203" s="153">
        <v>740</v>
      </c>
      <c r="G203" s="152"/>
      <c r="H203" s="152">
        <v>892.5</v>
      </c>
      <c r="I203" s="174">
        <v>900</v>
      </c>
      <c r="J203" s="175" t="s">
        <v>698</v>
      </c>
      <c r="K203" s="124">
        <f>H203-F203</f>
        <v>152.5</v>
      </c>
      <c r="L203" s="176">
        <f>K203/F203</f>
        <v>0.20608108108108109</v>
      </c>
      <c r="M203" s="177" t="s">
        <v>556</v>
      </c>
      <c r="N203" s="178">
        <v>43052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107</v>
      </c>
      <c r="B204" s="102">
        <v>43073</v>
      </c>
      <c r="C204" s="102"/>
      <c r="D204" s="103" t="s">
        <v>699</v>
      </c>
      <c r="E204" s="104" t="s">
        <v>580</v>
      </c>
      <c r="F204" s="105">
        <v>118.5</v>
      </c>
      <c r="G204" s="104"/>
      <c r="H204" s="104">
        <v>143.5</v>
      </c>
      <c r="I204" s="122">
        <v>145</v>
      </c>
      <c r="J204" s="137" t="s">
        <v>700</v>
      </c>
      <c r="K204" s="124">
        <f>H204-F204</f>
        <v>25</v>
      </c>
      <c r="L204" s="125">
        <f>K204/F204</f>
        <v>0.2109704641350211</v>
      </c>
      <c r="M204" s="126" t="s">
        <v>556</v>
      </c>
      <c r="N204" s="127">
        <v>43097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5">
        <v>108</v>
      </c>
      <c r="B205" s="106">
        <v>43090</v>
      </c>
      <c r="C205" s="106"/>
      <c r="D205" s="154" t="s">
        <v>420</v>
      </c>
      <c r="E205" s="108" t="s">
        <v>580</v>
      </c>
      <c r="F205" s="109">
        <v>715</v>
      </c>
      <c r="G205" s="109"/>
      <c r="H205" s="110">
        <v>500</v>
      </c>
      <c r="I205" s="128">
        <v>872</v>
      </c>
      <c r="J205" s="134" t="s">
        <v>701</v>
      </c>
      <c r="K205" s="130">
        <f>H205-F205</f>
        <v>-215</v>
      </c>
      <c r="L205" s="131">
        <f>K205/F205</f>
        <v>-0.30069930069930068</v>
      </c>
      <c r="M205" s="132" t="s">
        <v>620</v>
      </c>
      <c r="N205" s="133">
        <v>43670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109</v>
      </c>
      <c r="B206" s="102">
        <v>43098</v>
      </c>
      <c r="C206" s="102"/>
      <c r="D206" s="103" t="s">
        <v>692</v>
      </c>
      <c r="E206" s="104" t="s">
        <v>580</v>
      </c>
      <c r="F206" s="105">
        <v>435</v>
      </c>
      <c r="G206" s="104"/>
      <c r="H206" s="104">
        <v>542.5</v>
      </c>
      <c r="I206" s="122">
        <v>539</v>
      </c>
      <c r="J206" s="137" t="s">
        <v>639</v>
      </c>
      <c r="K206" s="124">
        <v>107.5</v>
      </c>
      <c r="L206" s="125">
        <v>0.247126436781609</v>
      </c>
      <c r="M206" s="126" t="s">
        <v>556</v>
      </c>
      <c r="N206" s="127">
        <v>43206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110</v>
      </c>
      <c r="B207" s="102">
        <v>43098</v>
      </c>
      <c r="C207" s="102"/>
      <c r="D207" s="103" t="s">
        <v>530</v>
      </c>
      <c r="E207" s="104" t="s">
        <v>580</v>
      </c>
      <c r="F207" s="105">
        <v>885</v>
      </c>
      <c r="G207" s="104"/>
      <c r="H207" s="104">
        <v>1090</v>
      </c>
      <c r="I207" s="122">
        <v>1084</v>
      </c>
      <c r="J207" s="137" t="s">
        <v>639</v>
      </c>
      <c r="K207" s="124">
        <v>205</v>
      </c>
      <c r="L207" s="125">
        <v>0.23163841807909599</v>
      </c>
      <c r="M207" s="126" t="s">
        <v>556</v>
      </c>
      <c r="N207" s="127">
        <v>43213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342">
        <v>111</v>
      </c>
      <c r="B208" s="328">
        <v>43192</v>
      </c>
      <c r="C208" s="328"/>
      <c r="D208" s="112" t="s">
        <v>709</v>
      </c>
      <c r="E208" s="330" t="s">
        <v>580</v>
      </c>
      <c r="F208" s="332">
        <v>478.5</v>
      </c>
      <c r="G208" s="330"/>
      <c r="H208" s="330">
        <v>442</v>
      </c>
      <c r="I208" s="334">
        <v>613</v>
      </c>
      <c r="J208" s="359" t="s">
        <v>797</v>
      </c>
      <c r="K208" s="130">
        <f>H208-F208</f>
        <v>-36.5</v>
      </c>
      <c r="L208" s="131">
        <f>K208/F208</f>
        <v>-7.6280041797283177E-2</v>
      </c>
      <c r="M208" s="132" t="s">
        <v>620</v>
      </c>
      <c r="N208" s="133">
        <v>43762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5">
        <v>112</v>
      </c>
      <c r="B209" s="106">
        <v>43194</v>
      </c>
      <c r="C209" s="106"/>
      <c r="D209" s="349" t="s">
        <v>779</v>
      </c>
      <c r="E209" s="108" t="s">
        <v>580</v>
      </c>
      <c r="F209" s="109">
        <f>141.5-7.3</f>
        <v>134.19999999999999</v>
      </c>
      <c r="G209" s="109"/>
      <c r="H209" s="110">
        <v>77</v>
      </c>
      <c r="I209" s="128">
        <v>180</v>
      </c>
      <c r="J209" s="359" t="s">
        <v>796</v>
      </c>
      <c r="K209" s="130">
        <f>H209-F209</f>
        <v>-57.199999999999989</v>
      </c>
      <c r="L209" s="131">
        <f>K209/F209</f>
        <v>-0.42622950819672129</v>
      </c>
      <c r="M209" s="132" t="s">
        <v>620</v>
      </c>
      <c r="N209" s="133">
        <v>43522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5">
        <v>113</v>
      </c>
      <c r="B210" s="106">
        <v>43209</v>
      </c>
      <c r="C210" s="106"/>
      <c r="D210" s="107" t="s">
        <v>702</v>
      </c>
      <c r="E210" s="108" t="s">
        <v>580</v>
      </c>
      <c r="F210" s="109">
        <v>430</v>
      </c>
      <c r="G210" s="109"/>
      <c r="H210" s="110">
        <v>220</v>
      </c>
      <c r="I210" s="128">
        <v>537</v>
      </c>
      <c r="J210" s="134" t="s">
        <v>703</v>
      </c>
      <c r="K210" s="130">
        <f>H210-F210</f>
        <v>-210</v>
      </c>
      <c r="L210" s="131">
        <f>K210/F210</f>
        <v>-0.48837209302325579</v>
      </c>
      <c r="M210" s="132" t="s">
        <v>620</v>
      </c>
      <c r="N210" s="133">
        <v>43252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343">
        <v>114</v>
      </c>
      <c r="B211" s="155">
        <v>43220</v>
      </c>
      <c r="C211" s="155"/>
      <c r="D211" s="156" t="s">
        <v>380</v>
      </c>
      <c r="E211" s="157" t="s">
        <v>580</v>
      </c>
      <c r="F211" s="159">
        <v>153.5</v>
      </c>
      <c r="G211" s="159"/>
      <c r="H211" s="159">
        <v>196</v>
      </c>
      <c r="I211" s="159">
        <v>196</v>
      </c>
      <c r="J211" s="336" t="s">
        <v>813</v>
      </c>
      <c r="K211" s="179">
        <f>H211-F211</f>
        <v>42.5</v>
      </c>
      <c r="L211" s="180">
        <f>K211/F211</f>
        <v>0.27687296416938112</v>
      </c>
      <c r="M211" s="158" t="s">
        <v>556</v>
      </c>
      <c r="N211" s="181">
        <v>43605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5">
        <v>115</v>
      </c>
      <c r="B212" s="106">
        <v>43306</v>
      </c>
      <c r="C212" s="106"/>
      <c r="D212" s="107" t="s">
        <v>725</v>
      </c>
      <c r="E212" s="108" t="s">
        <v>580</v>
      </c>
      <c r="F212" s="109">
        <v>27.5</v>
      </c>
      <c r="G212" s="109"/>
      <c r="H212" s="110">
        <v>13.1</v>
      </c>
      <c r="I212" s="128">
        <v>60</v>
      </c>
      <c r="J212" s="134" t="s">
        <v>729</v>
      </c>
      <c r="K212" s="130">
        <v>-14.4</v>
      </c>
      <c r="L212" s="131">
        <v>-0.52363636363636401</v>
      </c>
      <c r="M212" s="132" t="s">
        <v>620</v>
      </c>
      <c r="N212" s="133">
        <v>43138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342">
        <v>116</v>
      </c>
      <c r="B213" s="328">
        <v>43318</v>
      </c>
      <c r="C213" s="328"/>
      <c r="D213" s="112" t="s">
        <v>704</v>
      </c>
      <c r="E213" s="330" t="s">
        <v>580</v>
      </c>
      <c r="F213" s="330">
        <v>148.5</v>
      </c>
      <c r="G213" s="330"/>
      <c r="H213" s="330">
        <v>102</v>
      </c>
      <c r="I213" s="334">
        <v>182</v>
      </c>
      <c r="J213" s="134" t="s">
        <v>812</v>
      </c>
      <c r="K213" s="130">
        <f>H213-F213</f>
        <v>-46.5</v>
      </c>
      <c r="L213" s="131">
        <f>K213/F213</f>
        <v>-0.31313131313131315</v>
      </c>
      <c r="M213" s="132" t="s">
        <v>620</v>
      </c>
      <c r="N213" s="133">
        <v>43661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117</v>
      </c>
      <c r="B214" s="102">
        <v>43335</v>
      </c>
      <c r="C214" s="102"/>
      <c r="D214" s="103" t="s">
        <v>730</v>
      </c>
      <c r="E214" s="104" t="s">
        <v>580</v>
      </c>
      <c r="F214" s="152">
        <v>285</v>
      </c>
      <c r="G214" s="104"/>
      <c r="H214" s="104">
        <v>355</v>
      </c>
      <c r="I214" s="122">
        <v>364</v>
      </c>
      <c r="J214" s="137" t="s">
        <v>731</v>
      </c>
      <c r="K214" s="124">
        <v>70</v>
      </c>
      <c r="L214" s="125">
        <v>0.24561403508771901</v>
      </c>
      <c r="M214" s="126" t="s">
        <v>556</v>
      </c>
      <c r="N214" s="127">
        <v>43455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4">
        <v>118</v>
      </c>
      <c r="B215" s="102">
        <v>43341</v>
      </c>
      <c r="C215" s="102"/>
      <c r="D215" s="103" t="s">
        <v>370</v>
      </c>
      <c r="E215" s="104" t="s">
        <v>580</v>
      </c>
      <c r="F215" s="152">
        <v>525</v>
      </c>
      <c r="G215" s="104"/>
      <c r="H215" s="104">
        <v>585</v>
      </c>
      <c r="I215" s="122">
        <v>635</v>
      </c>
      <c r="J215" s="137" t="s">
        <v>705</v>
      </c>
      <c r="K215" s="124">
        <f t="shared" ref="K215:K227" si="47">H215-F215</f>
        <v>60</v>
      </c>
      <c r="L215" s="125">
        <f t="shared" ref="L215:L227" si="48">K215/F215</f>
        <v>0.11428571428571428</v>
      </c>
      <c r="M215" s="126" t="s">
        <v>556</v>
      </c>
      <c r="N215" s="127">
        <v>43662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119</v>
      </c>
      <c r="B216" s="102">
        <v>43395</v>
      </c>
      <c r="C216" s="102"/>
      <c r="D216" s="103" t="s">
        <v>357</v>
      </c>
      <c r="E216" s="104" t="s">
        <v>580</v>
      </c>
      <c r="F216" s="152">
        <v>475</v>
      </c>
      <c r="G216" s="104"/>
      <c r="H216" s="104">
        <v>574</v>
      </c>
      <c r="I216" s="122">
        <v>570</v>
      </c>
      <c r="J216" s="137" t="s">
        <v>639</v>
      </c>
      <c r="K216" s="124">
        <f t="shared" si="47"/>
        <v>99</v>
      </c>
      <c r="L216" s="125">
        <f t="shared" si="48"/>
        <v>0.20842105263157895</v>
      </c>
      <c r="M216" s="126" t="s">
        <v>556</v>
      </c>
      <c r="N216" s="127">
        <v>43403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6">
        <v>120</v>
      </c>
      <c r="B217" s="150">
        <v>43397</v>
      </c>
      <c r="C217" s="150"/>
      <c r="D217" s="376" t="s">
        <v>377</v>
      </c>
      <c r="E217" s="152" t="s">
        <v>580</v>
      </c>
      <c r="F217" s="152">
        <v>707.5</v>
      </c>
      <c r="G217" s="152"/>
      <c r="H217" s="152">
        <v>872</v>
      </c>
      <c r="I217" s="174">
        <v>872</v>
      </c>
      <c r="J217" s="175" t="s">
        <v>639</v>
      </c>
      <c r="K217" s="124">
        <f t="shared" si="47"/>
        <v>164.5</v>
      </c>
      <c r="L217" s="176">
        <f t="shared" si="48"/>
        <v>0.23250883392226149</v>
      </c>
      <c r="M217" s="177" t="s">
        <v>556</v>
      </c>
      <c r="N217" s="178">
        <v>43482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6">
        <v>121</v>
      </c>
      <c r="B218" s="150">
        <v>43398</v>
      </c>
      <c r="C218" s="150"/>
      <c r="D218" s="376" t="s">
        <v>339</v>
      </c>
      <c r="E218" s="152" t="s">
        <v>580</v>
      </c>
      <c r="F218" s="152">
        <v>162</v>
      </c>
      <c r="G218" s="152"/>
      <c r="H218" s="152">
        <v>204</v>
      </c>
      <c r="I218" s="174">
        <v>209</v>
      </c>
      <c r="J218" s="175" t="s">
        <v>811</v>
      </c>
      <c r="K218" s="124">
        <f t="shared" si="47"/>
        <v>42</v>
      </c>
      <c r="L218" s="176">
        <f t="shared" si="48"/>
        <v>0.25925925925925924</v>
      </c>
      <c r="M218" s="177" t="s">
        <v>556</v>
      </c>
      <c r="N218" s="178">
        <v>43539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7">
        <v>122</v>
      </c>
      <c r="B219" s="198">
        <v>43399</v>
      </c>
      <c r="C219" s="198"/>
      <c r="D219" s="151" t="s">
        <v>465</v>
      </c>
      <c r="E219" s="199" t="s">
        <v>580</v>
      </c>
      <c r="F219" s="199">
        <v>240</v>
      </c>
      <c r="G219" s="199"/>
      <c r="H219" s="199">
        <v>297</v>
      </c>
      <c r="I219" s="219">
        <v>297</v>
      </c>
      <c r="J219" s="175" t="s">
        <v>639</v>
      </c>
      <c r="K219" s="220">
        <f t="shared" si="47"/>
        <v>57</v>
      </c>
      <c r="L219" s="221">
        <f t="shared" si="48"/>
        <v>0.23749999999999999</v>
      </c>
      <c r="M219" s="222" t="s">
        <v>556</v>
      </c>
      <c r="N219" s="223">
        <v>43417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123</v>
      </c>
      <c r="B220" s="102">
        <v>43439</v>
      </c>
      <c r="C220" s="102"/>
      <c r="D220" s="144" t="s">
        <v>706</v>
      </c>
      <c r="E220" s="104" t="s">
        <v>580</v>
      </c>
      <c r="F220" s="104">
        <v>202.5</v>
      </c>
      <c r="G220" s="104"/>
      <c r="H220" s="104">
        <v>255</v>
      </c>
      <c r="I220" s="122">
        <v>252</v>
      </c>
      <c r="J220" s="137" t="s">
        <v>639</v>
      </c>
      <c r="K220" s="124">
        <f t="shared" si="47"/>
        <v>52.5</v>
      </c>
      <c r="L220" s="125">
        <f t="shared" si="48"/>
        <v>0.25925925925925924</v>
      </c>
      <c r="M220" s="126" t="s">
        <v>556</v>
      </c>
      <c r="N220" s="127">
        <v>43542</v>
      </c>
      <c r="O220" s="54"/>
      <c r="P220" s="13"/>
      <c r="Q220" s="13"/>
      <c r="R220" s="90" t="s">
        <v>708</v>
      </c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7">
        <v>124</v>
      </c>
      <c r="B221" s="198">
        <v>43465</v>
      </c>
      <c r="C221" s="102"/>
      <c r="D221" s="376" t="s">
        <v>402</v>
      </c>
      <c r="E221" s="199" t="s">
        <v>580</v>
      </c>
      <c r="F221" s="199">
        <v>710</v>
      </c>
      <c r="G221" s="199"/>
      <c r="H221" s="199">
        <v>866</v>
      </c>
      <c r="I221" s="219">
        <v>866</v>
      </c>
      <c r="J221" s="175" t="s">
        <v>639</v>
      </c>
      <c r="K221" s="124">
        <f t="shared" si="47"/>
        <v>156</v>
      </c>
      <c r="L221" s="125">
        <f t="shared" si="48"/>
        <v>0.21971830985915494</v>
      </c>
      <c r="M221" s="126" t="s">
        <v>556</v>
      </c>
      <c r="N221" s="338">
        <v>43553</v>
      </c>
      <c r="O221" s="54"/>
      <c r="P221" s="13"/>
      <c r="Q221" s="13"/>
      <c r="R221" s="14" t="s">
        <v>708</v>
      </c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7">
        <v>125</v>
      </c>
      <c r="B222" s="198">
        <v>43522</v>
      </c>
      <c r="C222" s="198"/>
      <c r="D222" s="376" t="s">
        <v>139</v>
      </c>
      <c r="E222" s="199" t="s">
        <v>580</v>
      </c>
      <c r="F222" s="199">
        <v>337.25</v>
      </c>
      <c r="G222" s="199"/>
      <c r="H222" s="199">
        <v>398.5</v>
      </c>
      <c r="I222" s="219">
        <v>411</v>
      </c>
      <c r="J222" s="137" t="s">
        <v>810</v>
      </c>
      <c r="K222" s="124">
        <f t="shared" si="47"/>
        <v>61.25</v>
      </c>
      <c r="L222" s="125">
        <f t="shared" si="48"/>
        <v>0.1816160118606375</v>
      </c>
      <c r="M222" s="126" t="s">
        <v>556</v>
      </c>
      <c r="N222" s="338">
        <v>43760</v>
      </c>
      <c r="O222" s="54"/>
      <c r="P222" s="13"/>
      <c r="Q222" s="13"/>
      <c r="R222" s="90" t="s">
        <v>708</v>
      </c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344">
        <v>126</v>
      </c>
      <c r="B223" s="160">
        <v>43559</v>
      </c>
      <c r="C223" s="160"/>
      <c r="D223" s="161" t="s">
        <v>394</v>
      </c>
      <c r="E223" s="162" t="s">
        <v>580</v>
      </c>
      <c r="F223" s="162">
        <v>130</v>
      </c>
      <c r="G223" s="162"/>
      <c r="H223" s="162">
        <v>65</v>
      </c>
      <c r="I223" s="182">
        <v>158</v>
      </c>
      <c r="J223" s="134" t="s">
        <v>707</v>
      </c>
      <c r="K223" s="130">
        <f t="shared" si="47"/>
        <v>-65</v>
      </c>
      <c r="L223" s="131">
        <f t="shared" si="48"/>
        <v>-0.5</v>
      </c>
      <c r="M223" s="132" t="s">
        <v>620</v>
      </c>
      <c r="N223" s="133">
        <v>43726</v>
      </c>
      <c r="O223" s="54"/>
      <c r="P223" s="13"/>
      <c r="Q223" s="13"/>
      <c r="R223" s="14" t="s">
        <v>710</v>
      </c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345">
        <v>127</v>
      </c>
      <c r="B224" s="183">
        <v>43017</v>
      </c>
      <c r="C224" s="183"/>
      <c r="D224" s="184" t="s">
        <v>166</v>
      </c>
      <c r="E224" s="185" t="s">
        <v>580</v>
      </c>
      <c r="F224" s="186">
        <v>141.5</v>
      </c>
      <c r="G224" s="187"/>
      <c r="H224" s="187">
        <v>183.5</v>
      </c>
      <c r="I224" s="187">
        <v>210</v>
      </c>
      <c r="J224" s="208" t="s">
        <v>801</v>
      </c>
      <c r="K224" s="209">
        <f t="shared" si="47"/>
        <v>42</v>
      </c>
      <c r="L224" s="210">
        <f t="shared" si="48"/>
        <v>0.29681978798586572</v>
      </c>
      <c r="M224" s="186" t="s">
        <v>556</v>
      </c>
      <c r="N224" s="211">
        <v>43042</v>
      </c>
      <c r="O224" s="54"/>
      <c r="P224" s="13"/>
      <c r="Q224" s="13"/>
      <c r="R224" s="90" t="s">
        <v>710</v>
      </c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344">
        <v>128</v>
      </c>
      <c r="B225" s="160">
        <v>43074</v>
      </c>
      <c r="C225" s="160"/>
      <c r="D225" s="161" t="s">
        <v>295</v>
      </c>
      <c r="E225" s="162" t="s">
        <v>580</v>
      </c>
      <c r="F225" s="163">
        <v>172</v>
      </c>
      <c r="G225" s="162"/>
      <c r="H225" s="162">
        <v>155.25</v>
      </c>
      <c r="I225" s="182">
        <v>230</v>
      </c>
      <c r="J225" s="359" t="s">
        <v>794</v>
      </c>
      <c r="K225" s="130">
        <f t="shared" ref="K225" si="49">H225-F225</f>
        <v>-16.75</v>
      </c>
      <c r="L225" s="131">
        <f t="shared" ref="L225" si="50">K225/F225</f>
        <v>-9.7383720930232565E-2</v>
      </c>
      <c r="M225" s="132" t="s">
        <v>620</v>
      </c>
      <c r="N225" s="133">
        <v>43787</v>
      </c>
      <c r="O225" s="54"/>
      <c r="P225" s="13"/>
      <c r="Q225" s="13"/>
      <c r="R225" s="14" t="s">
        <v>710</v>
      </c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345">
        <v>129</v>
      </c>
      <c r="B226" s="183">
        <v>43398</v>
      </c>
      <c r="C226" s="183"/>
      <c r="D226" s="184" t="s">
        <v>103</v>
      </c>
      <c r="E226" s="185" t="s">
        <v>580</v>
      </c>
      <c r="F226" s="187">
        <v>698.5</v>
      </c>
      <c r="G226" s="187"/>
      <c r="H226" s="187">
        <v>850</v>
      </c>
      <c r="I226" s="187">
        <v>890</v>
      </c>
      <c r="J226" s="212" t="s">
        <v>807</v>
      </c>
      <c r="K226" s="209">
        <f t="shared" si="47"/>
        <v>151.5</v>
      </c>
      <c r="L226" s="210">
        <f t="shared" si="48"/>
        <v>0.21689334287759485</v>
      </c>
      <c r="M226" s="186" t="s">
        <v>556</v>
      </c>
      <c r="N226" s="211">
        <v>43453</v>
      </c>
      <c r="O226" s="54"/>
      <c r="P226" s="13"/>
      <c r="Q226" s="13"/>
      <c r="R226" s="14" t="s">
        <v>708</v>
      </c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7">
        <v>130</v>
      </c>
      <c r="B227" s="155">
        <v>42877</v>
      </c>
      <c r="C227" s="155"/>
      <c r="D227" s="156" t="s">
        <v>369</v>
      </c>
      <c r="E227" s="157" t="s">
        <v>580</v>
      </c>
      <c r="F227" s="158">
        <v>127.6</v>
      </c>
      <c r="G227" s="159"/>
      <c r="H227" s="159">
        <v>138</v>
      </c>
      <c r="I227" s="159">
        <v>190</v>
      </c>
      <c r="J227" s="360" t="s">
        <v>798</v>
      </c>
      <c r="K227" s="179">
        <f t="shared" si="47"/>
        <v>10.400000000000006</v>
      </c>
      <c r="L227" s="180">
        <f t="shared" si="48"/>
        <v>8.1504702194357417E-2</v>
      </c>
      <c r="M227" s="158" t="s">
        <v>556</v>
      </c>
      <c r="N227" s="181">
        <v>43774</v>
      </c>
      <c r="O227" s="54"/>
      <c r="P227" s="13"/>
      <c r="Q227" s="13"/>
      <c r="R227" s="90" t="s">
        <v>710</v>
      </c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7">
        <v>131</v>
      </c>
      <c r="B228" s="155">
        <v>43158</v>
      </c>
      <c r="C228" s="155"/>
      <c r="D228" s="156" t="s">
        <v>711</v>
      </c>
      <c r="E228" s="157" t="s">
        <v>580</v>
      </c>
      <c r="F228" s="158">
        <v>317</v>
      </c>
      <c r="G228" s="159"/>
      <c r="H228" s="159">
        <v>382.5</v>
      </c>
      <c r="I228" s="159">
        <v>398</v>
      </c>
      <c r="J228" s="360" t="s">
        <v>839</v>
      </c>
      <c r="K228" s="179">
        <f t="shared" ref="K228" si="51">H228-F228</f>
        <v>65.5</v>
      </c>
      <c r="L228" s="180">
        <f t="shared" ref="L228" si="52">K228/F228</f>
        <v>0.20662460567823343</v>
      </c>
      <c r="M228" s="158" t="s">
        <v>556</v>
      </c>
      <c r="N228" s="181">
        <v>44238</v>
      </c>
      <c r="O228" s="54"/>
      <c r="P228" s="13"/>
      <c r="Q228" s="13"/>
      <c r="R228" s="322" t="s">
        <v>710</v>
      </c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344">
        <v>132</v>
      </c>
      <c r="B229" s="160">
        <v>43164</v>
      </c>
      <c r="C229" s="160"/>
      <c r="D229" s="161" t="s">
        <v>133</v>
      </c>
      <c r="E229" s="162" t="s">
        <v>580</v>
      </c>
      <c r="F229" s="163">
        <f>510-14.4</f>
        <v>495.6</v>
      </c>
      <c r="G229" s="162"/>
      <c r="H229" s="162">
        <v>350</v>
      </c>
      <c r="I229" s="182">
        <v>672</v>
      </c>
      <c r="J229" s="359" t="s">
        <v>803</v>
      </c>
      <c r="K229" s="130">
        <f t="shared" ref="K229" si="53">H229-F229</f>
        <v>-145.60000000000002</v>
      </c>
      <c r="L229" s="131">
        <f t="shared" ref="L229" si="54">K229/F229</f>
        <v>-0.29378531073446329</v>
      </c>
      <c r="M229" s="132" t="s">
        <v>620</v>
      </c>
      <c r="N229" s="133">
        <v>43887</v>
      </c>
      <c r="O229" s="54"/>
      <c r="P229" s="13"/>
      <c r="Q229" s="13"/>
      <c r="R229" s="14" t="s">
        <v>708</v>
      </c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344">
        <v>133</v>
      </c>
      <c r="B230" s="160">
        <v>43237</v>
      </c>
      <c r="C230" s="160"/>
      <c r="D230" s="161" t="s">
        <v>459</v>
      </c>
      <c r="E230" s="162" t="s">
        <v>580</v>
      </c>
      <c r="F230" s="163">
        <v>230.3</v>
      </c>
      <c r="G230" s="162"/>
      <c r="H230" s="162">
        <v>102.5</v>
      </c>
      <c r="I230" s="182">
        <v>348</v>
      </c>
      <c r="J230" s="359" t="s">
        <v>805</v>
      </c>
      <c r="K230" s="130">
        <f t="shared" ref="K230:K231" si="55">H230-F230</f>
        <v>-127.80000000000001</v>
      </c>
      <c r="L230" s="131">
        <f t="shared" ref="L230:L231" si="56">K230/F230</f>
        <v>-0.55492835432045162</v>
      </c>
      <c r="M230" s="132" t="s">
        <v>620</v>
      </c>
      <c r="N230" s="133">
        <v>43896</v>
      </c>
      <c r="O230" s="54"/>
      <c r="P230" s="13"/>
      <c r="Q230" s="13"/>
      <c r="R230" s="324" t="s">
        <v>708</v>
      </c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7">
        <v>134</v>
      </c>
      <c r="B231" s="155">
        <v>43258</v>
      </c>
      <c r="C231" s="155"/>
      <c r="D231" s="156" t="s">
        <v>426</v>
      </c>
      <c r="E231" s="157" t="s">
        <v>580</v>
      </c>
      <c r="F231" s="158">
        <f>342.5-5.1</f>
        <v>337.4</v>
      </c>
      <c r="G231" s="159"/>
      <c r="H231" s="159">
        <v>412.5</v>
      </c>
      <c r="I231" s="159">
        <v>439</v>
      </c>
      <c r="J231" s="360" t="s">
        <v>837</v>
      </c>
      <c r="K231" s="179">
        <f t="shared" si="55"/>
        <v>75.100000000000023</v>
      </c>
      <c r="L231" s="180">
        <f t="shared" si="56"/>
        <v>0.22258446947243635</v>
      </c>
      <c r="M231" s="158" t="s">
        <v>556</v>
      </c>
      <c r="N231" s="181">
        <v>44230</v>
      </c>
      <c r="O231" s="54"/>
      <c r="P231" s="13"/>
      <c r="Q231" s="13"/>
      <c r="R231" s="90" t="s">
        <v>710</v>
      </c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205">
        <v>135</v>
      </c>
      <c r="B232" s="190">
        <v>43285</v>
      </c>
      <c r="C232" s="190"/>
      <c r="D232" s="193" t="s">
        <v>48</v>
      </c>
      <c r="E232" s="191" t="s">
        <v>580</v>
      </c>
      <c r="F232" s="189">
        <f>127.5-5.53</f>
        <v>121.97</v>
      </c>
      <c r="G232" s="191"/>
      <c r="H232" s="191"/>
      <c r="I232" s="213">
        <v>170</v>
      </c>
      <c r="J232" s="225" t="s">
        <v>558</v>
      </c>
      <c r="K232" s="215"/>
      <c r="L232" s="216"/>
      <c r="M232" s="214" t="s">
        <v>558</v>
      </c>
      <c r="N232" s="217"/>
      <c r="O232" s="54"/>
      <c r="P232" s="13"/>
      <c r="Q232" s="13"/>
      <c r="R232" s="14" t="s">
        <v>708</v>
      </c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344">
        <v>136</v>
      </c>
      <c r="B233" s="160">
        <v>43294</v>
      </c>
      <c r="C233" s="160"/>
      <c r="D233" s="161" t="s">
        <v>239</v>
      </c>
      <c r="E233" s="162" t="s">
        <v>580</v>
      </c>
      <c r="F233" s="163">
        <v>46.5</v>
      </c>
      <c r="G233" s="162"/>
      <c r="H233" s="162">
        <v>17</v>
      </c>
      <c r="I233" s="182">
        <v>59</v>
      </c>
      <c r="J233" s="359" t="s">
        <v>802</v>
      </c>
      <c r="K233" s="130">
        <f t="shared" ref="K233" si="57">H233-F233</f>
        <v>-29.5</v>
      </c>
      <c r="L233" s="131">
        <f t="shared" ref="L233" si="58">K233/F233</f>
        <v>-0.63440860215053763</v>
      </c>
      <c r="M233" s="132" t="s">
        <v>620</v>
      </c>
      <c r="N233" s="133">
        <v>43887</v>
      </c>
      <c r="O233" s="54"/>
      <c r="P233" s="13"/>
      <c r="Q233" s="13"/>
      <c r="R233" s="14" t="s">
        <v>708</v>
      </c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346">
        <v>137</v>
      </c>
      <c r="B234" s="188">
        <v>43396</v>
      </c>
      <c r="C234" s="188"/>
      <c r="D234" s="193" t="s">
        <v>404</v>
      </c>
      <c r="E234" s="191" t="s">
        <v>580</v>
      </c>
      <c r="F234" s="192">
        <v>156.5</v>
      </c>
      <c r="G234" s="191"/>
      <c r="H234" s="191"/>
      <c r="I234" s="213">
        <v>191</v>
      </c>
      <c r="J234" s="225" t="s">
        <v>558</v>
      </c>
      <c r="K234" s="215"/>
      <c r="L234" s="216"/>
      <c r="M234" s="214" t="s">
        <v>558</v>
      </c>
      <c r="N234" s="217"/>
      <c r="O234" s="54"/>
      <c r="P234" s="13"/>
      <c r="Q234" s="13"/>
      <c r="R234" s="14" t="s">
        <v>708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346">
        <v>138</v>
      </c>
      <c r="B235" s="188">
        <v>43439</v>
      </c>
      <c r="C235" s="188"/>
      <c r="D235" s="193" t="s">
        <v>321</v>
      </c>
      <c r="E235" s="191" t="s">
        <v>580</v>
      </c>
      <c r="F235" s="192">
        <v>259.5</v>
      </c>
      <c r="G235" s="191"/>
      <c r="H235" s="191"/>
      <c r="I235" s="213">
        <v>321</v>
      </c>
      <c r="J235" s="225" t="s">
        <v>558</v>
      </c>
      <c r="K235" s="215"/>
      <c r="L235" s="216"/>
      <c r="M235" s="214" t="s">
        <v>558</v>
      </c>
      <c r="N235" s="217"/>
      <c r="O235" s="13"/>
      <c r="P235" s="13"/>
      <c r="Q235" s="13"/>
      <c r="R235" s="14" t="s">
        <v>708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344">
        <v>139</v>
      </c>
      <c r="B236" s="160">
        <v>43439</v>
      </c>
      <c r="C236" s="160"/>
      <c r="D236" s="161" t="s">
        <v>732</v>
      </c>
      <c r="E236" s="162" t="s">
        <v>580</v>
      </c>
      <c r="F236" s="162">
        <v>715</v>
      </c>
      <c r="G236" s="162"/>
      <c r="H236" s="162">
        <v>445</v>
      </c>
      <c r="I236" s="182">
        <v>840</v>
      </c>
      <c r="J236" s="134" t="s">
        <v>782</v>
      </c>
      <c r="K236" s="130">
        <f t="shared" ref="K236:K239" si="59">H236-F236</f>
        <v>-270</v>
      </c>
      <c r="L236" s="131">
        <f t="shared" ref="L236:L239" si="60">K236/F236</f>
        <v>-0.3776223776223776</v>
      </c>
      <c r="M236" s="132" t="s">
        <v>620</v>
      </c>
      <c r="N236" s="133">
        <v>43800</v>
      </c>
      <c r="O236" s="54"/>
      <c r="P236" s="13"/>
      <c r="Q236" s="13"/>
      <c r="R236" s="14" t="s">
        <v>708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7">
        <v>140</v>
      </c>
      <c r="B237" s="198">
        <v>43469</v>
      </c>
      <c r="C237" s="198"/>
      <c r="D237" s="151" t="s">
        <v>143</v>
      </c>
      <c r="E237" s="199" t="s">
        <v>580</v>
      </c>
      <c r="F237" s="199">
        <v>875</v>
      </c>
      <c r="G237" s="199"/>
      <c r="H237" s="199">
        <v>1165</v>
      </c>
      <c r="I237" s="219">
        <v>1185</v>
      </c>
      <c r="J237" s="137" t="s">
        <v>808</v>
      </c>
      <c r="K237" s="124">
        <f t="shared" si="59"/>
        <v>290</v>
      </c>
      <c r="L237" s="125">
        <f t="shared" si="60"/>
        <v>0.33142857142857141</v>
      </c>
      <c r="M237" s="126" t="s">
        <v>556</v>
      </c>
      <c r="N237" s="338">
        <v>43847</v>
      </c>
      <c r="O237" s="54"/>
      <c r="P237" s="13"/>
      <c r="Q237" s="13"/>
      <c r="R237" s="324" t="s">
        <v>708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7">
        <v>141</v>
      </c>
      <c r="B238" s="198">
        <v>43559</v>
      </c>
      <c r="C238" s="198"/>
      <c r="D238" s="376" t="s">
        <v>336</v>
      </c>
      <c r="E238" s="199" t="s">
        <v>580</v>
      </c>
      <c r="F238" s="199">
        <f>387-14.63</f>
        <v>372.37</v>
      </c>
      <c r="G238" s="199"/>
      <c r="H238" s="199">
        <v>490</v>
      </c>
      <c r="I238" s="219">
        <v>490</v>
      </c>
      <c r="J238" s="137" t="s">
        <v>639</v>
      </c>
      <c r="K238" s="124">
        <f t="shared" si="59"/>
        <v>117.63</v>
      </c>
      <c r="L238" s="125">
        <f t="shared" si="60"/>
        <v>0.31589548030185027</v>
      </c>
      <c r="M238" s="126" t="s">
        <v>556</v>
      </c>
      <c r="N238" s="338">
        <v>43850</v>
      </c>
      <c r="O238" s="54"/>
      <c r="P238" s="13"/>
      <c r="Q238" s="13"/>
      <c r="R238" s="324" t="s">
        <v>708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344">
        <v>142</v>
      </c>
      <c r="B239" s="160">
        <v>43578</v>
      </c>
      <c r="C239" s="160"/>
      <c r="D239" s="161" t="s">
        <v>733</v>
      </c>
      <c r="E239" s="162" t="s">
        <v>557</v>
      </c>
      <c r="F239" s="162">
        <v>220</v>
      </c>
      <c r="G239" s="162"/>
      <c r="H239" s="162">
        <v>127.5</v>
      </c>
      <c r="I239" s="182">
        <v>284</v>
      </c>
      <c r="J239" s="359" t="s">
        <v>806</v>
      </c>
      <c r="K239" s="130">
        <f t="shared" si="59"/>
        <v>-92.5</v>
      </c>
      <c r="L239" s="131">
        <f t="shared" si="60"/>
        <v>-0.42045454545454547</v>
      </c>
      <c r="M239" s="132" t="s">
        <v>620</v>
      </c>
      <c r="N239" s="133">
        <v>43896</v>
      </c>
      <c r="O239" s="54"/>
      <c r="P239" s="13"/>
      <c r="Q239" s="13"/>
      <c r="R239" s="14" t="s">
        <v>708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7">
        <v>143</v>
      </c>
      <c r="B240" s="198">
        <v>43622</v>
      </c>
      <c r="C240" s="198"/>
      <c r="D240" s="376" t="s">
        <v>466</v>
      </c>
      <c r="E240" s="199" t="s">
        <v>557</v>
      </c>
      <c r="F240" s="199">
        <v>332.8</v>
      </c>
      <c r="G240" s="199"/>
      <c r="H240" s="199">
        <v>405</v>
      </c>
      <c r="I240" s="219">
        <v>419</v>
      </c>
      <c r="J240" s="137" t="s">
        <v>809</v>
      </c>
      <c r="K240" s="124">
        <f t="shared" ref="K240" si="61">H240-F240</f>
        <v>72.199999999999989</v>
      </c>
      <c r="L240" s="125">
        <f t="shared" ref="L240" si="62">K240/F240</f>
        <v>0.21694711538461534</v>
      </c>
      <c r="M240" s="126" t="s">
        <v>556</v>
      </c>
      <c r="N240" s="338">
        <v>43860</v>
      </c>
      <c r="O240" s="54"/>
      <c r="P240" s="13"/>
      <c r="Q240" s="13"/>
      <c r="R240" s="14" t="s">
        <v>710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40">
        <v>144</v>
      </c>
      <c r="B241" s="139">
        <v>43641</v>
      </c>
      <c r="C241" s="139"/>
      <c r="D241" s="140" t="s">
        <v>137</v>
      </c>
      <c r="E241" s="141" t="s">
        <v>580</v>
      </c>
      <c r="F241" s="142">
        <v>386</v>
      </c>
      <c r="G241" s="143"/>
      <c r="H241" s="143">
        <v>395</v>
      </c>
      <c r="I241" s="143">
        <v>452</v>
      </c>
      <c r="J241" s="166" t="s">
        <v>799</v>
      </c>
      <c r="K241" s="167">
        <f t="shared" ref="K241" si="63">H241-F241</f>
        <v>9</v>
      </c>
      <c r="L241" s="168">
        <f t="shared" ref="L241" si="64">K241/F241</f>
        <v>2.3316062176165803E-2</v>
      </c>
      <c r="M241" s="169" t="s">
        <v>665</v>
      </c>
      <c r="N241" s="170">
        <v>43868</v>
      </c>
      <c r="O241" s="13"/>
      <c r="P241" s="13"/>
      <c r="Q241" s="13"/>
      <c r="R241" s="14" t="s">
        <v>710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47">
        <v>145</v>
      </c>
      <c r="B242" s="188">
        <v>43707</v>
      </c>
      <c r="C242" s="188"/>
      <c r="D242" s="193" t="s">
        <v>255</v>
      </c>
      <c r="E242" s="191" t="s">
        <v>580</v>
      </c>
      <c r="F242" s="191" t="s">
        <v>712</v>
      </c>
      <c r="G242" s="191"/>
      <c r="H242" s="191"/>
      <c r="I242" s="213">
        <v>190</v>
      </c>
      <c r="J242" s="225" t="s">
        <v>558</v>
      </c>
      <c r="K242" s="215"/>
      <c r="L242" s="216"/>
      <c r="M242" s="335" t="s">
        <v>558</v>
      </c>
      <c r="N242" s="217"/>
      <c r="O242" s="13"/>
      <c r="P242" s="13"/>
      <c r="Q242" s="13"/>
      <c r="R242" s="324" t="s">
        <v>708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7">
        <v>146</v>
      </c>
      <c r="B243" s="198">
        <v>43731</v>
      </c>
      <c r="C243" s="198"/>
      <c r="D243" s="151" t="s">
        <v>418</v>
      </c>
      <c r="E243" s="199" t="s">
        <v>580</v>
      </c>
      <c r="F243" s="199">
        <v>235</v>
      </c>
      <c r="G243" s="199"/>
      <c r="H243" s="199">
        <v>295</v>
      </c>
      <c r="I243" s="219">
        <v>296</v>
      </c>
      <c r="J243" s="137" t="s">
        <v>787</v>
      </c>
      <c r="K243" s="124">
        <f t="shared" ref="K243" si="65">H243-F243</f>
        <v>60</v>
      </c>
      <c r="L243" s="125">
        <f t="shared" ref="L243" si="66">K243/F243</f>
        <v>0.25531914893617019</v>
      </c>
      <c r="M243" s="126" t="s">
        <v>556</v>
      </c>
      <c r="N243" s="338">
        <v>43844</v>
      </c>
      <c r="O243" s="54"/>
      <c r="P243" s="13"/>
      <c r="Q243" s="13"/>
      <c r="R243" s="14" t="s">
        <v>710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7">
        <v>147</v>
      </c>
      <c r="B244" s="198">
        <v>43752</v>
      </c>
      <c r="C244" s="198"/>
      <c r="D244" s="151" t="s">
        <v>778</v>
      </c>
      <c r="E244" s="199" t="s">
        <v>580</v>
      </c>
      <c r="F244" s="199">
        <v>277.5</v>
      </c>
      <c r="G244" s="199"/>
      <c r="H244" s="199">
        <v>333</v>
      </c>
      <c r="I244" s="219">
        <v>333</v>
      </c>
      <c r="J244" s="137" t="s">
        <v>788</v>
      </c>
      <c r="K244" s="124">
        <f t="shared" ref="K244" si="67">H244-F244</f>
        <v>55.5</v>
      </c>
      <c r="L244" s="125">
        <f t="shared" ref="L244" si="68">K244/F244</f>
        <v>0.2</v>
      </c>
      <c r="M244" s="126" t="s">
        <v>556</v>
      </c>
      <c r="N244" s="338">
        <v>43846</v>
      </c>
      <c r="O244" s="54"/>
      <c r="P244" s="13"/>
      <c r="Q244" s="13"/>
      <c r="R244" s="324" t="s">
        <v>708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7">
        <v>148</v>
      </c>
      <c r="B245" s="198">
        <v>43752</v>
      </c>
      <c r="C245" s="198"/>
      <c r="D245" s="151" t="s">
        <v>777</v>
      </c>
      <c r="E245" s="199" t="s">
        <v>580</v>
      </c>
      <c r="F245" s="199">
        <v>930</v>
      </c>
      <c r="G245" s="199"/>
      <c r="H245" s="199">
        <v>1165</v>
      </c>
      <c r="I245" s="219">
        <v>1200</v>
      </c>
      <c r="J245" s="137" t="s">
        <v>789</v>
      </c>
      <c r="K245" s="124">
        <f t="shared" ref="K245" si="69">H245-F245</f>
        <v>235</v>
      </c>
      <c r="L245" s="125">
        <f t="shared" ref="L245" si="70">K245/F245</f>
        <v>0.25268817204301075</v>
      </c>
      <c r="M245" s="126" t="s">
        <v>556</v>
      </c>
      <c r="N245" s="338">
        <v>43847</v>
      </c>
      <c r="O245" s="54"/>
      <c r="P245" s="13"/>
      <c r="Q245" s="13"/>
      <c r="R245" s="324" t="s">
        <v>710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346">
        <v>149</v>
      </c>
      <c r="B246" s="327">
        <v>43753</v>
      </c>
      <c r="C246" s="202"/>
      <c r="D246" s="348" t="s">
        <v>776</v>
      </c>
      <c r="E246" s="329" t="s">
        <v>580</v>
      </c>
      <c r="F246" s="331">
        <v>111</v>
      </c>
      <c r="G246" s="329"/>
      <c r="H246" s="329"/>
      <c r="I246" s="333">
        <v>141</v>
      </c>
      <c r="J246" s="225" t="s">
        <v>558</v>
      </c>
      <c r="K246" s="225"/>
      <c r="L246" s="119"/>
      <c r="M246" s="337" t="s">
        <v>558</v>
      </c>
      <c r="N246" s="227"/>
      <c r="O246" s="13"/>
      <c r="P246" s="13"/>
      <c r="Q246" s="13"/>
      <c r="R246" s="324" t="s">
        <v>710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7">
        <v>150</v>
      </c>
      <c r="B247" s="198">
        <v>43753</v>
      </c>
      <c r="C247" s="198"/>
      <c r="D247" s="151" t="s">
        <v>775</v>
      </c>
      <c r="E247" s="199" t="s">
        <v>580</v>
      </c>
      <c r="F247" s="200">
        <v>296</v>
      </c>
      <c r="G247" s="199"/>
      <c r="H247" s="199">
        <v>370</v>
      </c>
      <c r="I247" s="219">
        <v>370</v>
      </c>
      <c r="J247" s="137" t="s">
        <v>639</v>
      </c>
      <c r="K247" s="124">
        <f t="shared" ref="K247:K248" si="71">H247-F247</f>
        <v>74</v>
      </c>
      <c r="L247" s="125">
        <f t="shared" ref="L247:L248" si="72">K247/F247</f>
        <v>0.25</v>
      </c>
      <c r="M247" s="126" t="s">
        <v>556</v>
      </c>
      <c r="N247" s="338">
        <v>43853</v>
      </c>
      <c r="O247" s="54"/>
      <c r="P247" s="13"/>
      <c r="Q247" s="13"/>
      <c r="R247" s="324" t="s">
        <v>710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7">
        <v>151</v>
      </c>
      <c r="B248" s="198">
        <v>43754</v>
      </c>
      <c r="C248" s="198"/>
      <c r="D248" s="151" t="s">
        <v>774</v>
      </c>
      <c r="E248" s="199" t="s">
        <v>580</v>
      </c>
      <c r="F248" s="200">
        <v>300</v>
      </c>
      <c r="G248" s="199"/>
      <c r="H248" s="199">
        <v>382.5</v>
      </c>
      <c r="I248" s="219">
        <v>344</v>
      </c>
      <c r="J248" s="462" t="s">
        <v>840</v>
      </c>
      <c r="K248" s="124">
        <f t="shared" si="71"/>
        <v>82.5</v>
      </c>
      <c r="L248" s="125">
        <f t="shared" si="72"/>
        <v>0.27500000000000002</v>
      </c>
      <c r="M248" s="126" t="s">
        <v>556</v>
      </c>
      <c r="N248" s="338">
        <v>44238</v>
      </c>
      <c r="O248" s="13"/>
      <c r="P248" s="13"/>
      <c r="Q248" s="13"/>
      <c r="R248" s="324" t="s">
        <v>710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326">
        <v>152</v>
      </c>
      <c r="B249" s="202">
        <v>43832</v>
      </c>
      <c r="C249" s="202"/>
      <c r="D249" s="206" t="s">
        <v>758</v>
      </c>
      <c r="E249" s="203" t="s">
        <v>580</v>
      </c>
      <c r="F249" s="204" t="s">
        <v>786</v>
      </c>
      <c r="G249" s="203"/>
      <c r="H249" s="203"/>
      <c r="I249" s="224">
        <v>590</v>
      </c>
      <c r="J249" s="225" t="s">
        <v>558</v>
      </c>
      <c r="K249" s="225"/>
      <c r="L249" s="119"/>
      <c r="M249" s="323" t="s">
        <v>558</v>
      </c>
      <c r="N249" s="227"/>
      <c r="O249" s="13"/>
      <c r="P249" s="13"/>
      <c r="Q249" s="13"/>
      <c r="R249" s="324" t="s">
        <v>710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7">
        <v>153</v>
      </c>
      <c r="B250" s="198">
        <v>43966</v>
      </c>
      <c r="C250" s="198"/>
      <c r="D250" s="151" t="s">
        <v>64</v>
      </c>
      <c r="E250" s="199" t="s">
        <v>580</v>
      </c>
      <c r="F250" s="200">
        <v>67.5</v>
      </c>
      <c r="G250" s="199"/>
      <c r="H250" s="199">
        <v>86</v>
      </c>
      <c r="I250" s="219">
        <v>86</v>
      </c>
      <c r="J250" s="137" t="s">
        <v>817</v>
      </c>
      <c r="K250" s="124">
        <f t="shared" ref="K250" si="73">H250-F250</f>
        <v>18.5</v>
      </c>
      <c r="L250" s="125">
        <f t="shared" ref="L250" si="74">K250/F250</f>
        <v>0.27407407407407408</v>
      </c>
      <c r="M250" s="126" t="s">
        <v>556</v>
      </c>
      <c r="N250" s="338">
        <v>44008</v>
      </c>
      <c r="O250" s="54"/>
      <c r="P250" s="13"/>
      <c r="Q250" s="13"/>
      <c r="R250" s="324" t="s">
        <v>710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201">
        <v>154</v>
      </c>
      <c r="B251" s="202">
        <v>44035</v>
      </c>
      <c r="C251" s="202"/>
      <c r="D251" s="206" t="s">
        <v>465</v>
      </c>
      <c r="E251" s="203" t="s">
        <v>580</v>
      </c>
      <c r="F251" s="204" t="s">
        <v>820</v>
      </c>
      <c r="G251" s="203"/>
      <c r="H251" s="203"/>
      <c r="I251" s="224">
        <v>296</v>
      </c>
      <c r="J251" s="225" t="s">
        <v>558</v>
      </c>
      <c r="K251" s="225"/>
      <c r="L251" s="119"/>
      <c r="M251" s="226"/>
      <c r="N251" s="227"/>
      <c r="O251" s="13"/>
      <c r="P251" s="13"/>
      <c r="Q251" s="13"/>
      <c r="R251" s="324" t="s">
        <v>710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7">
        <v>155</v>
      </c>
      <c r="B252" s="198">
        <v>44092</v>
      </c>
      <c r="C252" s="198"/>
      <c r="D252" s="151" t="s">
        <v>398</v>
      </c>
      <c r="E252" s="199" t="s">
        <v>580</v>
      </c>
      <c r="F252" s="199">
        <v>206</v>
      </c>
      <c r="G252" s="199"/>
      <c r="H252" s="199">
        <v>248</v>
      </c>
      <c r="I252" s="219">
        <v>248</v>
      </c>
      <c r="J252" s="137" t="s">
        <v>639</v>
      </c>
      <c r="K252" s="124">
        <f t="shared" ref="K252:K253" si="75">H252-F252</f>
        <v>42</v>
      </c>
      <c r="L252" s="125">
        <f t="shared" ref="L252:L253" si="76">K252/F252</f>
        <v>0.20388349514563106</v>
      </c>
      <c r="M252" s="126" t="s">
        <v>556</v>
      </c>
      <c r="N252" s="338">
        <v>44214</v>
      </c>
      <c r="O252" s="54"/>
      <c r="P252" s="13"/>
      <c r="Q252" s="13"/>
      <c r="R252" s="324" t="s">
        <v>710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7">
        <v>156</v>
      </c>
      <c r="B253" s="198">
        <v>44140</v>
      </c>
      <c r="C253" s="198"/>
      <c r="D253" s="151" t="s">
        <v>398</v>
      </c>
      <c r="E253" s="199" t="s">
        <v>580</v>
      </c>
      <c r="F253" s="199">
        <v>182.5</v>
      </c>
      <c r="G253" s="199"/>
      <c r="H253" s="199">
        <v>248</v>
      </c>
      <c r="I253" s="219">
        <v>248</v>
      </c>
      <c r="J253" s="137" t="s">
        <v>639</v>
      </c>
      <c r="K253" s="124">
        <f t="shared" si="75"/>
        <v>65.5</v>
      </c>
      <c r="L253" s="125">
        <f t="shared" si="76"/>
        <v>0.35890410958904112</v>
      </c>
      <c r="M253" s="126" t="s">
        <v>556</v>
      </c>
      <c r="N253" s="338">
        <v>44214</v>
      </c>
      <c r="O253" s="54"/>
      <c r="P253" s="13"/>
      <c r="Q253" s="13"/>
      <c r="R253" s="324" t="s">
        <v>710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201">
        <v>157</v>
      </c>
      <c r="B254" s="202">
        <v>44140</v>
      </c>
      <c r="C254" s="202"/>
      <c r="D254" s="206" t="s">
        <v>321</v>
      </c>
      <c r="E254" s="203" t="s">
        <v>580</v>
      </c>
      <c r="F254" s="204" t="s">
        <v>824</v>
      </c>
      <c r="G254" s="203"/>
      <c r="H254" s="203"/>
      <c r="I254" s="224">
        <v>320</v>
      </c>
      <c r="J254" s="225" t="s">
        <v>558</v>
      </c>
      <c r="K254" s="225"/>
      <c r="L254" s="119"/>
      <c r="M254" s="226"/>
      <c r="N254" s="227"/>
      <c r="O254" s="13"/>
      <c r="P254" s="13"/>
      <c r="Q254" s="13"/>
      <c r="R254" s="324" t="s">
        <v>710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7">
        <v>158</v>
      </c>
      <c r="B255" s="198">
        <v>44140</v>
      </c>
      <c r="C255" s="198"/>
      <c r="D255" s="151" t="s">
        <v>461</v>
      </c>
      <c r="E255" s="199" t="s">
        <v>580</v>
      </c>
      <c r="F255" s="200">
        <v>925</v>
      </c>
      <c r="G255" s="199"/>
      <c r="H255" s="199">
        <v>1095</v>
      </c>
      <c r="I255" s="219">
        <v>1093</v>
      </c>
      <c r="J255" s="462" t="s">
        <v>828</v>
      </c>
      <c r="K255" s="124">
        <f t="shared" ref="K255" si="77">H255-F255</f>
        <v>170</v>
      </c>
      <c r="L255" s="125">
        <f t="shared" ref="L255" si="78">K255/F255</f>
        <v>0.18378378378378379</v>
      </c>
      <c r="M255" s="126" t="s">
        <v>556</v>
      </c>
      <c r="N255" s="338">
        <v>44201</v>
      </c>
      <c r="O255" s="13"/>
      <c r="P255" s="13"/>
      <c r="Q255" s="13"/>
      <c r="R255" s="324" t="s">
        <v>710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7">
        <v>159</v>
      </c>
      <c r="B256" s="198">
        <v>44140</v>
      </c>
      <c r="C256" s="198"/>
      <c r="D256" s="151" t="s">
        <v>336</v>
      </c>
      <c r="E256" s="199" t="s">
        <v>580</v>
      </c>
      <c r="F256" s="200">
        <v>332.5</v>
      </c>
      <c r="G256" s="199"/>
      <c r="H256" s="199">
        <v>393</v>
      </c>
      <c r="I256" s="219">
        <v>406</v>
      </c>
      <c r="J256" s="462" t="s">
        <v>843</v>
      </c>
      <c r="K256" s="124">
        <f t="shared" ref="K256" si="79">H256-F256</f>
        <v>60.5</v>
      </c>
      <c r="L256" s="125">
        <f t="shared" ref="L256" si="80">K256/F256</f>
        <v>0.18195488721804512</v>
      </c>
      <c r="M256" s="126" t="s">
        <v>556</v>
      </c>
      <c r="N256" s="338">
        <v>44256</v>
      </c>
      <c r="O256" s="13"/>
      <c r="P256" s="13"/>
      <c r="Q256" s="13"/>
      <c r="R256" s="324" t="s">
        <v>710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201">
        <v>160</v>
      </c>
      <c r="B257" s="202">
        <v>44141</v>
      </c>
      <c r="C257" s="202"/>
      <c r="D257" s="206" t="s">
        <v>465</v>
      </c>
      <c r="E257" s="203" t="s">
        <v>580</v>
      </c>
      <c r="F257" s="204" t="s">
        <v>825</v>
      </c>
      <c r="G257" s="203"/>
      <c r="H257" s="203"/>
      <c r="I257" s="224">
        <v>290</v>
      </c>
      <c r="J257" s="225" t="s">
        <v>558</v>
      </c>
      <c r="K257" s="225"/>
      <c r="L257" s="119"/>
      <c r="M257" s="226"/>
      <c r="N257" s="227"/>
      <c r="O257" s="13"/>
      <c r="P257" s="13"/>
      <c r="Q257" s="13"/>
      <c r="R257" s="324" t="s">
        <v>710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201">
        <v>161</v>
      </c>
      <c r="B258" s="202">
        <v>44187</v>
      </c>
      <c r="C258" s="202"/>
      <c r="D258" s="206" t="s">
        <v>754</v>
      </c>
      <c r="E258" s="203" t="s">
        <v>580</v>
      </c>
      <c r="F258" s="456" t="s">
        <v>827</v>
      </c>
      <c r="G258" s="203"/>
      <c r="H258" s="203"/>
      <c r="I258" s="224">
        <v>239</v>
      </c>
      <c r="J258" s="457" t="s">
        <v>558</v>
      </c>
      <c r="K258" s="225"/>
      <c r="L258" s="119"/>
      <c r="M258" s="226"/>
      <c r="N258" s="227"/>
      <c r="O258" s="13"/>
      <c r="P258" s="13"/>
      <c r="Q258" s="13"/>
      <c r="R258" s="324" t="s">
        <v>710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201">
        <v>162</v>
      </c>
      <c r="B259" s="202">
        <v>44258</v>
      </c>
      <c r="C259" s="202"/>
      <c r="D259" s="206" t="s">
        <v>758</v>
      </c>
      <c r="E259" s="203" t="s">
        <v>580</v>
      </c>
      <c r="F259" s="204" t="s">
        <v>786</v>
      </c>
      <c r="G259" s="203"/>
      <c r="H259" s="203"/>
      <c r="I259" s="224">
        <v>590</v>
      </c>
      <c r="J259" s="225" t="s">
        <v>558</v>
      </c>
      <c r="K259" s="225"/>
      <c r="L259" s="119"/>
      <c r="M259" s="323"/>
      <c r="N259" s="227"/>
      <c r="O259" s="13"/>
      <c r="P259" s="13"/>
      <c r="R259" s="324" t="s">
        <v>710</v>
      </c>
    </row>
    <row r="260" spans="1:26">
      <c r="A260" s="201">
        <v>163</v>
      </c>
      <c r="B260" s="202">
        <v>44274</v>
      </c>
      <c r="C260" s="202"/>
      <c r="D260" s="206" t="s">
        <v>336</v>
      </c>
      <c r="E260" s="508" t="s">
        <v>580</v>
      </c>
      <c r="F260" s="456" t="s">
        <v>850</v>
      </c>
      <c r="G260" s="203"/>
      <c r="H260" s="203"/>
      <c r="I260" s="224">
        <v>420</v>
      </c>
      <c r="J260" s="457" t="s">
        <v>558</v>
      </c>
      <c r="K260" s="225"/>
      <c r="L260" s="119"/>
      <c r="M260" s="226"/>
      <c r="N260" s="227"/>
      <c r="O260" s="13"/>
      <c r="R260" s="509" t="s">
        <v>710</v>
      </c>
    </row>
    <row r="261" spans="1:26">
      <c r="A261" s="201"/>
      <c r="B261" s="202"/>
      <c r="C261" s="202"/>
      <c r="D261" s="206"/>
      <c r="E261" s="203"/>
      <c r="F261" s="204"/>
      <c r="G261" s="203"/>
      <c r="H261" s="203"/>
      <c r="I261" s="224"/>
      <c r="J261" s="225"/>
      <c r="K261" s="225"/>
      <c r="L261" s="119"/>
      <c r="M261" s="226"/>
      <c r="N261" s="227"/>
      <c r="O261" s="13"/>
      <c r="R261" s="228"/>
    </row>
    <row r="262" spans="1:26">
      <c r="A262" s="201"/>
      <c r="B262" s="202"/>
      <c r="C262" s="202"/>
      <c r="D262" s="206"/>
      <c r="E262" s="203"/>
      <c r="F262" s="204"/>
      <c r="G262" s="203"/>
      <c r="H262" s="203"/>
      <c r="I262" s="224"/>
      <c r="J262" s="225"/>
      <c r="K262" s="225"/>
      <c r="L262" s="119"/>
      <c r="M262" s="226"/>
      <c r="N262" s="227"/>
      <c r="O262" s="13"/>
      <c r="R262" s="228"/>
    </row>
    <row r="263" spans="1:26">
      <c r="A263" s="201"/>
      <c r="B263" s="192" t="s">
        <v>781</v>
      </c>
      <c r="O263" s="13"/>
      <c r="R263" s="228"/>
    </row>
    <row r="264" spans="1:26">
      <c r="R264" s="228"/>
    </row>
    <row r="265" spans="1:26">
      <c r="R265" s="228"/>
    </row>
    <row r="266" spans="1:26">
      <c r="R266" s="228"/>
    </row>
    <row r="267" spans="1:26">
      <c r="R267" s="228"/>
    </row>
    <row r="268" spans="1:26">
      <c r="R268" s="228"/>
    </row>
    <row r="269" spans="1:26">
      <c r="R269" s="228"/>
    </row>
    <row r="270" spans="1:26">
      <c r="R270" s="228"/>
    </row>
    <row r="280" spans="1:6">
      <c r="A280" s="207"/>
    </row>
    <row r="281" spans="1:6">
      <c r="A281" s="207"/>
      <c r="F281" s="458"/>
    </row>
    <row r="282" spans="1:6">
      <c r="A282" s="203"/>
    </row>
  </sheetData>
  <autoFilter ref="R1:R278"/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2021-04-07T02:30:06Z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