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F&amp;O)'!$R$1:$R$284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69" i="7"/>
  <c r="M69" s="1"/>
  <c r="K71"/>
  <c r="M71" s="1"/>
  <c r="K70"/>
  <c r="M70" s="1"/>
  <c r="L14"/>
  <c r="K14"/>
  <c r="L34"/>
  <c r="K34"/>
  <c r="M34" s="1"/>
  <c r="L25"/>
  <c r="K25"/>
  <c r="K262"/>
  <c r="L262" s="1"/>
  <c r="L33"/>
  <c r="K33"/>
  <c r="L32"/>
  <c r="K32"/>
  <c r="L31"/>
  <c r="K31"/>
  <c r="L57"/>
  <c r="K57"/>
  <c r="L56"/>
  <c r="K56"/>
  <c r="K68"/>
  <c r="M68" s="1"/>
  <c r="K67"/>
  <c r="M67" s="1"/>
  <c r="L55"/>
  <c r="K55"/>
  <c r="L26"/>
  <c r="K26"/>
  <c r="K66"/>
  <c r="M66" s="1"/>
  <c r="L54"/>
  <c r="K54"/>
  <c r="L53"/>
  <c r="K53"/>
  <c r="L49"/>
  <c r="K50"/>
  <c r="K49"/>
  <c r="L11"/>
  <c r="K11"/>
  <c r="L12"/>
  <c r="K12"/>
  <c r="L13"/>
  <c r="K13"/>
  <c r="K51"/>
  <c r="L51"/>
  <c r="K52"/>
  <c r="L52"/>
  <c r="K65"/>
  <c r="M65" s="1"/>
  <c r="K64"/>
  <c r="M64" s="1"/>
  <c r="L29"/>
  <c r="K29"/>
  <c r="L28"/>
  <c r="K28"/>
  <c r="L27"/>
  <c r="K27"/>
  <c r="M14" l="1"/>
  <c r="M25"/>
  <c r="M32"/>
  <c r="M33"/>
  <c r="M31"/>
  <c r="M57"/>
  <c r="M56"/>
  <c r="M13"/>
  <c r="M11"/>
  <c r="M26"/>
  <c r="M55"/>
  <c r="M54"/>
  <c r="M53"/>
  <c r="M52"/>
  <c r="M12"/>
  <c r="M51"/>
  <c r="M28"/>
  <c r="M27"/>
  <c r="M29"/>
  <c r="L48"/>
  <c r="K48"/>
  <c r="L47"/>
  <c r="K47"/>
  <c r="L82"/>
  <c r="K82"/>
  <c r="K254"/>
  <c r="L254" s="1"/>
  <c r="K234"/>
  <c r="L234" s="1"/>
  <c r="K259"/>
  <c r="L259" s="1"/>
  <c r="K258"/>
  <c r="L258" s="1"/>
  <c r="K261"/>
  <c r="L261" s="1"/>
  <c r="K256"/>
  <c r="L256" s="1"/>
  <c r="M7"/>
  <c r="F244"/>
  <c r="K244" s="1"/>
  <c r="L244" s="1"/>
  <c r="K245"/>
  <c r="L245" s="1"/>
  <c r="K236"/>
  <c r="L236" s="1"/>
  <c r="K239"/>
  <c r="L239" s="1"/>
  <c r="K247"/>
  <c r="L247" s="1"/>
  <c r="F238"/>
  <c r="F237"/>
  <c r="K237" s="1"/>
  <c r="L237" s="1"/>
  <c r="F235"/>
  <c r="K235" s="1"/>
  <c r="L235" s="1"/>
  <c r="F215"/>
  <c r="K215" s="1"/>
  <c r="L215" s="1"/>
  <c r="F167"/>
  <c r="K167" s="1"/>
  <c r="L167" s="1"/>
  <c r="K246"/>
  <c r="L246" s="1"/>
  <c r="K250"/>
  <c r="L250" s="1"/>
  <c r="K251"/>
  <c r="L251" s="1"/>
  <c r="K243"/>
  <c r="L243" s="1"/>
  <c r="K253"/>
  <c r="L253" s="1"/>
  <c r="K249"/>
  <c r="L249" s="1"/>
  <c r="K242"/>
  <c r="L242" s="1"/>
  <c r="K231"/>
  <c r="L231" s="1"/>
  <c r="K233"/>
  <c r="L233" s="1"/>
  <c r="K230"/>
  <c r="L230" s="1"/>
  <c r="K232"/>
  <c r="L232" s="1"/>
  <c r="K161"/>
  <c r="L161" s="1"/>
  <c r="K214"/>
  <c r="L214" s="1"/>
  <c r="K228"/>
  <c r="L228" s="1"/>
  <c r="K229"/>
  <c r="L229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19"/>
  <c r="L219" s="1"/>
  <c r="K217"/>
  <c r="L217" s="1"/>
  <c r="K216"/>
  <c r="L216" s="1"/>
  <c r="K211"/>
  <c r="L211" s="1"/>
  <c r="K210"/>
  <c r="L210" s="1"/>
  <c r="K209"/>
  <c r="L209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89"/>
  <c r="L189" s="1"/>
  <c r="K187"/>
  <c r="L187" s="1"/>
  <c r="K185"/>
  <c r="L185" s="1"/>
  <c r="K183"/>
  <c r="L183" s="1"/>
  <c r="K182"/>
  <c r="L182" s="1"/>
  <c r="K181"/>
  <c r="L181" s="1"/>
  <c r="K179"/>
  <c r="L179" s="1"/>
  <c r="K178"/>
  <c r="L178" s="1"/>
  <c r="K177"/>
  <c r="L177" s="1"/>
  <c r="K176"/>
  <c r="K175"/>
  <c r="L175" s="1"/>
  <c r="K174"/>
  <c r="L174" s="1"/>
  <c r="K172"/>
  <c r="L172" s="1"/>
  <c r="K171"/>
  <c r="L171" s="1"/>
  <c r="K170"/>
  <c r="L170" s="1"/>
  <c r="K169"/>
  <c r="L169" s="1"/>
  <c r="K168"/>
  <c r="L168" s="1"/>
  <c r="H166"/>
  <c r="K166" s="1"/>
  <c r="L166" s="1"/>
  <c r="K163"/>
  <c r="L163" s="1"/>
  <c r="K162"/>
  <c r="L162" s="1"/>
  <c r="K160"/>
  <c r="L160" s="1"/>
  <c r="K159"/>
  <c r="L159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H132"/>
  <c r="K132" s="1"/>
  <c r="L132" s="1"/>
  <c r="F131"/>
  <c r="K131" s="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D7" i="6"/>
  <c r="K6" i="4"/>
  <c r="K6" i="3"/>
  <c r="L6" i="2"/>
  <c r="M48" i="7" l="1"/>
  <c r="M47"/>
  <c r="M82"/>
</calcChain>
</file>

<file path=xl/sharedStrings.xml><?xml version="1.0" encoding="utf-8"?>
<sst xmlns="http://schemas.openxmlformats.org/spreadsheetml/2006/main" count="2518" uniqueCount="1008">
  <si>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</si>
  <si>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</si>
  <si>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</si>
  <si>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</si>
  <si>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</si>
  <si>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</si>
  <si>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</si>
  <si>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</si>
  <si>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</si>
  <si>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</si>
  <si>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</si>
  <si>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</si>
  <si>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</si>
  <si>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</si>
  <si>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</si>
  <si>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</si>
  <si>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</si>
  <si>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</si>
  <si>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</si>
  <si>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</si>
  <si>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</si>
  <si>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</si>
  <si>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</si>
  <si>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</si>
  <si>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</si>
  <si>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</si>
  <si>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</si>
  <si>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</si>
  <si>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</si>
  <si>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</si>
  <si>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</si>
  <si>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</si>
  <si>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</si>
  <si>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</si>
  <si>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</si>
  <si>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</si>
  <si>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</si>
  <si>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</si>
  <si>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</si>
  <si>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</si>
  <si>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</si>
  <si>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</si>
  <si>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</si>
  <si>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</si>
  <si>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</si>
  <si>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</si>
  <si>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</si>
  <si>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</si>
  <si>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</si>
  <si>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</si>
  <si>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</si>
  <si>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</si>
  <si>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</si>
  <si>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</si>
  <si>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</si>
  <si>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</si>
  <si>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</si>
  <si>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</si>
  <si>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</si>
  <si>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</si>
  <si>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</si>
  <si>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</si>
  <si>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</si>
  <si>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</si>
  <si>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</si>
  <si>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</si>
  <si>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</si>
  <si>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</si>
  <si>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</si>
  <si>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</si>
  <si>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</si>
  <si>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</si>
  <si>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</si>
  <si>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</si>
  <si>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</si>
  <si>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</si>
  <si>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</si>
  <si>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</si>
  <si>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</si>
  <si>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</si>
  <si>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</si>
  <si>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</si>
  <si>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</si>
  <si>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</si>
  <si>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</si>
  <si>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</si>
  <si>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</si>
  <si>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</si>
  <si>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</si>
  <si>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</si>
  <si>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</si>
  <si>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</si>
  <si>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</si>
  <si>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</si>
  <si>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</si>
  <si>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</si>
  <si>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</si>
  <si>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</si>
  <si>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</si>
  <si>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</si>
  <si>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</si>
  <si>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</si>
  <si>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</si>
  <si>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</si>
  <si>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</si>
  <si>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</si>
  <si>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</si>
  <si>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</si>
  <si>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</si>
  <si>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</si>
  <si>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</si>
  <si>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</si>
  <si>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</si>
  <si>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</si>
  <si>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</si>
  <si>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</si>
  <si>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</si>
  <si>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</si>
  <si>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</si>
  <si>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</si>
  <si>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</si>
  <si>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</si>
  <si>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</si>
  <si>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</si>
  <si>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</si>
  <si>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</si>
  <si>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</si>
  <si>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</si>
  <si>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</si>
  <si>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</si>
  <si>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</si>
  <si>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</si>
  <si>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</si>
  <si>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</si>
  <si>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</si>
  <si>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</si>
  <si>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</si>
  <si>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</si>
  <si>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</si>
  <si>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</si>
  <si>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</si>
  <si>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</si>
  <si>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</si>
  <si>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</si>
  <si>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</si>
  <si>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</si>
  <si>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</si>
  <si>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</si>
  <si>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</si>
  <si>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</si>
  <si>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</si>
  <si>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</si>
  <si>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</si>
  <si>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</si>
  <si>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</si>
  <si>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</si>
  <si>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</si>
  <si>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</si>
  <si>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</si>
  <si>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</si>
  <si>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</si>
  <si>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</si>
  <si>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</si>
  <si>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</si>
  <si>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</si>
  <si>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</si>
  <si>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</si>
  <si>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</si>
  <si>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</si>
  <si>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</si>
  <si>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</si>
  <si>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</si>
  <si>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</si>
  <si>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</si>
  <si>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</si>
  <si>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</si>
  <si>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</si>
  <si>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</si>
  <si>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</si>
  <si>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</si>
  <si>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</si>
  <si>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</si>
  <si>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</si>
  <si>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</si>
  <si>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</si>
  <si>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</si>
  <si>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</si>
  <si>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</si>
  <si>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</si>
  <si>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</si>
  <si>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</si>
  <si>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</si>
  <si>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</si>
  <si>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</si>
  <si>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</si>
  <si>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</si>
  <si>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</si>
  <si>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</si>
  <si>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</si>
  <si>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</si>
  <si>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</si>
  <si>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</si>
  <si>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</si>
  <si>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</si>
  <si>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</si>
  <si>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</si>
  <si>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</si>
  <si>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</si>
  <si>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</si>
  <si>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</si>
  <si>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</si>
  <si>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</si>
  <si>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</si>
  <si>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</si>
  <si>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</si>
  <si>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</si>
  <si>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</si>
  <si>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</si>
  <si>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</si>
  <si>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</si>
  <si>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</si>
  <si>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</si>
  <si>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</si>
  <si>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</si>
  <si>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</si>
  <si>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</si>
  <si>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</si>
  <si>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</si>
  <si>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</si>
  <si>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</si>
  <si>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</si>
  <si>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</si>
  <si>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</si>
  <si>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</si>
  <si>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</si>
  <si>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</si>
  <si>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</si>
  <si>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</si>
  <si>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</si>
  <si>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</si>
  <si>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</si>
  <si>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</si>
  <si>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</si>
  <si>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</si>
  <si>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</si>
  <si>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</si>
  <si>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</si>
  <si>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</si>
  <si>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</si>
  <si>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</si>
  <si>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</si>
  <si>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</si>
  <si>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</si>
  <si>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</si>
  <si>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</si>
  <si>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</si>
  <si>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</si>
  <si>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</si>
  <si>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</si>
  <si>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</si>
  <si>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</si>
  <si>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</si>
  <si>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</si>
  <si>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</si>
  <si>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</si>
  <si>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</si>
  <si>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</si>
  <si>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</si>
  <si>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</si>
  <si>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</si>
  <si>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</si>
  <si>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</si>
  <si>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</si>
  <si>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</si>
  <si>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</si>
  <si>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</si>
  <si>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</si>
  <si>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</si>
  <si>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</si>
  <si>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</si>
  <si>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</si>
  <si>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</si>
  <si>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</si>
  <si>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</si>
  <si>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</si>
  <si>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</si>
  <si>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</si>
  <si>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</si>
  <si>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</si>
  <si>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</si>
  <si>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</si>
  <si>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</si>
  <si>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</si>
  <si>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</si>
  <si>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</si>
  <si>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</si>
  <si>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</si>
  <si>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</si>
  <si>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</si>
  <si>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</si>
  <si>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</si>
  <si>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</si>
  <si>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</si>
  <si>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</si>
  <si>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</si>
  <si>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</si>
  <si>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</si>
  <si>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</si>
  <si>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</si>
  <si>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</si>
  <si>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</si>
  <si>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</si>
  <si>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</si>
  <si>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</si>
  <si>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</si>
  <si>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</si>
  <si>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</si>
  <si>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</si>
  <si>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</si>
  <si>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</si>
  <si>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</si>
  <si>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</si>
  <si>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</si>
  <si>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</si>
  <si>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</si>
  <si>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</si>
  <si>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</si>
  <si>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</si>
  <si>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</si>
  <si>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</si>
  <si>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</si>
  <si>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</si>
  <si>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</si>
  <si>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</si>
  <si>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</si>
  <si>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</si>
  <si>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</si>
  <si>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</si>
  <si>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</si>
  <si>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</si>
  <si>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</si>
  <si>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</si>
  <si>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</si>
  <si>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</si>
  <si>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</si>
  <si>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</si>
  <si>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</si>
  <si>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</si>
  <si>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</si>
  <si>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</si>
  <si>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</si>
  <si>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</si>
  <si>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</si>
  <si>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</si>
  <si>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</si>
  <si>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</si>
  <si>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</si>
  <si>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</si>
  <si>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</si>
  <si>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</si>
  <si>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</si>
  <si>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</si>
  <si>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</si>
  <si>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</si>
  <si>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</si>
  <si>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</si>
  <si>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</si>
  <si>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</si>
  <si>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</si>
  <si>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</si>
  <si>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</si>
  <si>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</si>
  <si>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</si>
  <si>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</si>
  <si>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</si>
  <si>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</si>
  <si>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</si>
  <si>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</si>
  <si>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</si>
  <si>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</si>
  <si>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</si>
  <si>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</si>
  <si>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</si>
  <si>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</si>
  <si>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</si>
  <si>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</si>
  <si>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</si>
  <si>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</si>
  <si>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</si>
  <si>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</si>
  <si>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</si>
  <si>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</si>
  <si>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</si>
  <si>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</si>
  <si>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</si>
  <si>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</si>
  <si>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</si>
  <si>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</si>
  <si>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</si>
  <si>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</si>
  <si>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</si>
  <si>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</si>
  <si>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</si>
  <si>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</si>
  <si>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</si>
  <si>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</si>
  <si>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</si>
  <si>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</si>
  <si>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</si>
  <si>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</si>
  <si>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</si>
  <si>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</si>
  <si>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</si>
  <si>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</si>
  <si>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</si>
  <si>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</si>
  <si>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</si>
  <si>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</si>
  <si>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</si>
  <si>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</si>
  <si>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</si>
  <si>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</si>
  <si>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</si>
  <si>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</si>
  <si>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</si>
  <si>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</si>
  <si>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</si>
  <si>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</si>
  <si>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</si>
  <si>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</si>
  <si>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</si>
  <si>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</si>
  <si>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</si>
  <si>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</si>
  <si>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</si>
  <si>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</si>
  <si>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</si>
  <si>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</si>
  <si>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</si>
  <si>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</si>
  <si>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</si>
  <si>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</si>
  <si>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</si>
  <si>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</si>
  <si>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</si>
  <si>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</si>
  <si>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</si>
  <si>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</si>
  <si>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</si>
  <si>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</si>
  <si>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</si>
  <si>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</si>
  <si>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</si>
  <si>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</si>
  <si>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</si>
  <si>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</si>
  <si>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</si>
  <si>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</si>
  <si>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</si>
  <si>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</si>
  <si>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</si>
  <si>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</si>
  <si>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</si>
  <si>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</si>
  <si>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</si>
  <si>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</si>
  <si>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</si>
  <si>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</si>
  <si>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</si>
  <si>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</si>
  <si>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</si>
  <si>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</si>
  <si>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</si>
  <si>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</si>
  <si>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</si>
  <si>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</si>
  <si>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</si>
  <si>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</si>
  <si>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</si>
  <si>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</si>
  <si>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</si>
  <si>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</si>
  <si>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</si>
  <si>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</si>
  <si>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</si>
  <si>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</si>
  <si>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</si>
  <si>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</si>
  <si>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</si>
  <si>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</si>
  <si>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</si>
  <si>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</si>
  <si>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</si>
  <si>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</si>
  <si>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</si>
  <si>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</si>
  <si>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</si>
  <si>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</si>
  <si>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</si>
  <si>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</si>
  <si>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</si>
  <si>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</si>
  <si>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</si>
  <si>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</si>
  <si>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</si>
  <si>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</si>
  <si>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</si>
  <si>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</si>
  <si>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</si>
  <si>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</si>
  <si>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</si>
  <si>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</si>
  <si>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</si>
  <si>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</si>
  <si>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</si>
  <si>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</si>
  <si>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</si>
  <si>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</si>
  <si>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</si>
  <si>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</si>
  <si>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</si>
  <si>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</si>
  <si>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</si>
  <si>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</si>
  <si>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</si>
  <si>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</si>
  <si>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</si>
  <si>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</si>
  <si>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</si>
  <si>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</si>
  <si>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</si>
  <si>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</si>
  <si>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</si>
  <si>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</si>
  <si>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</si>
  <si>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</si>
  <si>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</si>
  <si>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</si>
  <si>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</si>
  <si>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</si>
  <si>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</si>
  <si>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</si>
  <si>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</si>
  <si>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</si>
  <si>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</si>
  <si>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</si>
  <si>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</si>
  <si>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</si>
  <si>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</si>
  <si>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</si>
  <si>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</si>
  <si>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</si>
  <si>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</si>
  <si>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</si>
  <si>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</si>
  <si>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</si>
  <si>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</si>
  <si>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</si>
  <si>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</si>
  <si>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</si>
  <si>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</si>
  <si>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</si>
  <si>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</si>
  <si>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</si>
  <si>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</si>
  <si>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</si>
  <si>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</si>
  <si>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</si>
  <si>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</si>
  <si>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</si>
  <si>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</si>
  <si>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</si>
  <si>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</si>
  <si>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</si>
  <si>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</si>
  <si>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</si>
  <si>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</si>
  <si>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</si>
  <si>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</si>
  <si>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</si>
  <si>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</si>
  <si>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</si>
  <si>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</si>
  <si>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</si>
  <si>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</si>
  <si>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</si>
  <si>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</si>
  <si>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</si>
  <si>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</si>
  <si>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</si>
  <si>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</si>
  <si>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</si>
  <si>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</si>
  <si>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</si>
  <si>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</si>
  <si>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</si>
  <si>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</si>
  <si>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</si>
  <si>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</si>
  <si>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</si>
  <si>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</si>
  <si>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</si>
  <si>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</si>
  <si>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</si>
  <si>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</si>
  <si>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</si>
  <si>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</si>
  <si>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</si>
  <si>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</si>
  <si>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</si>
  <si>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</si>
  <si>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</si>
  <si>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</si>
  <si>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</si>
  <si>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</si>
  <si>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</si>
  <si>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</si>
  <si>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</si>
  <si>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</si>
  <si>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</si>
  <si>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</si>
  <si>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</si>
  <si>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</si>
  <si>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</si>
  <si>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</si>
  <si>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</si>
  <si>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</si>
  <si>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</si>
  <si>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</si>
  <si>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</si>
  <si>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</si>
  <si>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</si>
  <si>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</si>
  <si>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</si>
  <si>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</si>
  <si>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</si>
  <si>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</si>
  <si>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</si>
  <si>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</si>
  <si>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</si>
  <si>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</si>
  <si>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</si>
  <si>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</si>
  <si>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</si>
  <si>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</si>
  <si>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</si>
  <si>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</si>
  <si>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</si>
  <si>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</si>
  <si>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</si>
  <si>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</si>
  <si>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</si>
  <si>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</si>
  <si>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</si>
  <si>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</si>
  <si>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</si>
  <si>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</si>
  <si>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</si>
  <si>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</si>
  <si>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</si>
  <si>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</si>
  <si>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</si>
  <si>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</si>
  <si>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</si>
  <si>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</si>
  <si>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</si>
  <si>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</si>
  <si>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</si>
  <si>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</si>
  <si>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</si>
  <si>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</si>
  <si>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</si>
  <si>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</si>
  <si>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</si>
  <si>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</si>
  <si>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</si>
  <si>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</si>
  <si>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</si>
  <si>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</si>
  <si>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</si>
  <si>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</si>
  <si>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</si>
  <si>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</si>
  <si>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</si>
  <si>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</si>
  <si>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</si>
  <si>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</si>
  <si>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</si>
  <si>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</si>
  <si>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</si>
  <si>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</si>
  <si>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</si>
  <si>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</si>
  <si>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</si>
  <si>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</si>
  <si>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</si>
  <si>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</si>
  <si>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</si>
  <si>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</si>
  <si>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</si>
  <si>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</si>
  <si>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</si>
  <si>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</si>
  <si>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</si>
  <si>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</si>
  <si>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</si>
  <si>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</si>
  <si>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</si>
  <si>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</si>
  <si>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</si>
  <si>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</si>
  <si>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</si>
  <si>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</si>
  <si>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</si>
  <si>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</si>
  <si>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</si>
  <si>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</si>
  <si>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</si>
  <si>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</si>
  <si>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</si>
  <si>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</si>
  <si>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</si>
  <si>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</si>
  <si>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</si>
  <si>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</si>
  <si>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</si>
  <si>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</si>
  <si>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</si>
  <si>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</si>
  <si>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</si>
  <si>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</si>
  <si>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</si>
  <si>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</si>
  <si>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</si>
  <si>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</si>
  <si>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</si>
  <si>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</si>
  <si>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</si>
  <si>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</si>
  <si>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</si>
  <si>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</si>
  <si>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</si>
  <si>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</si>
  <si>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</si>
  <si>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</si>
  <si>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</si>
  <si>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</si>
  <si>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</si>
  <si>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</si>
  <si>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</si>
  <si>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</si>
  <si>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</si>
  <si>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</si>
  <si>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</si>
  <si>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</si>
  <si>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</si>
  <si>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</si>
  <si>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</si>
  <si>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</si>
  <si>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</si>
  <si>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</si>
  <si>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</si>
  <si>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</si>
  <si>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</si>
  <si>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</si>
  <si>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</si>
  <si>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</si>
  <si>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</si>
  <si>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</si>
  <si>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</si>
  <si>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</si>
  <si>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</si>
  <si>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</si>
  <si>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</si>
  <si>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</si>
  <si>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</si>
  <si>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</si>
  <si>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</si>
  <si>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</si>
  <si>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</si>
  <si>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</si>
  <si>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</si>
  <si>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</si>
  <si>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</si>
  <si>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</si>
  <si>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</si>
  <si>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</si>
  <si>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</si>
  <si>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</si>
  <si>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</si>
  <si>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</si>
  <si>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</si>
  <si>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</si>
  <si>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</si>
  <si>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</si>
  <si>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</si>
  <si>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</si>
  <si>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</si>
  <si>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</si>
  <si>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</si>
  <si>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</si>
  <si>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</si>
  <si>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</si>
  <si>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</si>
  <si>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</si>
  <si>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</si>
  <si>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</si>
  <si>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</si>
  <si>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</si>
  <si>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</si>
  <si>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</si>
  <si>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</si>
  <si>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</si>
  <si>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</si>
  <si>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</si>
  <si>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</si>
  <si>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</si>
  <si>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</si>
  <si>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</si>
  <si>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</si>
  <si>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</si>
  <si>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</si>
  <si>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</si>
  <si>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</si>
  <si>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</si>
  <si>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</si>
  <si>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</si>
  <si>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</si>
  <si>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</si>
  <si>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</si>
  <si>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</si>
  <si>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</si>
  <si>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</si>
  <si>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</si>
  <si>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</si>
  <si>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</si>
  <si>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</si>
  <si>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</si>
  <si>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OLGA TRADING PRIVATE LIMITED</t>
  </si>
  <si>
    <t>2235-2245</t>
  </si>
  <si>
    <t>2500-2550</t>
  </si>
  <si>
    <t>Profit of Rs.75.10</t>
  </si>
  <si>
    <t>2400-2500</t>
  </si>
  <si>
    <t>1500-1530</t>
  </si>
  <si>
    <t>1800-1850</t>
  </si>
  <si>
    <t>Profit of Rs.65.5</t>
  </si>
  <si>
    <t>Profit of Rs.82.5</t>
  </si>
  <si>
    <t>Part profit of Rs.31/-</t>
  </si>
  <si>
    <t>NIFTY 14600 PE 4-MAR</t>
  </si>
  <si>
    <t>NIFTY MAR FUT</t>
  </si>
  <si>
    <t>SHANGAR</t>
  </si>
  <si>
    <t>Profit of Rs.7/-</t>
  </si>
  <si>
    <t>DRREDDY MAR FUT</t>
  </si>
  <si>
    <t>590-600</t>
  </si>
  <si>
    <t>3780-3820</t>
  </si>
  <si>
    <t>ESCORTS MAR FUT</t>
  </si>
  <si>
    <t>110-115</t>
  </si>
  <si>
    <t>4600-4700</t>
  </si>
  <si>
    <t>Chemical</t>
  </si>
  <si>
    <t>Profit of Rs.29/-</t>
  </si>
  <si>
    <t>Loss of Rs.18/-</t>
  </si>
  <si>
    <t>AXISBANK MAR FUT</t>
  </si>
  <si>
    <t>1720-1750</t>
  </si>
  <si>
    <t>Profit of Rs.47/-</t>
  </si>
  <si>
    <t>Profit of Rs.53/-</t>
  </si>
  <si>
    <t>BANKNIFTY 35000 PE 4-MAR</t>
  </si>
  <si>
    <t>Profit of Rs.120/-</t>
  </si>
  <si>
    <t>Profit of Rs.90/-</t>
  </si>
  <si>
    <t>COLPAL MAR FUT</t>
  </si>
  <si>
    <t>Profit of Rs.12.5/-</t>
  </si>
  <si>
    <t>PIIND MAR FUT</t>
  </si>
  <si>
    <t>Profit of Rs.305/-</t>
  </si>
  <si>
    <t>Retail Research Technical Calls &amp; Fundamental Performance Report for the month of March-2021</t>
  </si>
  <si>
    <t>Loss of Rs.100/-</t>
  </si>
  <si>
    <t>Part Profit of Rs.100/-</t>
  </si>
  <si>
    <t>Loss of Rs.110/-</t>
  </si>
  <si>
    <t>CONCOR MAR FUT</t>
  </si>
  <si>
    <t>Profit of Rs.8/-</t>
  </si>
  <si>
    <t>BANKNIFTY 35400 PE 4-MAR</t>
  </si>
  <si>
    <t>Profit of Rs.115/-</t>
  </si>
  <si>
    <t>SIEMENS MAR FUT</t>
  </si>
  <si>
    <t>Profit of Rs.17.5/-</t>
  </si>
  <si>
    <t>926-930</t>
  </si>
  <si>
    <t>NIFTY 14800 PE 4-MAR</t>
  </si>
  <si>
    <t>Profit of Rs.22.5/-</t>
  </si>
  <si>
    <t>ARUNKUMAR DASHRATHBHAI PRAJAPATI</t>
  </si>
  <si>
    <t>NAVIGANT</t>
  </si>
  <si>
    <t>JAYANTILAL HANSRAJ LODHA</t>
  </si>
  <si>
    <t>OZONEWORLD</t>
  </si>
  <si>
    <t>SSPNFIN</t>
  </si>
  <si>
    <t>ASHOK KUMAR SINGH</t>
  </si>
  <si>
    <t>B M TRADERS</t>
  </si>
  <si>
    <t>NSE</t>
  </si>
  <si>
    <t>Loss of Rs.48.5/-</t>
  </si>
  <si>
    <t>Loss of Rs. 105/-</t>
  </si>
  <si>
    <t>Loss of Rs. 10/-</t>
  </si>
  <si>
    <t>Profit of Rs.6/-</t>
  </si>
  <si>
    <t>107-110</t>
  </si>
  <si>
    <t>Profit of Rs.14/-</t>
  </si>
  <si>
    <t>Profit of Rs.2.3/-</t>
  </si>
  <si>
    <t>Profit of Rs.60.50/-</t>
  </si>
  <si>
    <t>Part Profit of Rs.4.50/-</t>
  </si>
  <si>
    <t>Profit of Rs.85/-</t>
  </si>
  <si>
    <t>AKASHDEEP</t>
  </si>
  <si>
    <t>SUNIL KUMAR MALIK</t>
  </si>
  <si>
    <t>SHREE SHIVSHAKTI PROJECT CONSULTANT PRIVATE LIMITED</t>
  </si>
  <si>
    <t>DEVJEET CHAKRABORTY</t>
  </si>
  <si>
    <t>BCP</t>
  </si>
  <si>
    <t>B.C. Power Controls Ltd</t>
  </si>
  <si>
    <t>COMFORT COMMOTRADE PRIVATE LIMITED</t>
  </si>
  <si>
    <t>Indiabulls Hsg Fin Ltd</t>
  </si>
  <si>
    <t>KOTAK SECURITIES LTD</t>
  </si>
  <si>
    <t>VERTOZ</t>
  </si>
  <si>
    <t>Vertoz Advertising Ltd</t>
  </si>
  <si>
    <t>625-640</t>
  </si>
  <si>
    <t>Profit of Rs.11.5/-</t>
  </si>
  <si>
    <t>250-255</t>
  </si>
  <si>
    <t>490-495</t>
  </si>
  <si>
    <t>BANKNIFTY 35000 PE 10-MAR</t>
  </si>
  <si>
    <t>BANKNIFTY 35500 PE 10-MAR</t>
  </si>
  <si>
    <t>2160-2165</t>
  </si>
  <si>
    <t>2250-2270</t>
  </si>
  <si>
    <t>NIFTY 15150 PE 4-MAR</t>
  </si>
  <si>
    <t>Profit of Rs.13/-</t>
  </si>
  <si>
    <t>Profit of Rs.80/-</t>
  </si>
  <si>
    <t>Profit of Rs.12/-</t>
  </si>
  <si>
    <t>Part Profit of Rs.9/-</t>
  </si>
  <si>
    <t>BRIDGESE</t>
  </si>
  <si>
    <t>PRAGNESH R SHAH HUF</t>
  </si>
  <si>
    <t>HEMVIN CONSTRUCTION LIMITED</t>
  </si>
  <si>
    <t>CHANDRIMA</t>
  </si>
  <si>
    <t>MOHIT DAYAMA</t>
  </si>
  <si>
    <t>GGENG</t>
  </si>
  <si>
    <t>TCG FUNDS FUND 1</t>
  </si>
  <si>
    <t>GKP</t>
  </si>
  <si>
    <t>ARHAM SHARE CONSULTANTS PRIVATE LIMITED</t>
  </si>
  <si>
    <t>KETAN V THAKKAR HUF</t>
  </si>
  <si>
    <t>HIRA HARESH VORA</t>
  </si>
  <si>
    <t>HINDTIN</t>
  </si>
  <si>
    <t>A K GUPTA</t>
  </si>
  <si>
    <t>JANUSCORP</t>
  </si>
  <si>
    <t>MANISH RAMESHBHAI PATEL</t>
  </si>
  <si>
    <t>KDLL</t>
  </si>
  <si>
    <t>KANWARPREET SINGH</t>
  </si>
  <si>
    <t>KICL</t>
  </si>
  <si>
    <t>GOENKA BUSINESS &amp; FINANCE LIMITED</t>
  </si>
  <si>
    <t>OSIAJEE</t>
  </si>
  <si>
    <t>ASHOK KUMAR SETHI</t>
  </si>
  <si>
    <t>PAZEL</t>
  </si>
  <si>
    <t>RAMESH UTTAMCHAND JEWANI</t>
  </si>
  <si>
    <t>SAYAJIHOTL</t>
  </si>
  <si>
    <t>KAYUM ABDULARAZAK DHANANI</t>
  </si>
  <si>
    <t>RYDHAM ASHOK SHAH</t>
  </si>
  <si>
    <t>RANJANBEN BIPINCHANDRA MEHTA</t>
  </si>
  <si>
    <t>SVARTCORP</t>
  </si>
  <si>
    <t>DHRUV KANWAR SINGH</t>
  </si>
  <si>
    <t>UNIVPRIM</t>
  </si>
  <si>
    <t>UNIVERSAL AUTOCRAFTS P LTD</t>
  </si>
  <si>
    <t>PRAKASH KUMAR MOHTA</t>
  </si>
  <si>
    <t>WAA</t>
  </si>
  <si>
    <t>NU HEIGHTS AGENCY PRIVATE LIMITED</t>
  </si>
  <si>
    <t>BIPIN DHIRAJLAL GODA</t>
  </si>
  <si>
    <t>YOGISUNG</t>
  </si>
  <si>
    <t>SHIVA SHAKTI ENCLAVES PRIVATE LIMITED</t>
  </si>
  <si>
    <t>EURO PLUS CAPITAL LIMITED</t>
  </si>
  <si>
    <t>APEX</t>
  </si>
  <si>
    <t>Apex Frozen Foods Limited</t>
  </si>
  <si>
    <t>ARC VASTU NIRMAN PRIVATE LIMITED</t>
  </si>
  <si>
    <t>Asian Granito India Limit</t>
  </si>
  <si>
    <t>CNM FINVEST PRIVATE LIMITED .</t>
  </si>
  <si>
    <t>ASTRAMICRO</t>
  </si>
  <si>
    <t>Astra Microwave Products</t>
  </si>
  <si>
    <t>MINESH JORMALBHAI MEHTA</t>
  </si>
  <si>
    <t>Balrampur Chini Mills</t>
  </si>
  <si>
    <t>INDIAFIRST LIFE INSURANCE COMPANY LIMITED</t>
  </si>
  <si>
    <t>KESAR TRACOM INDIA LLP</t>
  </si>
  <si>
    <t>CENTRUM</t>
  </si>
  <si>
    <t>Centrum Capital Limited</t>
  </si>
  <si>
    <t>SAJNEER MANAGEMENT AND CONSULTANCY PRIVATE LIMITED</t>
  </si>
  <si>
    <t>IGARASHI</t>
  </si>
  <si>
    <t>Igarashi Motors India Lim</t>
  </si>
  <si>
    <t>EQUIRUS WEALTH PRIVATE LIMITED</t>
  </si>
  <si>
    <t>Ircon International Ltd</t>
  </si>
  <si>
    <t>NIMI ENTERPRISES</t>
  </si>
  <si>
    <t>JETKNIT</t>
  </si>
  <si>
    <t>Jet Knitwears Ltd.</t>
  </si>
  <si>
    <t>MANOJ AGARWAL</t>
  </si>
  <si>
    <t>HARYANA REFRACTORIES PRIVATE LIMITED</t>
  </si>
  <si>
    <t>KANPRPLA</t>
  </si>
  <si>
    <t>Kanpur Plastipack Limited</t>
  </si>
  <si>
    <t>SILGO</t>
  </si>
  <si>
    <t>Silgo Retail Limited</t>
  </si>
  <si>
    <t>ARYAMAN CAPITAL MARKETS LIMITED</t>
  </si>
  <si>
    <t>DONROY CERAMICS LLP</t>
  </si>
  <si>
    <t>BLKASHYAP</t>
  </si>
  <si>
    <t>B. L. Kashyap and Sons Li</t>
  </si>
  <si>
    <t>ACACIA PARTNERS  L.P</t>
  </si>
  <si>
    <t>IMAGICAA</t>
  </si>
  <si>
    <t>Imagicaaworld Ent Ltd</t>
  </si>
  <si>
    <t>CAISHEN ENTERPRISE LLP</t>
  </si>
  <si>
    <t>AGRAWAL MAYANK</t>
  </si>
  <si>
    <t>PATINT-RE</t>
  </si>
  <si>
    <t>PATEL INTEGRATED RE</t>
  </si>
  <si>
    <t>FRONTLINE STRATEGY LTD.</t>
  </si>
  <si>
    <t>AMISHA  CHORDIA</t>
  </si>
  <si>
    <t>SITINET</t>
  </si>
  <si>
    <t>Siti Networks Limited</t>
  </si>
  <si>
    <t>SUBHASH PHOOTARMAL RATHOD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</si>
</sst>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555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2" fontId="7" fillId="45" borderId="36" xfId="0" applyNumberFormat="1" applyFont="1" applyFill="1" applyBorder="1" applyAlignment="1">
      <alignment horizontal="center" vertical="center"/>
    </xf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2" sqref="C22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44260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24" sqref="C24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44260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34" t="s">
        <v>16</v>
      </c>
      <c r="B9" s="536" t="s">
        <v>17</v>
      </c>
      <c r="C9" s="536" t="s">
        <v>18</v>
      </c>
      <c r="D9" s="536" t="s">
        <v>833</v>
      </c>
      <c r="E9" s="260" t="s">
        <v>19</v>
      </c>
      <c r="F9" s="260" t="s">
        <v>20</v>
      </c>
      <c r="G9" s="531" t="s">
        <v>21</v>
      </c>
      <c r="H9" s="532"/>
      <c r="I9" s="533"/>
      <c r="J9" s="531" t="s">
        <v>22</v>
      </c>
      <c r="K9" s="532"/>
      <c r="L9" s="533"/>
      <c r="M9" s="260"/>
      <c r="N9" s="267"/>
      <c r="O9" s="267"/>
      <c r="P9" s="267"/>
    </row>
    <row r="10" spans="1:16" ht="59.25" customHeight="1">
      <c r="A10" s="535"/>
      <c r="B10" s="537" t="s">
        <v>17</v>
      </c>
      <c r="C10" s="537"/>
      <c r="D10" s="537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8" t="s">
        <v>35</v>
      </c>
      <c r="D11" s="469">
        <v>44280</v>
      </c>
      <c r="E11" s="284">
        <v>35879.75</v>
      </c>
      <c r="F11" s="284">
        <v>35943.666666666664</v>
      </c>
      <c r="G11" s="296">
        <v>35466.083333333328</v>
      </c>
      <c r="H11" s="296">
        <v>35052.416666666664</v>
      </c>
      <c r="I11" s="296">
        <v>34574.833333333328</v>
      </c>
      <c r="J11" s="296">
        <v>36357.333333333328</v>
      </c>
      <c r="K11" s="296">
        <v>36834.916666666657</v>
      </c>
      <c r="L11" s="296">
        <v>37248.583333333328</v>
      </c>
      <c r="M11" s="283">
        <v>36421.25</v>
      </c>
      <c r="N11" s="283">
        <v>35530</v>
      </c>
      <c r="O11" s="466">
        <v>2507975</v>
      </c>
      <c r="P11" s="467">
        <v>9.2454453386185187E-2</v>
      </c>
    </row>
    <row r="12" spans="1:16" ht="15">
      <c r="A12" s="263">
        <v>2</v>
      </c>
      <c r="B12" s="362" t="s">
        <v>34</v>
      </c>
      <c r="C12" s="468" t="s">
        <v>36</v>
      </c>
      <c r="D12" s="469">
        <v>44280</v>
      </c>
      <c r="E12" s="297">
        <v>15106.25</v>
      </c>
      <c r="F12" s="297">
        <v>15111.116666666667</v>
      </c>
      <c r="G12" s="298">
        <v>14987.233333333334</v>
      </c>
      <c r="H12" s="298">
        <v>14868.216666666667</v>
      </c>
      <c r="I12" s="298">
        <v>14744.333333333334</v>
      </c>
      <c r="J12" s="298">
        <v>15230.133333333333</v>
      </c>
      <c r="K12" s="298">
        <v>15354.016666666668</v>
      </c>
      <c r="L12" s="298">
        <v>15473.033333333333</v>
      </c>
      <c r="M12" s="285">
        <v>15235</v>
      </c>
      <c r="N12" s="285">
        <v>14992.1</v>
      </c>
      <c r="O12" s="300">
        <v>14096625</v>
      </c>
      <c r="P12" s="301">
        <v>0.18951332194164927</v>
      </c>
    </row>
    <row r="13" spans="1:16" ht="15">
      <c r="A13" s="263">
        <v>3</v>
      </c>
      <c r="B13" s="362" t="s">
        <v>34</v>
      </c>
      <c r="C13" s="468" t="s">
        <v>831</v>
      </c>
      <c r="D13" s="469">
        <v>44280</v>
      </c>
      <c r="E13" s="425">
        <v>16610.849999999999</v>
      </c>
      <c r="F13" s="425">
        <v>16661.3</v>
      </c>
      <c r="G13" s="426">
        <v>16422.599999999999</v>
      </c>
      <c r="H13" s="426">
        <v>16234.349999999999</v>
      </c>
      <c r="I13" s="426">
        <v>15995.649999999998</v>
      </c>
      <c r="J13" s="426">
        <v>16849.55</v>
      </c>
      <c r="K13" s="426">
        <v>17088.250000000004</v>
      </c>
      <c r="L13" s="426">
        <v>17276.5</v>
      </c>
      <c r="M13" s="427">
        <v>16900</v>
      </c>
      <c r="N13" s="427">
        <v>16473.05</v>
      </c>
      <c r="O13" s="428">
        <v>23360</v>
      </c>
      <c r="P13" s="429">
        <v>-5.5016181229773461E-2</v>
      </c>
    </row>
    <row r="14" spans="1:16" ht="15">
      <c r="A14" s="263">
        <v>4</v>
      </c>
      <c r="B14" s="382" t="s">
        <v>858</v>
      </c>
      <c r="C14" s="468" t="s">
        <v>735</v>
      </c>
      <c r="D14" s="469">
        <v>44280</v>
      </c>
      <c r="E14" s="297">
        <v>1300.3</v>
      </c>
      <c r="F14" s="297">
        <v>1308.2</v>
      </c>
      <c r="G14" s="298">
        <v>1272.45</v>
      </c>
      <c r="H14" s="298">
        <v>1244.5999999999999</v>
      </c>
      <c r="I14" s="298">
        <v>1208.8499999999999</v>
      </c>
      <c r="J14" s="298">
        <v>1336.0500000000002</v>
      </c>
      <c r="K14" s="298">
        <v>1371.8000000000002</v>
      </c>
      <c r="L14" s="298">
        <v>1399.6500000000003</v>
      </c>
      <c r="M14" s="285">
        <v>1343.95</v>
      </c>
      <c r="N14" s="285">
        <v>1280.3499999999999</v>
      </c>
      <c r="O14" s="300">
        <v>430100</v>
      </c>
      <c r="P14" s="301">
        <v>0.11576626240352811</v>
      </c>
    </row>
    <row r="15" spans="1:16" ht="15">
      <c r="A15" s="263">
        <v>5</v>
      </c>
      <c r="B15" s="362" t="s">
        <v>37</v>
      </c>
      <c r="C15" s="468" t="s">
        <v>38</v>
      </c>
      <c r="D15" s="469">
        <v>44280</v>
      </c>
      <c r="E15" s="297">
        <v>1865.35</v>
      </c>
      <c r="F15" s="297">
        <v>1838.1000000000001</v>
      </c>
      <c r="G15" s="298">
        <v>1802.2500000000002</v>
      </c>
      <c r="H15" s="298">
        <v>1739.15</v>
      </c>
      <c r="I15" s="298">
        <v>1703.3000000000002</v>
      </c>
      <c r="J15" s="298">
        <v>1901.2000000000003</v>
      </c>
      <c r="K15" s="298">
        <v>1937.0500000000002</v>
      </c>
      <c r="L15" s="298">
        <v>2000.1500000000003</v>
      </c>
      <c r="M15" s="285">
        <v>1873.95</v>
      </c>
      <c r="N15" s="285">
        <v>1775</v>
      </c>
      <c r="O15" s="300">
        <v>3380000</v>
      </c>
      <c r="P15" s="301">
        <v>6.8099225786064144E-2</v>
      </c>
    </row>
    <row r="16" spans="1:16" ht="15">
      <c r="A16" s="263">
        <v>6</v>
      </c>
      <c r="B16" s="362" t="s">
        <v>39</v>
      </c>
      <c r="C16" s="468" t="s">
        <v>40</v>
      </c>
      <c r="D16" s="469">
        <v>44280</v>
      </c>
      <c r="E16" s="297">
        <v>921.95</v>
      </c>
      <c r="F16" s="297">
        <v>923.61666666666667</v>
      </c>
      <c r="G16" s="298">
        <v>905.83333333333337</v>
      </c>
      <c r="H16" s="298">
        <v>889.7166666666667</v>
      </c>
      <c r="I16" s="298">
        <v>871.93333333333339</v>
      </c>
      <c r="J16" s="298">
        <v>939.73333333333335</v>
      </c>
      <c r="K16" s="298">
        <v>957.51666666666665</v>
      </c>
      <c r="L16" s="298">
        <v>973.63333333333333</v>
      </c>
      <c r="M16" s="285">
        <v>941.4</v>
      </c>
      <c r="N16" s="285">
        <v>907.5</v>
      </c>
      <c r="O16" s="300">
        <v>19086000</v>
      </c>
      <c r="P16" s="301">
        <v>3.9995640802092412E-2</v>
      </c>
    </row>
    <row r="17" spans="1:16" ht="15">
      <c r="A17" s="263">
        <v>7</v>
      </c>
      <c r="B17" s="362" t="s">
        <v>39</v>
      </c>
      <c r="C17" s="468" t="s">
        <v>41</v>
      </c>
      <c r="D17" s="469">
        <v>44280</v>
      </c>
      <c r="E17" s="297">
        <v>756.65</v>
      </c>
      <c r="F17" s="297">
        <v>746.38333333333333</v>
      </c>
      <c r="G17" s="298">
        <v>723.61666666666667</v>
      </c>
      <c r="H17" s="298">
        <v>690.58333333333337</v>
      </c>
      <c r="I17" s="298">
        <v>667.81666666666672</v>
      </c>
      <c r="J17" s="298">
        <v>779.41666666666663</v>
      </c>
      <c r="K17" s="298">
        <v>802.18333333333328</v>
      </c>
      <c r="L17" s="298">
        <v>835.21666666666658</v>
      </c>
      <c r="M17" s="285">
        <v>769.15</v>
      </c>
      <c r="N17" s="285">
        <v>713.35</v>
      </c>
      <c r="O17" s="300">
        <v>57517500</v>
      </c>
      <c r="P17" s="301">
        <v>2.1343322589075704E-3</v>
      </c>
    </row>
    <row r="18" spans="1:16" ht="15">
      <c r="A18" s="263">
        <v>8</v>
      </c>
      <c r="B18" s="362" t="s">
        <v>51</v>
      </c>
      <c r="C18" s="468" t="s">
        <v>226</v>
      </c>
      <c r="D18" s="469">
        <v>44280</v>
      </c>
      <c r="E18" s="297">
        <v>2847.25</v>
      </c>
      <c r="F18" s="297">
        <v>2846.3666666666668</v>
      </c>
      <c r="G18" s="298">
        <v>2822.7333333333336</v>
      </c>
      <c r="H18" s="298">
        <v>2798.2166666666667</v>
      </c>
      <c r="I18" s="298">
        <v>2774.5833333333335</v>
      </c>
      <c r="J18" s="298">
        <v>2870.8833333333337</v>
      </c>
      <c r="K18" s="298">
        <v>2894.5166666666669</v>
      </c>
      <c r="L18" s="298">
        <v>2919.0333333333338</v>
      </c>
      <c r="M18" s="285">
        <v>2870</v>
      </c>
      <c r="N18" s="285">
        <v>2821.85</v>
      </c>
      <c r="O18" s="300">
        <v>157600</v>
      </c>
      <c r="P18" s="301">
        <v>0.18140929535232383</v>
      </c>
    </row>
    <row r="19" spans="1:16" ht="15">
      <c r="A19" s="263">
        <v>9</v>
      </c>
      <c r="B19" s="362" t="s">
        <v>43</v>
      </c>
      <c r="C19" s="468" t="s">
        <v>44</v>
      </c>
      <c r="D19" s="469">
        <v>44280</v>
      </c>
      <c r="E19" s="297">
        <v>922.8</v>
      </c>
      <c r="F19" s="297">
        <v>919.93333333333328</v>
      </c>
      <c r="G19" s="298">
        <v>906.96666666666658</v>
      </c>
      <c r="H19" s="298">
        <v>891.13333333333333</v>
      </c>
      <c r="I19" s="298">
        <v>878.16666666666663</v>
      </c>
      <c r="J19" s="298">
        <v>935.76666666666654</v>
      </c>
      <c r="K19" s="298">
        <v>948.73333333333323</v>
      </c>
      <c r="L19" s="298">
        <v>964.56666666666649</v>
      </c>
      <c r="M19" s="285">
        <v>932.9</v>
      </c>
      <c r="N19" s="285">
        <v>904.1</v>
      </c>
      <c r="O19" s="300">
        <v>2578000</v>
      </c>
      <c r="P19" s="301">
        <v>-3.6621823617339309E-2</v>
      </c>
    </row>
    <row r="20" spans="1:16" ht="15">
      <c r="A20" s="263">
        <v>10</v>
      </c>
      <c r="B20" s="362" t="s">
        <v>37</v>
      </c>
      <c r="C20" s="468" t="s">
        <v>45</v>
      </c>
      <c r="D20" s="469">
        <v>44280</v>
      </c>
      <c r="E20" s="297">
        <v>292.7</v>
      </c>
      <c r="F20" s="297">
        <v>288.7</v>
      </c>
      <c r="G20" s="298">
        <v>282.84999999999997</v>
      </c>
      <c r="H20" s="298">
        <v>273</v>
      </c>
      <c r="I20" s="298">
        <v>267.14999999999998</v>
      </c>
      <c r="J20" s="298">
        <v>298.54999999999995</v>
      </c>
      <c r="K20" s="298">
        <v>304.39999999999998</v>
      </c>
      <c r="L20" s="298">
        <v>314.24999999999994</v>
      </c>
      <c r="M20" s="285">
        <v>294.55</v>
      </c>
      <c r="N20" s="285">
        <v>278.85000000000002</v>
      </c>
      <c r="O20" s="300">
        <v>16752000</v>
      </c>
      <c r="P20" s="301">
        <v>7.9242365674526485E-2</v>
      </c>
    </row>
    <row r="21" spans="1:16" ht="15">
      <c r="A21" s="263">
        <v>11</v>
      </c>
      <c r="B21" s="362" t="s">
        <v>51</v>
      </c>
      <c r="C21" s="468" t="s">
        <v>294</v>
      </c>
      <c r="D21" s="469">
        <v>44280</v>
      </c>
      <c r="E21" s="297">
        <v>928.25</v>
      </c>
      <c r="F21" s="297">
        <v>930.55000000000007</v>
      </c>
      <c r="G21" s="298">
        <v>918.90000000000009</v>
      </c>
      <c r="H21" s="298">
        <v>909.55000000000007</v>
      </c>
      <c r="I21" s="298">
        <v>897.90000000000009</v>
      </c>
      <c r="J21" s="298">
        <v>939.90000000000009</v>
      </c>
      <c r="K21" s="298">
        <v>951.55</v>
      </c>
      <c r="L21" s="298">
        <v>960.90000000000009</v>
      </c>
      <c r="M21" s="285">
        <v>942.2</v>
      </c>
      <c r="N21" s="285">
        <v>921.2</v>
      </c>
      <c r="O21" s="300">
        <v>284350</v>
      </c>
      <c r="P21" s="301">
        <v>0.24278846153846154</v>
      </c>
    </row>
    <row r="22" spans="1:16" ht="15">
      <c r="A22" s="263">
        <v>12</v>
      </c>
      <c r="B22" s="362" t="s">
        <v>39</v>
      </c>
      <c r="C22" s="468" t="s">
        <v>46</v>
      </c>
      <c r="D22" s="469">
        <v>44280</v>
      </c>
      <c r="E22" s="297">
        <v>3060.1</v>
      </c>
      <c r="F22" s="297">
        <v>3062.7000000000003</v>
      </c>
      <c r="G22" s="298">
        <v>3032.4000000000005</v>
      </c>
      <c r="H22" s="298">
        <v>3004.7000000000003</v>
      </c>
      <c r="I22" s="298">
        <v>2974.4000000000005</v>
      </c>
      <c r="J22" s="298">
        <v>3090.4000000000005</v>
      </c>
      <c r="K22" s="298">
        <v>3120.7000000000007</v>
      </c>
      <c r="L22" s="298">
        <v>3148.4000000000005</v>
      </c>
      <c r="M22" s="285">
        <v>3093</v>
      </c>
      <c r="N22" s="285">
        <v>3035</v>
      </c>
      <c r="O22" s="300">
        <v>1412500</v>
      </c>
      <c r="P22" s="301">
        <v>2.9518950437317785E-2</v>
      </c>
    </row>
    <row r="23" spans="1:16" ht="15">
      <c r="A23" s="263">
        <v>13</v>
      </c>
      <c r="B23" s="362" t="s">
        <v>43</v>
      </c>
      <c r="C23" s="468" t="s">
        <v>47</v>
      </c>
      <c r="D23" s="469">
        <v>44280</v>
      </c>
      <c r="E23" s="297">
        <v>259.85000000000002</v>
      </c>
      <c r="F23" s="297">
        <v>255.25</v>
      </c>
      <c r="G23" s="298">
        <v>248.75</v>
      </c>
      <c r="H23" s="298">
        <v>237.65</v>
      </c>
      <c r="I23" s="298">
        <v>231.15</v>
      </c>
      <c r="J23" s="298">
        <v>266.35000000000002</v>
      </c>
      <c r="K23" s="298">
        <v>272.85000000000002</v>
      </c>
      <c r="L23" s="298">
        <v>283.95</v>
      </c>
      <c r="M23" s="285">
        <v>261.75</v>
      </c>
      <c r="N23" s="285">
        <v>244.15</v>
      </c>
      <c r="O23" s="300">
        <v>15100000</v>
      </c>
      <c r="P23" s="301">
        <v>3.495544893762851E-2</v>
      </c>
    </row>
    <row r="24" spans="1:16" ht="15">
      <c r="A24" s="263">
        <v>14</v>
      </c>
      <c r="B24" s="362" t="s">
        <v>43</v>
      </c>
      <c r="C24" s="468" t="s">
        <v>48</v>
      </c>
      <c r="D24" s="469">
        <v>44280</v>
      </c>
      <c r="E24" s="297">
        <v>131.69999999999999</v>
      </c>
      <c r="F24" s="297">
        <v>131.21666666666667</v>
      </c>
      <c r="G24" s="298">
        <v>129.28333333333333</v>
      </c>
      <c r="H24" s="298">
        <v>126.86666666666667</v>
      </c>
      <c r="I24" s="298">
        <v>124.93333333333334</v>
      </c>
      <c r="J24" s="298">
        <v>133.63333333333333</v>
      </c>
      <c r="K24" s="298">
        <v>135.56666666666666</v>
      </c>
      <c r="L24" s="298">
        <v>137.98333333333332</v>
      </c>
      <c r="M24" s="285">
        <v>133.15</v>
      </c>
      <c r="N24" s="285">
        <v>128.80000000000001</v>
      </c>
      <c r="O24" s="300">
        <v>39483000</v>
      </c>
      <c r="P24" s="301">
        <v>-1.8202502844141069E-3</v>
      </c>
    </row>
    <row r="25" spans="1:16" ht="15">
      <c r="A25" s="263">
        <v>15</v>
      </c>
      <c r="B25" s="362" t="s">
        <v>49</v>
      </c>
      <c r="C25" s="468" t="s">
        <v>50</v>
      </c>
      <c r="D25" s="469">
        <v>44280</v>
      </c>
      <c r="E25" s="297">
        <v>2423.85</v>
      </c>
      <c r="F25" s="297">
        <v>2411.9166666666665</v>
      </c>
      <c r="G25" s="298">
        <v>2381.9833333333331</v>
      </c>
      <c r="H25" s="298">
        <v>2340.1166666666668</v>
      </c>
      <c r="I25" s="298">
        <v>2310.1833333333334</v>
      </c>
      <c r="J25" s="298">
        <v>2453.7833333333328</v>
      </c>
      <c r="K25" s="298">
        <v>2483.7166666666662</v>
      </c>
      <c r="L25" s="298">
        <v>2525.5833333333326</v>
      </c>
      <c r="M25" s="285">
        <v>2441.85</v>
      </c>
      <c r="N25" s="285">
        <v>2370.0500000000002</v>
      </c>
      <c r="O25" s="300">
        <v>6450600</v>
      </c>
      <c r="P25" s="301">
        <v>-5.5039082373618238E-3</v>
      </c>
    </row>
    <row r="26" spans="1:16" ht="15">
      <c r="A26" s="263">
        <v>16</v>
      </c>
      <c r="B26" s="362" t="s">
        <v>53</v>
      </c>
      <c r="C26" s="468" t="s">
        <v>222</v>
      </c>
      <c r="D26" s="469">
        <v>44280</v>
      </c>
      <c r="E26" s="297">
        <v>1273.75</v>
      </c>
      <c r="F26" s="297">
        <v>1250.9166666666667</v>
      </c>
      <c r="G26" s="298">
        <v>1203.8833333333334</v>
      </c>
      <c r="H26" s="298">
        <v>1134.0166666666667</v>
      </c>
      <c r="I26" s="298">
        <v>1086.9833333333333</v>
      </c>
      <c r="J26" s="298">
        <v>1320.7833333333335</v>
      </c>
      <c r="K26" s="298">
        <v>1367.8166666666668</v>
      </c>
      <c r="L26" s="298">
        <v>1437.6833333333336</v>
      </c>
      <c r="M26" s="285">
        <v>1297.95</v>
      </c>
      <c r="N26" s="285">
        <v>1181.05</v>
      </c>
      <c r="O26" s="300">
        <v>598000</v>
      </c>
      <c r="P26" s="301">
        <v>0.1995987963891675</v>
      </c>
    </row>
    <row r="27" spans="1:16" ht="15">
      <c r="A27" s="263">
        <v>17</v>
      </c>
      <c r="B27" s="362" t="s">
        <v>51</v>
      </c>
      <c r="C27" s="468" t="s">
        <v>52</v>
      </c>
      <c r="D27" s="469">
        <v>44280</v>
      </c>
      <c r="E27" s="297">
        <v>879.9</v>
      </c>
      <c r="F27" s="297">
        <v>880.65</v>
      </c>
      <c r="G27" s="298">
        <v>871.8</v>
      </c>
      <c r="H27" s="298">
        <v>863.69999999999993</v>
      </c>
      <c r="I27" s="298">
        <v>854.84999999999991</v>
      </c>
      <c r="J27" s="298">
        <v>888.75</v>
      </c>
      <c r="K27" s="298">
        <v>897.60000000000014</v>
      </c>
      <c r="L27" s="298">
        <v>905.7</v>
      </c>
      <c r="M27" s="285">
        <v>889.5</v>
      </c>
      <c r="N27" s="285">
        <v>872.55</v>
      </c>
      <c r="O27" s="300">
        <v>9735050</v>
      </c>
      <c r="P27" s="301">
        <v>8.2805978187693551E-3</v>
      </c>
    </row>
    <row r="28" spans="1:16" ht="15">
      <c r="A28" s="263">
        <v>18</v>
      </c>
      <c r="B28" s="362" t="s">
        <v>53</v>
      </c>
      <c r="C28" s="468" t="s">
        <v>54</v>
      </c>
      <c r="D28" s="469">
        <v>44280</v>
      </c>
      <c r="E28" s="297">
        <v>739.85</v>
      </c>
      <c r="F28" s="297">
        <v>742.80000000000007</v>
      </c>
      <c r="G28" s="298">
        <v>731.15000000000009</v>
      </c>
      <c r="H28" s="298">
        <v>722.45</v>
      </c>
      <c r="I28" s="298">
        <v>710.80000000000007</v>
      </c>
      <c r="J28" s="298">
        <v>751.50000000000011</v>
      </c>
      <c r="K28" s="298">
        <v>763.15</v>
      </c>
      <c r="L28" s="298">
        <v>771.85000000000014</v>
      </c>
      <c r="M28" s="285">
        <v>754.45</v>
      </c>
      <c r="N28" s="285">
        <v>734.1</v>
      </c>
      <c r="O28" s="300">
        <v>38323200</v>
      </c>
      <c r="P28" s="301">
        <v>-1.0166129432184479E-2</v>
      </c>
    </row>
    <row r="29" spans="1:16" ht="15">
      <c r="A29" s="263">
        <v>19</v>
      </c>
      <c r="B29" s="362" t="s">
        <v>43</v>
      </c>
      <c r="C29" s="468" t="s">
        <v>55</v>
      </c>
      <c r="D29" s="469">
        <v>44280</v>
      </c>
      <c r="E29" s="297">
        <v>3897.65</v>
      </c>
      <c r="F29" s="297">
        <v>3895.3833333333337</v>
      </c>
      <c r="G29" s="298">
        <v>3853.3166666666675</v>
      </c>
      <c r="H29" s="298">
        <v>3808.983333333334</v>
      </c>
      <c r="I29" s="298">
        <v>3766.9166666666679</v>
      </c>
      <c r="J29" s="298">
        <v>3939.7166666666672</v>
      </c>
      <c r="K29" s="298">
        <v>3981.7833333333338</v>
      </c>
      <c r="L29" s="298">
        <v>4026.1166666666668</v>
      </c>
      <c r="M29" s="285">
        <v>3937.45</v>
      </c>
      <c r="N29" s="285">
        <v>3851.05</v>
      </c>
      <c r="O29" s="300">
        <v>1986000</v>
      </c>
      <c r="P29" s="301">
        <v>1.0558453123012339E-2</v>
      </c>
    </row>
    <row r="30" spans="1:16" ht="15">
      <c r="A30" s="263">
        <v>20</v>
      </c>
      <c r="B30" s="362" t="s">
        <v>56</v>
      </c>
      <c r="C30" s="468" t="s">
        <v>57</v>
      </c>
      <c r="D30" s="469">
        <v>44280</v>
      </c>
      <c r="E30" s="297">
        <v>10159</v>
      </c>
      <c r="F30" s="297">
        <v>10202.233333333334</v>
      </c>
      <c r="G30" s="298">
        <v>10072.066666666668</v>
      </c>
      <c r="H30" s="298">
        <v>9985.1333333333332</v>
      </c>
      <c r="I30" s="298">
        <v>9854.9666666666672</v>
      </c>
      <c r="J30" s="298">
        <v>10289.166666666668</v>
      </c>
      <c r="K30" s="298">
        <v>10419.333333333332</v>
      </c>
      <c r="L30" s="298">
        <v>10506.266666666668</v>
      </c>
      <c r="M30" s="285">
        <v>10332.4</v>
      </c>
      <c r="N30" s="285">
        <v>10115.299999999999</v>
      </c>
      <c r="O30" s="300">
        <v>572625</v>
      </c>
      <c r="P30" s="301">
        <v>9.6980383513334805E-3</v>
      </c>
    </row>
    <row r="31" spans="1:16" ht="15">
      <c r="A31" s="263">
        <v>21</v>
      </c>
      <c r="B31" s="362" t="s">
        <v>56</v>
      </c>
      <c r="C31" s="468" t="s">
        <v>58</v>
      </c>
      <c r="D31" s="469">
        <v>44280</v>
      </c>
      <c r="E31" s="297">
        <v>5495.8</v>
      </c>
      <c r="F31" s="297">
        <v>5497.0166666666673</v>
      </c>
      <c r="G31" s="298">
        <v>5415.133333333335</v>
      </c>
      <c r="H31" s="298">
        <v>5334.4666666666681</v>
      </c>
      <c r="I31" s="298">
        <v>5252.5833333333358</v>
      </c>
      <c r="J31" s="298">
        <v>5577.6833333333343</v>
      </c>
      <c r="K31" s="298">
        <v>5659.5666666666675</v>
      </c>
      <c r="L31" s="298">
        <v>5740.2333333333336</v>
      </c>
      <c r="M31" s="285">
        <v>5578.9</v>
      </c>
      <c r="N31" s="285">
        <v>5416.35</v>
      </c>
      <c r="O31" s="300">
        <v>3735500</v>
      </c>
      <c r="P31" s="301">
        <v>-3.3630836890441079E-2</v>
      </c>
    </row>
    <row r="32" spans="1:16" ht="15">
      <c r="A32" s="263">
        <v>22</v>
      </c>
      <c r="B32" s="362" t="s">
        <v>43</v>
      </c>
      <c r="C32" s="468" t="s">
        <v>59</v>
      </c>
      <c r="D32" s="469">
        <v>44280</v>
      </c>
      <c r="E32" s="297">
        <v>1640.45</v>
      </c>
      <c r="F32" s="297">
        <v>1630.2833333333335</v>
      </c>
      <c r="G32" s="298">
        <v>1613.0666666666671</v>
      </c>
      <c r="H32" s="298">
        <v>1585.6833333333336</v>
      </c>
      <c r="I32" s="298">
        <v>1568.4666666666672</v>
      </c>
      <c r="J32" s="298">
        <v>1657.666666666667</v>
      </c>
      <c r="K32" s="298">
        <v>1674.8833333333337</v>
      </c>
      <c r="L32" s="298">
        <v>1702.2666666666669</v>
      </c>
      <c r="M32" s="285">
        <v>1647.5</v>
      </c>
      <c r="N32" s="285">
        <v>1602.9</v>
      </c>
      <c r="O32" s="300">
        <v>2408400</v>
      </c>
      <c r="P32" s="301">
        <v>-1.6497876510944136E-2</v>
      </c>
    </row>
    <row r="33" spans="1:16" ht="15">
      <c r="A33" s="263">
        <v>23</v>
      </c>
      <c r="B33" s="362" t="s">
        <v>53</v>
      </c>
      <c r="C33" s="468" t="s">
        <v>229</v>
      </c>
      <c r="D33" s="469">
        <v>44280</v>
      </c>
      <c r="E33" s="297">
        <v>358.55</v>
      </c>
      <c r="F33" s="297">
        <v>356.75</v>
      </c>
      <c r="G33" s="298">
        <v>348.65</v>
      </c>
      <c r="H33" s="298">
        <v>338.75</v>
      </c>
      <c r="I33" s="298">
        <v>330.65</v>
      </c>
      <c r="J33" s="298">
        <v>366.65</v>
      </c>
      <c r="K33" s="298">
        <v>374.75</v>
      </c>
      <c r="L33" s="298">
        <v>384.65</v>
      </c>
      <c r="M33" s="285">
        <v>364.85</v>
      </c>
      <c r="N33" s="285">
        <v>346.85</v>
      </c>
      <c r="O33" s="300">
        <v>19938600</v>
      </c>
      <c r="P33" s="301">
        <v>9.569814072183741E-3</v>
      </c>
    </row>
    <row r="34" spans="1:16" ht="15">
      <c r="A34" s="263">
        <v>24</v>
      </c>
      <c r="B34" s="362" t="s">
        <v>53</v>
      </c>
      <c r="C34" s="468" t="s">
        <v>60</v>
      </c>
      <c r="D34" s="469">
        <v>44280</v>
      </c>
      <c r="E34" s="297">
        <v>84.55</v>
      </c>
      <c r="F34" s="297">
        <v>84.816666666666663</v>
      </c>
      <c r="G34" s="298">
        <v>82.333333333333329</v>
      </c>
      <c r="H34" s="298">
        <v>80.11666666666666</v>
      </c>
      <c r="I34" s="298">
        <v>77.633333333333326</v>
      </c>
      <c r="J34" s="298">
        <v>87.033333333333331</v>
      </c>
      <c r="K34" s="298">
        <v>89.51666666666668</v>
      </c>
      <c r="L34" s="298">
        <v>91.733333333333334</v>
      </c>
      <c r="M34" s="285">
        <v>87.3</v>
      </c>
      <c r="N34" s="285">
        <v>82.6</v>
      </c>
      <c r="O34" s="300">
        <v>148250700</v>
      </c>
      <c r="P34" s="301">
        <v>6.0512219618346165E-2</v>
      </c>
    </row>
    <row r="35" spans="1:16" ht="15">
      <c r="A35" s="263">
        <v>25</v>
      </c>
      <c r="B35" s="362" t="s">
        <v>49</v>
      </c>
      <c r="C35" s="468" t="s">
        <v>62</v>
      </c>
      <c r="D35" s="469">
        <v>44280</v>
      </c>
      <c r="E35" s="297">
        <v>1527.35</v>
      </c>
      <c r="F35" s="297">
        <v>1524.2833333333335</v>
      </c>
      <c r="G35" s="298">
        <v>1508.116666666667</v>
      </c>
      <c r="H35" s="298">
        <v>1488.8833333333334</v>
      </c>
      <c r="I35" s="298">
        <v>1472.7166666666669</v>
      </c>
      <c r="J35" s="298">
        <v>1543.5166666666671</v>
      </c>
      <c r="K35" s="298">
        <v>1559.6833333333336</v>
      </c>
      <c r="L35" s="298">
        <v>1578.9166666666672</v>
      </c>
      <c r="M35" s="285">
        <v>1540.45</v>
      </c>
      <c r="N35" s="285">
        <v>1505.05</v>
      </c>
      <c r="O35" s="300">
        <v>1485000</v>
      </c>
      <c r="P35" s="301">
        <v>-4.3231750531537917E-2</v>
      </c>
    </row>
    <row r="36" spans="1:16" ht="15">
      <c r="A36" s="263">
        <v>26</v>
      </c>
      <c r="B36" s="362" t="s">
        <v>63</v>
      </c>
      <c r="C36" s="468" t="s">
        <v>64</v>
      </c>
      <c r="D36" s="469">
        <v>44280</v>
      </c>
      <c r="E36" s="297">
        <v>153.05000000000001</v>
      </c>
      <c r="F36" s="297">
        <v>152.81666666666669</v>
      </c>
      <c r="G36" s="298">
        <v>150.33333333333337</v>
      </c>
      <c r="H36" s="298">
        <v>147.61666666666667</v>
      </c>
      <c r="I36" s="298">
        <v>145.13333333333335</v>
      </c>
      <c r="J36" s="298">
        <v>155.53333333333339</v>
      </c>
      <c r="K36" s="298">
        <v>158.01666666666668</v>
      </c>
      <c r="L36" s="298">
        <v>160.73333333333341</v>
      </c>
      <c r="M36" s="285">
        <v>155.30000000000001</v>
      </c>
      <c r="N36" s="285">
        <v>150.1</v>
      </c>
      <c r="O36" s="300">
        <v>34678800</v>
      </c>
      <c r="P36" s="301">
        <v>-1.2978585334198572E-2</v>
      </c>
    </row>
    <row r="37" spans="1:16" ht="15">
      <c r="A37" s="263">
        <v>27</v>
      </c>
      <c r="B37" s="362" t="s">
        <v>49</v>
      </c>
      <c r="C37" s="468" t="s">
        <v>65</v>
      </c>
      <c r="D37" s="469">
        <v>44280</v>
      </c>
      <c r="E37" s="297">
        <v>734.55</v>
      </c>
      <c r="F37" s="297">
        <v>733.01666666666677</v>
      </c>
      <c r="G37" s="298">
        <v>724.28333333333353</v>
      </c>
      <c r="H37" s="298">
        <v>714.01666666666677</v>
      </c>
      <c r="I37" s="298">
        <v>705.28333333333353</v>
      </c>
      <c r="J37" s="298">
        <v>743.28333333333353</v>
      </c>
      <c r="K37" s="298">
        <v>752.01666666666688</v>
      </c>
      <c r="L37" s="298">
        <v>762.28333333333353</v>
      </c>
      <c r="M37" s="285">
        <v>741.75</v>
      </c>
      <c r="N37" s="285">
        <v>722.75</v>
      </c>
      <c r="O37" s="300">
        <v>3314300</v>
      </c>
      <c r="P37" s="301">
        <v>-2.9781601588352085E-3</v>
      </c>
    </row>
    <row r="38" spans="1:16" ht="15">
      <c r="A38" s="263">
        <v>28</v>
      </c>
      <c r="B38" s="362" t="s">
        <v>43</v>
      </c>
      <c r="C38" s="468" t="s">
        <v>66</v>
      </c>
      <c r="D38" s="469">
        <v>44280</v>
      </c>
      <c r="E38" s="297">
        <v>645.25</v>
      </c>
      <c r="F38" s="297">
        <v>639.41666666666663</v>
      </c>
      <c r="G38" s="298">
        <v>626.0333333333333</v>
      </c>
      <c r="H38" s="298">
        <v>606.81666666666672</v>
      </c>
      <c r="I38" s="298">
        <v>593.43333333333339</v>
      </c>
      <c r="J38" s="298">
        <v>658.63333333333321</v>
      </c>
      <c r="K38" s="298">
        <v>672.01666666666665</v>
      </c>
      <c r="L38" s="298">
        <v>691.23333333333312</v>
      </c>
      <c r="M38" s="285">
        <v>652.79999999999995</v>
      </c>
      <c r="N38" s="285">
        <v>620.20000000000005</v>
      </c>
      <c r="O38" s="300">
        <v>6579000</v>
      </c>
      <c r="P38" s="301">
        <v>-1.366120218579235E-3</v>
      </c>
    </row>
    <row r="39" spans="1:16" ht="15">
      <c r="A39" s="263">
        <v>29</v>
      </c>
      <c r="B39" s="362" t="s">
        <v>67</v>
      </c>
      <c r="C39" s="468" t="s">
        <v>68</v>
      </c>
      <c r="D39" s="469">
        <v>44280</v>
      </c>
      <c r="E39" s="297">
        <v>542.95000000000005</v>
      </c>
      <c r="F39" s="297">
        <v>544</v>
      </c>
      <c r="G39" s="298">
        <v>539.5</v>
      </c>
      <c r="H39" s="298">
        <v>536.04999999999995</v>
      </c>
      <c r="I39" s="298">
        <v>531.54999999999995</v>
      </c>
      <c r="J39" s="298">
        <v>547.45000000000005</v>
      </c>
      <c r="K39" s="298">
        <v>551.95000000000005</v>
      </c>
      <c r="L39" s="298">
        <v>555.40000000000009</v>
      </c>
      <c r="M39" s="285">
        <v>548.5</v>
      </c>
      <c r="N39" s="285">
        <v>540.54999999999995</v>
      </c>
      <c r="O39" s="300">
        <v>107659713</v>
      </c>
      <c r="P39" s="301">
        <v>2.1389059618930548E-2</v>
      </c>
    </row>
    <row r="40" spans="1:16" ht="15">
      <c r="A40" s="263">
        <v>30</v>
      </c>
      <c r="B40" s="362" t="s">
        <v>63</v>
      </c>
      <c r="C40" s="468" t="s">
        <v>69</v>
      </c>
      <c r="D40" s="469">
        <v>44280</v>
      </c>
      <c r="E40" s="297">
        <v>54.55</v>
      </c>
      <c r="F40" s="297">
        <v>53.716666666666661</v>
      </c>
      <c r="G40" s="298">
        <v>50.883333333333326</v>
      </c>
      <c r="H40" s="298">
        <v>47.216666666666661</v>
      </c>
      <c r="I40" s="298">
        <v>44.383333333333326</v>
      </c>
      <c r="J40" s="298">
        <v>57.383333333333326</v>
      </c>
      <c r="K40" s="298">
        <v>60.216666666666654</v>
      </c>
      <c r="L40" s="298">
        <v>63.883333333333326</v>
      </c>
      <c r="M40" s="285">
        <v>56.55</v>
      </c>
      <c r="N40" s="285">
        <v>50.05</v>
      </c>
      <c r="O40" s="300">
        <v>140826000</v>
      </c>
      <c r="P40" s="301">
        <v>9.0761223162003898E-2</v>
      </c>
    </row>
    <row r="41" spans="1:16" ht="15">
      <c r="A41" s="263">
        <v>31</v>
      </c>
      <c r="B41" s="362" t="s">
        <v>51</v>
      </c>
      <c r="C41" s="468" t="s">
        <v>70</v>
      </c>
      <c r="D41" s="469">
        <v>44280</v>
      </c>
      <c r="E41" s="297">
        <v>402.1</v>
      </c>
      <c r="F41" s="297">
        <v>403.48333333333335</v>
      </c>
      <c r="G41" s="298">
        <v>398.61666666666667</v>
      </c>
      <c r="H41" s="298">
        <v>395.13333333333333</v>
      </c>
      <c r="I41" s="298">
        <v>390.26666666666665</v>
      </c>
      <c r="J41" s="298">
        <v>406.9666666666667</v>
      </c>
      <c r="K41" s="298">
        <v>411.83333333333337</v>
      </c>
      <c r="L41" s="298">
        <v>415.31666666666672</v>
      </c>
      <c r="M41" s="285">
        <v>408.35</v>
      </c>
      <c r="N41" s="285">
        <v>400</v>
      </c>
      <c r="O41" s="300">
        <v>14416400</v>
      </c>
      <c r="P41" s="301">
        <v>1.2764582323477137E-2</v>
      </c>
    </row>
    <row r="42" spans="1:16" ht="15">
      <c r="A42" s="263">
        <v>32</v>
      </c>
      <c r="B42" s="362" t="s">
        <v>43</v>
      </c>
      <c r="C42" s="468" t="s">
        <v>71</v>
      </c>
      <c r="D42" s="469">
        <v>44280</v>
      </c>
      <c r="E42" s="297">
        <v>15337.55</v>
      </c>
      <c r="F42" s="297">
        <v>15407.916666666666</v>
      </c>
      <c r="G42" s="298">
        <v>15156.433333333332</v>
      </c>
      <c r="H42" s="298">
        <v>14975.316666666666</v>
      </c>
      <c r="I42" s="298">
        <v>14723.833333333332</v>
      </c>
      <c r="J42" s="298">
        <v>15589.033333333333</v>
      </c>
      <c r="K42" s="298">
        <v>15840.516666666666</v>
      </c>
      <c r="L42" s="298">
        <v>16021.633333333333</v>
      </c>
      <c r="M42" s="285">
        <v>15659.4</v>
      </c>
      <c r="N42" s="285">
        <v>15226.8</v>
      </c>
      <c r="O42" s="300">
        <v>99900</v>
      </c>
      <c r="P42" s="301">
        <v>4.7718930256948087E-2</v>
      </c>
    </row>
    <row r="43" spans="1:16" ht="15">
      <c r="A43" s="263">
        <v>33</v>
      </c>
      <c r="B43" s="362" t="s">
        <v>72</v>
      </c>
      <c r="C43" s="468" t="s">
        <v>73</v>
      </c>
      <c r="D43" s="469">
        <v>44280</v>
      </c>
      <c r="E43" s="297">
        <v>466.55</v>
      </c>
      <c r="F43" s="297">
        <v>467.31666666666661</v>
      </c>
      <c r="G43" s="298">
        <v>459.88333333333321</v>
      </c>
      <c r="H43" s="298">
        <v>453.21666666666658</v>
      </c>
      <c r="I43" s="298">
        <v>445.78333333333319</v>
      </c>
      <c r="J43" s="298">
        <v>473.98333333333323</v>
      </c>
      <c r="K43" s="298">
        <v>481.41666666666663</v>
      </c>
      <c r="L43" s="298">
        <v>488.08333333333326</v>
      </c>
      <c r="M43" s="285">
        <v>474.75</v>
      </c>
      <c r="N43" s="285">
        <v>460.65</v>
      </c>
      <c r="O43" s="300">
        <v>26598600</v>
      </c>
      <c r="P43" s="301">
        <v>3.326996197718631E-3</v>
      </c>
    </row>
    <row r="44" spans="1:16" ht="15">
      <c r="A44" s="263">
        <v>34</v>
      </c>
      <c r="B44" s="362" t="s">
        <v>49</v>
      </c>
      <c r="C44" s="468" t="s">
        <v>74</v>
      </c>
      <c r="D44" s="469">
        <v>44280</v>
      </c>
      <c r="E44" s="297">
        <v>3504.65</v>
      </c>
      <c r="F44" s="297">
        <v>3494.6</v>
      </c>
      <c r="G44" s="298">
        <v>3470.25</v>
      </c>
      <c r="H44" s="298">
        <v>3435.85</v>
      </c>
      <c r="I44" s="298">
        <v>3411.5</v>
      </c>
      <c r="J44" s="298">
        <v>3529</v>
      </c>
      <c r="K44" s="298">
        <v>3553.3499999999995</v>
      </c>
      <c r="L44" s="298">
        <v>3587.75</v>
      </c>
      <c r="M44" s="285">
        <v>3518.95</v>
      </c>
      <c r="N44" s="285">
        <v>3460.2</v>
      </c>
      <c r="O44" s="300">
        <v>2373200</v>
      </c>
      <c r="P44" s="301">
        <v>-1.681995194299445E-2</v>
      </c>
    </row>
    <row r="45" spans="1:16" ht="15">
      <c r="A45" s="263">
        <v>35</v>
      </c>
      <c r="B45" s="362" t="s">
        <v>51</v>
      </c>
      <c r="C45" s="468" t="s">
        <v>75</v>
      </c>
      <c r="D45" s="469">
        <v>44280</v>
      </c>
      <c r="E45" s="297">
        <v>449.95</v>
      </c>
      <c r="F45" s="297">
        <v>448.55</v>
      </c>
      <c r="G45" s="298">
        <v>442.75</v>
      </c>
      <c r="H45" s="298">
        <v>435.55</v>
      </c>
      <c r="I45" s="298">
        <v>429.75</v>
      </c>
      <c r="J45" s="298">
        <v>455.75</v>
      </c>
      <c r="K45" s="298">
        <v>461.55000000000007</v>
      </c>
      <c r="L45" s="298">
        <v>468.75</v>
      </c>
      <c r="M45" s="285">
        <v>454.35</v>
      </c>
      <c r="N45" s="285">
        <v>441.35</v>
      </c>
      <c r="O45" s="300">
        <v>11275000</v>
      </c>
      <c r="P45" s="301">
        <v>5.2361396303901436E-2</v>
      </c>
    </row>
    <row r="46" spans="1:16" ht="15">
      <c r="A46" s="263">
        <v>36</v>
      </c>
      <c r="B46" s="362" t="s">
        <v>53</v>
      </c>
      <c r="C46" s="468" t="s">
        <v>76</v>
      </c>
      <c r="D46" s="469">
        <v>44280</v>
      </c>
      <c r="E46" s="297">
        <v>169.35</v>
      </c>
      <c r="F46" s="297">
        <v>168.53333333333333</v>
      </c>
      <c r="G46" s="298">
        <v>163.41666666666666</v>
      </c>
      <c r="H46" s="298">
        <v>157.48333333333332</v>
      </c>
      <c r="I46" s="298">
        <v>152.36666666666665</v>
      </c>
      <c r="J46" s="298">
        <v>174.46666666666667</v>
      </c>
      <c r="K46" s="298">
        <v>179.58333333333334</v>
      </c>
      <c r="L46" s="298">
        <v>185.51666666666668</v>
      </c>
      <c r="M46" s="285">
        <v>173.65</v>
      </c>
      <c r="N46" s="285">
        <v>162.6</v>
      </c>
      <c r="O46" s="300">
        <v>59383800</v>
      </c>
      <c r="P46" s="301">
        <v>6.4981599845051322E-2</v>
      </c>
    </row>
    <row r="47" spans="1:16" ht="15">
      <c r="A47" s="263">
        <v>37</v>
      </c>
      <c r="B47" s="362" t="s">
        <v>56</v>
      </c>
      <c r="C47" s="468" t="s">
        <v>81</v>
      </c>
      <c r="D47" s="469">
        <v>44280</v>
      </c>
      <c r="E47" s="297">
        <v>536.6</v>
      </c>
      <c r="F47" s="297">
        <v>539.5</v>
      </c>
      <c r="G47" s="298">
        <v>531.35</v>
      </c>
      <c r="H47" s="298">
        <v>526.1</v>
      </c>
      <c r="I47" s="298">
        <v>517.95000000000005</v>
      </c>
      <c r="J47" s="298">
        <v>544.75</v>
      </c>
      <c r="K47" s="298">
        <v>552.90000000000009</v>
      </c>
      <c r="L47" s="298">
        <v>558.15</v>
      </c>
      <c r="M47" s="285">
        <v>547.65</v>
      </c>
      <c r="N47" s="285">
        <v>534.25</v>
      </c>
      <c r="O47" s="300">
        <v>4325000</v>
      </c>
      <c r="P47" s="301">
        <v>-5.3092501368363437E-2</v>
      </c>
    </row>
    <row r="48" spans="1:16" ht="15">
      <c r="A48" s="263">
        <v>38</v>
      </c>
      <c r="B48" s="382" t="s">
        <v>51</v>
      </c>
      <c r="C48" s="468" t="s">
        <v>82</v>
      </c>
      <c r="D48" s="469">
        <v>44280</v>
      </c>
      <c r="E48" s="297">
        <v>810.7</v>
      </c>
      <c r="F48" s="297">
        <v>812.43333333333339</v>
      </c>
      <c r="G48" s="298">
        <v>805.01666666666677</v>
      </c>
      <c r="H48" s="298">
        <v>799.33333333333337</v>
      </c>
      <c r="I48" s="298">
        <v>791.91666666666674</v>
      </c>
      <c r="J48" s="298">
        <v>818.11666666666679</v>
      </c>
      <c r="K48" s="298">
        <v>825.5333333333333</v>
      </c>
      <c r="L48" s="298">
        <v>831.21666666666681</v>
      </c>
      <c r="M48" s="285">
        <v>819.85</v>
      </c>
      <c r="N48" s="285">
        <v>806.75</v>
      </c>
      <c r="O48" s="300">
        <v>11857300</v>
      </c>
      <c r="P48" s="301">
        <v>3.0155861757397786E-2</v>
      </c>
    </row>
    <row r="49" spans="1:16" ht="15">
      <c r="A49" s="263">
        <v>39</v>
      </c>
      <c r="B49" s="362" t="s">
        <v>39</v>
      </c>
      <c r="C49" s="468" t="s">
        <v>83</v>
      </c>
      <c r="D49" s="469">
        <v>44280</v>
      </c>
      <c r="E49" s="297">
        <v>149.6</v>
      </c>
      <c r="F49" s="297">
        <v>150.41666666666666</v>
      </c>
      <c r="G49" s="298">
        <v>148.18333333333331</v>
      </c>
      <c r="H49" s="298">
        <v>146.76666666666665</v>
      </c>
      <c r="I49" s="298">
        <v>144.5333333333333</v>
      </c>
      <c r="J49" s="298">
        <v>151.83333333333331</v>
      </c>
      <c r="K49" s="298">
        <v>154.06666666666666</v>
      </c>
      <c r="L49" s="298">
        <v>155.48333333333332</v>
      </c>
      <c r="M49" s="285">
        <v>152.65</v>
      </c>
      <c r="N49" s="285">
        <v>149</v>
      </c>
      <c r="O49" s="300">
        <v>44952600</v>
      </c>
      <c r="P49" s="301">
        <v>8.5166784953867994E-2</v>
      </c>
    </row>
    <row r="50" spans="1:16" ht="15">
      <c r="A50" s="263">
        <v>40</v>
      </c>
      <c r="B50" s="362" t="s">
        <v>106</v>
      </c>
      <c r="C50" s="468" t="s">
        <v>823</v>
      </c>
      <c r="D50" s="469">
        <v>44280</v>
      </c>
      <c r="E50" s="297">
        <v>2647.2</v>
      </c>
      <c r="F50" s="297">
        <v>2662.3166666666666</v>
      </c>
      <c r="G50" s="298">
        <v>2620.083333333333</v>
      </c>
      <c r="H50" s="298">
        <v>2592.9666666666662</v>
      </c>
      <c r="I50" s="298">
        <v>2550.7333333333327</v>
      </c>
      <c r="J50" s="298">
        <v>2689.4333333333334</v>
      </c>
      <c r="K50" s="298">
        <v>2731.666666666667</v>
      </c>
      <c r="L50" s="298">
        <v>2758.7833333333338</v>
      </c>
      <c r="M50" s="285">
        <v>2704.55</v>
      </c>
      <c r="N50" s="285">
        <v>2635.2</v>
      </c>
      <c r="O50" s="300">
        <v>319875</v>
      </c>
      <c r="P50" s="301">
        <v>-6.0572687224669602E-2</v>
      </c>
    </row>
    <row r="51" spans="1:16" ht="15">
      <c r="A51" s="263">
        <v>41</v>
      </c>
      <c r="B51" s="362" t="s">
        <v>49</v>
      </c>
      <c r="C51" s="468" t="s">
        <v>84</v>
      </c>
      <c r="D51" s="469">
        <v>44280</v>
      </c>
      <c r="E51" s="297">
        <v>1627.7</v>
      </c>
      <c r="F51" s="297">
        <v>1626.4166666666667</v>
      </c>
      <c r="G51" s="298">
        <v>1610.3833333333334</v>
      </c>
      <c r="H51" s="298">
        <v>1593.0666666666666</v>
      </c>
      <c r="I51" s="298">
        <v>1577.0333333333333</v>
      </c>
      <c r="J51" s="298">
        <v>1643.7333333333336</v>
      </c>
      <c r="K51" s="298">
        <v>1659.7666666666669</v>
      </c>
      <c r="L51" s="298">
        <v>1677.0833333333337</v>
      </c>
      <c r="M51" s="285">
        <v>1642.45</v>
      </c>
      <c r="N51" s="285">
        <v>1609.1</v>
      </c>
      <c r="O51" s="300">
        <v>3256400</v>
      </c>
      <c r="P51" s="301">
        <v>1.7275311611633502E-2</v>
      </c>
    </row>
    <row r="52" spans="1:16" ht="15">
      <c r="A52" s="263">
        <v>42</v>
      </c>
      <c r="B52" s="362" t="s">
        <v>39</v>
      </c>
      <c r="C52" s="468" t="s">
        <v>85</v>
      </c>
      <c r="D52" s="469">
        <v>44280</v>
      </c>
      <c r="E52" s="297">
        <v>617.95000000000005</v>
      </c>
      <c r="F52" s="297">
        <v>613.98333333333335</v>
      </c>
      <c r="G52" s="298">
        <v>583.9666666666667</v>
      </c>
      <c r="H52" s="298">
        <v>549.98333333333335</v>
      </c>
      <c r="I52" s="298">
        <v>519.9666666666667</v>
      </c>
      <c r="J52" s="298">
        <v>647.9666666666667</v>
      </c>
      <c r="K52" s="298">
        <v>677.98333333333335</v>
      </c>
      <c r="L52" s="298">
        <v>711.9666666666667</v>
      </c>
      <c r="M52" s="285">
        <v>644</v>
      </c>
      <c r="N52" s="285">
        <v>580</v>
      </c>
      <c r="O52" s="300">
        <v>5942526</v>
      </c>
      <c r="P52" s="301">
        <v>2.6308866087871614E-4</v>
      </c>
    </row>
    <row r="53" spans="1:16" ht="15">
      <c r="A53" s="263">
        <v>43</v>
      </c>
      <c r="B53" s="362" t="s">
        <v>53</v>
      </c>
      <c r="C53" s="468" t="s">
        <v>231</v>
      </c>
      <c r="D53" s="469">
        <v>44280</v>
      </c>
      <c r="E53" s="297">
        <v>181.7</v>
      </c>
      <c r="F53" s="297">
        <v>183.66666666666666</v>
      </c>
      <c r="G53" s="298">
        <v>176.43333333333331</v>
      </c>
      <c r="H53" s="298">
        <v>171.16666666666666</v>
      </c>
      <c r="I53" s="298">
        <v>163.93333333333331</v>
      </c>
      <c r="J53" s="298">
        <v>188.93333333333331</v>
      </c>
      <c r="K53" s="298">
        <v>196.16666666666666</v>
      </c>
      <c r="L53" s="298">
        <v>201.43333333333331</v>
      </c>
      <c r="M53" s="285">
        <v>190.9</v>
      </c>
      <c r="N53" s="285">
        <v>178.4</v>
      </c>
      <c r="O53" s="300">
        <v>11200300</v>
      </c>
      <c r="P53" s="301">
        <v>0.50918964076858819</v>
      </c>
    </row>
    <row r="54" spans="1:16" ht="15">
      <c r="A54" s="263">
        <v>44</v>
      </c>
      <c r="B54" s="362" t="s">
        <v>63</v>
      </c>
      <c r="C54" s="468" t="s">
        <v>86</v>
      </c>
      <c r="D54" s="469">
        <v>44280</v>
      </c>
      <c r="E54" s="297">
        <v>888.35</v>
      </c>
      <c r="F54" s="297">
        <v>880.06666666666672</v>
      </c>
      <c r="G54" s="298">
        <v>865.43333333333339</v>
      </c>
      <c r="H54" s="298">
        <v>842.51666666666665</v>
      </c>
      <c r="I54" s="298">
        <v>827.88333333333333</v>
      </c>
      <c r="J54" s="298">
        <v>902.98333333333346</v>
      </c>
      <c r="K54" s="298">
        <v>917.6166666666669</v>
      </c>
      <c r="L54" s="298">
        <v>940.53333333333353</v>
      </c>
      <c r="M54" s="285">
        <v>894.7</v>
      </c>
      <c r="N54" s="285">
        <v>857.15</v>
      </c>
      <c r="O54" s="300">
        <v>1471200</v>
      </c>
      <c r="P54" s="301">
        <v>-3.6163522012578615E-2</v>
      </c>
    </row>
    <row r="55" spans="1:16" ht="15">
      <c r="A55" s="263">
        <v>45</v>
      </c>
      <c r="B55" s="362" t="s">
        <v>49</v>
      </c>
      <c r="C55" s="468" t="s">
        <v>87</v>
      </c>
      <c r="D55" s="469">
        <v>44280</v>
      </c>
      <c r="E55" s="297">
        <v>525.65</v>
      </c>
      <c r="F55" s="297">
        <v>524.08333333333337</v>
      </c>
      <c r="G55" s="298">
        <v>519.4666666666667</v>
      </c>
      <c r="H55" s="298">
        <v>513.2833333333333</v>
      </c>
      <c r="I55" s="298">
        <v>508.66666666666663</v>
      </c>
      <c r="J55" s="298">
        <v>530.26666666666677</v>
      </c>
      <c r="K55" s="298">
        <v>534.88333333333333</v>
      </c>
      <c r="L55" s="298">
        <v>541.06666666666683</v>
      </c>
      <c r="M55" s="285">
        <v>528.70000000000005</v>
      </c>
      <c r="N55" s="285">
        <v>517.9</v>
      </c>
      <c r="O55" s="300">
        <v>8906250</v>
      </c>
      <c r="P55" s="301">
        <v>-6.0150375939849621E-2</v>
      </c>
    </row>
    <row r="56" spans="1:16" ht="15">
      <c r="A56" s="263">
        <v>46</v>
      </c>
      <c r="B56" s="362" t="s">
        <v>858</v>
      </c>
      <c r="C56" s="468" t="s">
        <v>342</v>
      </c>
      <c r="D56" s="469">
        <v>44280</v>
      </c>
      <c r="E56" s="297">
        <v>1621.7</v>
      </c>
      <c r="F56" s="297">
        <v>1643.3333333333333</v>
      </c>
      <c r="G56" s="298">
        <v>1590.8666666666666</v>
      </c>
      <c r="H56" s="298">
        <v>1560.0333333333333</v>
      </c>
      <c r="I56" s="298">
        <v>1507.5666666666666</v>
      </c>
      <c r="J56" s="298">
        <v>1674.1666666666665</v>
      </c>
      <c r="K56" s="298">
        <v>1726.6333333333332</v>
      </c>
      <c r="L56" s="298">
        <v>1757.4666666666665</v>
      </c>
      <c r="M56" s="285">
        <v>1695.8</v>
      </c>
      <c r="N56" s="285">
        <v>1612.5</v>
      </c>
      <c r="O56" s="300">
        <v>671000</v>
      </c>
      <c r="P56" s="301">
        <v>0.2211101000909918</v>
      </c>
    </row>
    <row r="57" spans="1:16" ht="15">
      <c r="A57" s="263">
        <v>47</v>
      </c>
      <c r="B57" s="362" t="s">
        <v>51</v>
      </c>
      <c r="C57" s="468" t="s">
        <v>90</v>
      </c>
      <c r="D57" s="469">
        <v>44280</v>
      </c>
      <c r="E57" s="297">
        <v>3561.5</v>
      </c>
      <c r="F57" s="297">
        <v>3548.0833333333335</v>
      </c>
      <c r="G57" s="298">
        <v>3516.7666666666669</v>
      </c>
      <c r="H57" s="298">
        <v>3472.0333333333333</v>
      </c>
      <c r="I57" s="298">
        <v>3440.7166666666667</v>
      </c>
      <c r="J57" s="298">
        <v>3592.8166666666671</v>
      </c>
      <c r="K57" s="298">
        <v>3624.1333333333337</v>
      </c>
      <c r="L57" s="298">
        <v>3668.8666666666672</v>
      </c>
      <c r="M57" s="285">
        <v>3579.4</v>
      </c>
      <c r="N57" s="285">
        <v>3503.35</v>
      </c>
      <c r="O57" s="300">
        <v>2924200</v>
      </c>
      <c r="P57" s="301">
        <v>-2.7600425645118384E-2</v>
      </c>
    </row>
    <row r="58" spans="1:16" ht="15">
      <c r="A58" s="263">
        <v>48</v>
      </c>
      <c r="B58" s="362" t="s">
        <v>91</v>
      </c>
      <c r="C58" s="468" t="s">
        <v>92</v>
      </c>
      <c r="D58" s="469">
        <v>44280</v>
      </c>
      <c r="E58" s="297">
        <v>328.3</v>
      </c>
      <c r="F58" s="297">
        <v>326.50000000000006</v>
      </c>
      <c r="G58" s="298">
        <v>319.15000000000009</v>
      </c>
      <c r="H58" s="298">
        <v>310.00000000000006</v>
      </c>
      <c r="I58" s="298">
        <v>302.65000000000009</v>
      </c>
      <c r="J58" s="298">
        <v>335.65000000000009</v>
      </c>
      <c r="K58" s="298">
        <v>343.00000000000011</v>
      </c>
      <c r="L58" s="298">
        <v>352.15000000000009</v>
      </c>
      <c r="M58" s="285">
        <v>333.85</v>
      </c>
      <c r="N58" s="285">
        <v>317.35000000000002</v>
      </c>
      <c r="O58" s="300">
        <v>26512200</v>
      </c>
      <c r="P58" s="301">
        <v>3.8924091555670504E-2</v>
      </c>
    </row>
    <row r="59" spans="1:16" ht="15">
      <c r="A59" s="263">
        <v>49</v>
      </c>
      <c r="B59" s="362" t="s">
        <v>51</v>
      </c>
      <c r="C59" s="468" t="s">
        <v>93</v>
      </c>
      <c r="D59" s="469">
        <v>44280</v>
      </c>
      <c r="E59" s="297">
        <v>4588.25</v>
      </c>
      <c r="F59" s="297">
        <v>4554.416666666667</v>
      </c>
      <c r="G59" s="298">
        <v>4503.8333333333339</v>
      </c>
      <c r="H59" s="298">
        <v>4419.416666666667</v>
      </c>
      <c r="I59" s="298">
        <v>4368.8333333333339</v>
      </c>
      <c r="J59" s="298">
        <v>4638.8333333333339</v>
      </c>
      <c r="K59" s="298">
        <v>4689.4166666666679</v>
      </c>
      <c r="L59" s="298">
        <v>4773.8333333333339</v>
      </c>
      <c r="M59" s="285">
        <v>4605</v>
      </c>
      <c r="N59" s="285">
        <v>4470</v>
      </c>
      <c r="O59" s="300">
        <v>3705750</v>
      </c>
      <c r="P59" s="301">
        <v>-8.1632653061224497E-3</v>
      </c>
    </row>
    <row r="60" spans="1:16" ht="15">
      <c r="A60" s="263">
        <v>50</v>
      </c>
      <c r="B60" s="362" t="s">
        <v>43</v>
      </c>
      <c r="C60" s="468" t="s">
        <v>94</v>
      </c>
      <c r="D60" s="469">
        <v>44280</v>
      </c>
      <c r="E60" s="297">
        <v>2602.5</v>
      </c>
      <c r="F60" s="297">
        <v>2596.6166666666668</v>
      </c>
      <c r="G60" s="298">
        <v>2554.2333333333336</v>
      </c>
      <c r="H60" s="298">
        <v>2505.9666666666667</v>
      </c>
      <c r="I60" s="298">
        <v>2463.5833333333335</v>
      </c>
      <c r="J60" s="298">
        <v>2644.8833333333337</v>
      </c>
      <c r="K60" s="298">
        <v>2687.2666666666669</v>
      </c>
      <c r="L60" s="298">
        <v>2735.5333333333338</v>
      </c>
      <c r="M60" s="285">
        <v>2639</v>
      </c>
      <c r="N60" s="285">
        <v>2548.35</v>
      </c>
      <c r="O60" s="300">
        <v>2725800</v>
      </c>
      <c r="P60" s="301">
        <v>1.353461738677772E-2</v>
      </c>
    </row>
    <row r="61" spans="1:16" ht="15">
      <c r="A61" s="263">
        <v>51</v>
      </c>
      <c r="B61" s="362" t="s">
        <v>43</v>
      </c>
      <c r="C61" s="468" t="s">
        <v>96</v>
      </c>
      <c r="D61" s="469">
        <v>44280</v>
      </c>
      <c r="E61" s="297">
        <v>1347.5</v>
      </c>
      <c r="F61" s="297">
        <v>1345.75</v>
      </c>
      <c r="G61" s="298">
        <v>1329.05</v>
      </c>
      <c r="H61" s="298">
        <v>1310.5999999999999</v>
      </c>
      <c r="I61" s="298">
        <v>1293.8999999999999</v>
      </c>
      <c r="J61" s="298">
        <v>1364.2</v>
      </c>
      <c r="K61" s="298">
        <v>1380.8999999999999</v>
      </c>
      <c r="L61" s="298">
        <v>1399.3500000000001</v>
      </c>
      <c r="M61" s="285">
        <v>1362.45</v>
      </c>
      <c r="N61" s="285">
        <v>1327.3</v>
      </c>
      <c r="O61" s="300">
        <v>2523950</v>
      </c>
      <c r="P61" s="301">
        <v>-5.400948258091115E-2</v>
      </c>
    </row>
    <row r="62" spans="1:16" ht="15">
      <c r="A62" s="263">
        <v>52</v>
      </c>
      <c r="B62" s="362" t="s">
        <v>43</v>
      </c>
      <c r="C62" s="468" t="s">
        <v>97</v>
      </c>
      <c r="D62" s="469">
        <v>44280</v>
      </c>
      <c r="E62" s="297">
        <v>210.7</v>
      </c>
      <c r="F62" s="297">
        <v>209.93333333333331</v>
      </c>
      <c r="G62" s="298">
        <v>207.31666666666661</v>
      </c>
      <c r="H62" s="298">
        <v>203.93333333333331</v>
      </c>
      <c r="I62" s="298">
        <v>201.31666666666661</v>
      </c>
      <c r="J62" s="298">
        <v>213.31666666666661</v>
      </c>
      <c r="K62" s="298">
        <v>215.93333333333334</v>
      </c>
      <c r="L62" s="298">
        <v>219.31666666666661</v>
      </c>
      <c r="M62" s="285">
        <v>212.55</v>
      </c>
      <c r="N62" s="285">
        <v>206.55</v>
      </c>
      <c r="O62" s="300">
        <v>14601600</v>
      </c>
      <c r="P62" s="301">
        <v>-2.2886051553842449E-2</v>
      </c>
    </row>
    <row r="63" spans="1:16" ht="15">
      <c r="A63" s="263">
        <v>53</v>
      </c>
      <c r="B63" s="362" t="s">
        <v>53</v>
      </c>
      <c r="C63" s="468" t="s">
        <v>98</v>
      </c>
      <c r="D63" s="469">
        <v>44280</v>
      </c>
      <c r="E63" s="297">
        <v>91.2</v>
      </c>
      <c r="F63" s="297">
        <v>90.2</v>
      </c>
      <c r="G63" s="298">
        <v>87.4</v>
      </c>
      <c r="H63" s="298">
        <v>83.600000000000009</v>
      </c>
      <c r="I63" s="298">
        <v>80.800000000000011</v>
      </c>
      <c r="J63" s="298">
        <v>94</v>
      </c>
      <c r="K63" s="298">
        <v>96.799999999999983</v>
      </c>
      <c r="L63" s="298">
        <v>100.6</v>
      </c>
      <c r="M63" s="285">
        <v>93</v>
      </c>
      <c r="N63" s="285">
        <v>86.4</v>
      </c>
      <c r="O63" s="300">
        <v>94900000</v>
      </c>
      <c r="P63" s="301">
        <v>6.6891512085441265E-2</v>
      </c>
    </row>
    <row r="64" spans="1:16" ht="15">
      <c r="A64" s="263">
        <v>54</v>
      </c>
      <c r="B64" s="382" t="s">
        <v>72</v>
      </c>
      <c r="C64" s="468" t="s">
        <v>99</v>
      </c>
      <c r="D64" s="469">
        <v>44280</v>
      </c>
      <c r="E64" s="297">
        <v>144.05000000000001</v>
      </c>
      <c r="F64" s="297">
        <v>144.45000000000002</v>
      </c>
      <c r="G64" s="298">
        <v>142.60000000000002</v>
      </c>
      <c r="H64" s="298">
        <v>141.15</v>
      </c>
      <c r="I64" s="298">
        <v>139.30000000000001</v>
      </c>
      <c r="J64" s="298">
        <v>145.90000000000003</v>
      </c>
      <c r="K64" s="298">
        <v>147.75</v>
      </c>
      <c r="L64" s="298">
        <v>149.20000000000005</v>
      </c>
      <c r="M64" s="285">
        <v>146.30000000000001</v>
      </c>
      <c r="N64" s="285">
        <v>143</v>
      </c>
      <c r="O64" s="300">
        <v>30134000</v>
      </c>
      <c r="P64" s="301">
        <v>1.876675603217158E-2</v>
      </c>
    </row>
    <row r="65" spans="1:16" ht="15">
      <c r="A65" s="263">
        <v>55</v>
      </c>
      <c r="B65" s="362" t="s">
        <v>51</v>
      </c>
      <c r="C65" s="468" t="s">
        <v>100</v>
      </c>
      <c r="D65" s="469">
        <v>44280</v>
      </c>
      <c r="E65" s="297">
        <v>476.75</v>
      </c>
      <c r="F65" s="297">
        <v>476.75</v>
      </c>
      <c r="G65" s="298">
        <v>472</v>
      </c>
      <c r="H65" s="298">
        <v>467.25</v>
      </c>
      <c r="I65" s="298">
        <v>462.5</v>
      </c>
      <c r="J65" s="298">
        <v>481.5</v>
      </c>
      <c r="K65" s="298">
        <v>486.25</v>
      </c>
      <c r="L65" s="298">
        <v>491</v>
      </c>
      <c r="M65" s="285">
        <v>481.5</v>
      </c>
      <c r="N65" s="285">
        <v>472</v>
      </c>
      <c r="O65" s="300">
        <v>6536600</v>
      </c>
      <c r="P65" s="301">
        <v>2.933719666787396E-2</v>
      </c>
    </row>
    <row r="66" spans="1:16" ht="15">
      <c r="A66" s="263">
        <v>56</v>
      </c>
      <c r="B66" s="362" t="s">
        <v>101</v>
      </c>
      <c r="C66" s="468" t="s">
        <v>102</v>
      </c>
      <c r="D66" s="469">
        <v>44280</v>
      </c>
      <c r="E66" s="297">
        <v>29.2</v>
      </c>
      <c r="F66" s="297">
        <v>28.766666666666666</v>
      </c>
      <c r="G66" s="298">
        <v>27.483333333333331</v>
      </c>
      <c r="H66" s="298">
        <v>25.766666666666666</v>
      </c>
      <c r="I66" s="298">
        <v>24.483333333333331</v>
      </c>
      <c r="J66" s="298">
        <v>30.483333333333331</v>
      </c>
      <c r="K66" s="298">
        <v>31.766666666666662</v>
      </c>
      <c r="L66" s="298">
        <v>33.483333333333334</v>
      </c>
      <c r="M66" s="285">
        <v>30.05</v>
      </c>
      <c r="N66" s="285">
        <v>27.05</v>
      </c>
      <c r="O66" s="300">
        <v>154147500</v>
      </c>
      <c r="P66" s="301">
        <v>6.6118131060828684E-3</v>
      </c>
    </row>
    <row r="67" spans="1:16" ht="15">
      <c r="A67" s="263">
        <v>57</v>
      </c>
      <c r="B67" s="362" t="s">
        <v>49</v>
      </c>
      <c r="C67" s="468" t="s">
        <v>103</v>
      </c>
      <c r="D67" s="469">
        <v>44280</v>
      </c>
      <c r="E67" s="425">
        <v>696.45</v>
      </c>
      <c r="F67" s="425">
        <v>697.63333333333333</v>
      </c>
      <c r="G67" s="426">
        <v>693.31666666666661</v>
      </c>
      <c r="H67" s="426">
        <v>690.18333333333328</v>
      </c>
      <c r="I67" s="426">
        <v>685.86666666666656</v>
      </c>
      <c r="J67" s="426">
        <v>700.76666666666665</v>
      </c>
      <c r="K67" s="426">
        <v>705.08333333333348</v>
      </c>
      <c r="L67" s="426">
        <v>708.2166666666667</v>
      </c>
      <c r="M67" s="427">
        <v>701.95</v>
      </c>
      <c r="N67" s="427">
        <v>694.5</v>
      </c>
      <c r="O67" s="428">
        <v>5349000</v>
      </c>
      <c r="P67" s="429">
        <v>4.5747800586510262E-2</v>
      </c>
    </row>
    <row r="68" spans="1:16" ht="15">
      <c r="A68" s="263">
        <v>58</v>
      </c>
      <c r="B68" s="362" t="s">
        <v>91</v>
      </c>
      <c r="C68" s="468" t="s">
        <v>244</v>
      </c>
      <c r="D68" s="469">
        <v>44280</v>
      </c>
      <c r="E68" s="297">
        <v>1519.55</v>
      </c>
      <c r="F68" s="297">
        <v>1511.5</v>
      </c>
      <c r="G68" s="298">
        <v>1498.05</v>
      </c>
      <c r="H68" s="298">
        <v>1476.55</v>
      </c>
      <c r="I68" s="298">
        <v>1463.1</v>
      </c>
      <c r="J68" s="298">
        <v>1533</v>
      </c>
      <c r="K68" s="298">
        <v>1546.4499999999998</v>
      </c>
      <c r="L68" s="298">
        <v>1567.95</v>
      </c>
      <c r="M68" s="285">
        <v>1524.95</v>
      </c>
      <c r="N68" s="285">
        <v>1490</v>
      </c>
      <c r="O68" s="300">
        <v>2141100</v>
      </c>
      <c r="P68" s="301">
        <v>4.4719314938154141E-2</v>
      </c>
    </row>
    <row r="69" spans="1:16" ht="15">
      <c r="A69" s="263">
        <v>59</v>
      </c>
      <c r="B69" s="382" t="s">
        <v>51</v>
      </c>
      <c r="C69" s="468" t="s">
        <v>367</v>
      </c>
      <c r="D69" s="469">
        <v>44280</v>
      </c>
      <c r="E69" s="297">
        <v>365.6</v>
      </c>
      <c r="F69" s="297">
        <v>365.95000000000005</v>
      </c>
      <c r="G69" s="298">
        <v>355.10000000000008</v>
      </c>
      <c r="H69" s="298">
        <v>344.6</v>
      </c>
      <c r="I69" s="298">
        <v>333.75000000000006</v>
      </c>
      <c r="J69" s="298">
        <v>376.4500000000001</v>
      </c>
      <c r="K69" s="298">
        <v>387.3</v>
      </c>
      <c r="L69" s="298">
        <v>397.80000000000013</v>
      </c>
      <c r="M69" s="285">
        <v>376.8</v>
      </c>
      <c r="N69" s="285">
        <v>355.45</v>
      </c>
      <c r="O69" s="300">
        <v>5558300</v>
      </c>
      <c r="P69" s="301">
        <v>0.20659488559892328</v>
      </c>
    </row>
    <row r="70" spans="1:16" ht="15">
      <c r="A70" s="263">
        <v>60</v>
      </c>
      <c r="B70" s="362" t="s">
        <v>37</v>
      </c>
      <c r="C70" s="468" t="s">
        <v>104</v>
      </c>
      <c r="D70" s="469">
        <v>44280</v>
      </c>
      <c r="E70" s="297">
        <v>1354.35</v>
      </c>
      <c r="F70" s="297">
        <v>1340.9333333333332</v>
      </c>
      <c r="G70" s="298">
        <v>1317.5166666666664</v>
      </c>
      <c r="H70" s="298">
        <v>1280.6833333333332</v>
      </c>
      <c r="I70" s="298">
        <v>1257.2666666666664</v>
      </c>
      <c r="J70" s="298">
        <v>1377.7666666666664</v>
      </c>
      <c r="K70" s="298">
        <v>1401.1833333333329</v>
      </c>
      <c r="L70" s="298">
        <v>1438.0166666666664</v>
      </c>
      <c r="M70" s="285">
        <v>1364.35</v>
      </c>
      <c r="N70" s="285">
        <v>1304.0999999999999</v>
      </c>
      <c r="O70" s="300">
        <v>16334300</v>
      </c>
      <c r="P70" s="301">
        <v>1.3916735464087747E-2</v>
      </c>
    </row>
    <row r="71" spans="1:16" ht="15">
      <c r="A71" s="263">
        <v>61</v>
      </c>
      <c r="B71" s="362" t="s">
        <v>72</v>
      </c>
      <c r="C71" s="468" t="s">
        <v>372</v>
      </c>
      <c r="D71" s="469">
        <v>44280</v>
      </c>
      <c r="E71" s="297">
        <v>547.04999999999995</v>
      </c>
      <c r="F71" s="297">
        <v>549.2833333333333</v>
      </c>
      <c r="G71" s="298">
        <v>540.61666666666656</v>
      </c>
      <c r="H71" s="298">
        <v>534.18333333333328</v>
      </c>
      <c r="I71" s="298">
        <v>525.51666666666654</v>
      </c>
      <c r="J71" s="298">
        <v>555.71666666666658</v>
      </c>
      <c r="K71" s="298">
        <v>564.38333333333333</v>
      </c>
      <c r="L71" s="298">
        <v>570.81666666666661</v>
      </c>
      <c r="M71" s="285">
        <v>557.95000000000005</v>
      </c>
      <c r="N71" s="285">
        <v>542.85</v>
      </c>
      <c r="O71" s="300">
        <v>888750</v>
      </c>
      <c r="P71" s="301">
        <v>3.0434782608695653E-2</v>
      </c>
    </row>
    <row r="72" spans="1:16" ht="15">
      <c r="A72" s="263">
        <v>62</v>
      </c>
      <c r="B72" s="362" t="s">
        <v>63</v>
      </c>
      <c r="C72" s="468" t="s">
        <v>105</v>
      </c>
      <c r="D72" s="469">
        <v>44280</v>
      </c>
      <c r="E72" s="297">
        <v>1178.7</v>
      </c>
      <c r="F72" s="297">
        <v>1173.2166666666665</v>
      </c>
      <c r="G72" s="298">
        <v>1155.4333333333329</v>
      </c>
      <c r="H72" s="298">
        <v>1132.1666666666665</v>
      </c>
      <c r="I72" s="298">
        <v>1114.383333333333</v>
      </c>
      <c r="J72" s="298">
        <v>1196.4833333333329</v>
      </c>
      <c r="K72" s="298">
        <v>1214.2666666666662</v>
      </c>
      <c r="L72" s="298">
        <v>1237.5333333333328</v>
      </c>
      <c r="M72" s="285">
        <v>1191</v>
      </c>
      <c r="N72" s="285">
        <v>1149.95</v>
      </c>
      <c r="O72" s="300">
        <v>3858000</v>
      </c>
      <c r="P72" s="301">
        <v>0.10576096302665521</v>
      </c>
    </row>
    <row r="73" spans="1:16" ht="15">
      <c r="A73" s="263">
        <v>63</v>
      </c>
      <c r="B73" s="362" t="s">
        <v>106</v>
      </c>
      <c r="C73" s="468" t="s">
        <v>107</v>
      </c>
      <c r="D73" s="469">
        <v>44280</v>
      </c>
      <c r="E73" s="297">
        <v>963.15</v>
      </c>
      <c r="F73" s="297">
        <v>965.13333333333333</v>
      </c>
      <c r="G73" s="298">
        <v>954.51666666666665</v>
      </c>
      <c r="H73" s="298">
        <v>945.88333333333333</v>
      </c>
      <c r="I73" s="298">
        <v>935.26666666666665</v>
      </c>
      <c r="J73" s="298">
        <v>973.76666666666665</v>
      </c>
      <c r="K73" s="298">
        <v>984.38333333333321</v>
      </c>
      <c r="L73" s="298">
        <v>993.01666666666665</v>
      </c>
      <c r="M73" s="285">
        <v>975.75</v>
      </c>
      <c r="N73" s="285">
        <v>956.5</v>
      </c>
      <c r="O73" s="300">
        <v>20548500</v>
      </c>
      <c r="P73" s="301">
        <v>2.3964001674340728E-2</v>
      </c>
    </row>
    <row r="74" spans="1:16" ht="15">
      <c r="A74" s="263">
        <v>64</v>
      </c>
      <c r="B74" s="362" t="s">
        <v>56</v>
      </c>
      <c r="C74" s="468" t="s">
        <v>108</v>
      </c>
      <c r="D74" s="469">
        <v>44280</v>
      </c>
      <c r="E74" s="297">
        <v>2593.35</v>
      </c>
      <c r="F74" s="297">
        <v>2597.8166666666666</v>
      </c>
      <c r="G74" s="298">
        <v>2570.583333333333</v>
      </c>
      <c r="H74" s="298">
        <v>2547.8166666666666</v>
      </c>
      <c r="I74" s="298">
        <v>2520.583333333333</v>
      </c>
      <c r="J74" s="298">
        <v>2620.583333333333</v>
      </c>
      <c r="K74" s="298">
        <v>2647.8166666666666</v>
      </c>
      <c r="L74" s="298">
        <v>2670.583333333333</v>
      </c>
      <c r="M74" s="285">
        <v>2625.05</v>
      </c>
      <c r="N74" s="285">
        <v>2575.0500000000002</v>
      </c>
      <c r="O74" s="300">
        <v>17028300</v>
      </c>
      <c r="P74" s="301">
        <v>3.7602369113775957E-2</v>
      </c>
    </row>
    <row r="75" spans="1:16" ht="15">
      <c r="A75" s="263">
        <v>65</v>
      </c>
      <c r="B75" s="362" t="s">
        <v>56</v>
      </c>
      <c r="C75" s="468" t="s">
        <v>248</v>
      </c>
      <c r="D75" s="469">
        <v>44280</v>
      </c>
      <c r="E75" s="297">
        <v>3169.65</v>
      </c>
      <c r="F75" s="297">
        <v>3183.1833333333329</v>
      </c>
      <c r="G75" s="298">
        <v>3126.6166666666659</v>
      </c>
      <c r="H75" s="298">
        <v>3083.583333333333</v>
      </c>
      <c r="I75" s="298">
        <v>3027.016666666666</v>
      </c>
      <c r="J75" s="298">
        <v>3226.2166666666658</v>
      </c>
      <c r="K75" s="298">
        <v>3282.7833333333324</v>
      </c>
      <c r="L75" s="298">
        <v>3325.8166666666657</v>
      </c>
      <c r="M75" s="285">
        <v>3239.75</v>
      </c>
      <c r="N75" s="285">
        <v>3140.15</v>
      </c>
      <c r="O75" s="300">
        <v>543400</v>
      </c>
      <c r="P75" s="301">
        <v>2.5670064175160438E-2</v>
      </c>
    </row>
    <row r="76" spans="1:16" ht="15">
      <c r="A76" s="263">
        <v>66</v>
      </c>
      <c r="B76" s="362" t="s">
        <v>53</v>
      </c>
      <c r="C76" t="s">
        <v>109</v>
      </c>
      <c r="D76" s="469">
        <v>44280</v>
      </c>
      <c r="E76" s="425">
        <v>1557.35</v>
      </c>
      <c r="F76" s="425">
        <v>1557.7833333333335</v>
      </c>
      <c r="G76" s="426">
        <v>1540.5666666666671</v>
      </c>
      <c r="H76" s="426">
        <v>1523.7833333333335</v>
      </c>
      <c r="I76" s="426">
        <v>1506.5666666666671</v>
      </c>
      <c r="J76" s="426">
        <v>1574.5666666666671</v>
      </c>
      <c r="K76" s="426">
        <v>1591.7833333333338</v>
      </c>
      <c r="L76" s="426">
        <v>1608.5666666666671</v>
      </c>
      <c r="M76" s="427">
        <v>1575</v>
      </c>
      <c r="N76" s="427">
        <v>1541</v>
      </c>
      <c r="O76" s="428">
        <v>26725600</v>
      </c>
      <c r="P76" s="429">
        <v>2.785827604442094E-2</v>
      </c>
    </row>
    <row r="77" spans="1:16" ht="15">
      <c r="A77" s="263">
        <v>67</v>
      </c>
      <c r="B77" s="362" t="s">
        <v>56</v>
      </c>
      <c r="C77" s="468" t="s">
        <v>249</v>
      </c>
      <c r="D77" s="469">
        <v>44280</v>
      </c>
      <c r="E77" s="297">
        <v>724.7</v>
      </c>
      <c r="F77" s="297">
        <v>724.9</v>
      </c>
      <c r="G77" s="298">
        <v>716.9</v>
      </c>
      <c r="H77" s="298">
        <v>709.1</v>
      </c>
      <c r="I77" s="298">
        <v>701.1</v>
      </c>
      <c r="J77" s="298">
        <v>732.69999999999993</v>
      </c>
      <c r="K77" s="298">
        <v>740.69999999999993</v>
      </c>
      <c r="L77" s="298">
        <v>748.49999999999989</v>
      </c>
      <c r="M77" s="285">
        <v>732.9</v>
      </c>
      <c r="N77" s="285">
        <v>717.1</v>
      </c>
      <c r="O77" s="300">
        <v>8121300</v>
      </c>
      <c r="P77" s="301">
        <v>6.7370247217001591E-2</v>
      </c>
    </row>
    <row r="78" spans="1:16" ht="15">
      <c r="A78" s="263">
        <v>68</v>
      </c>
      <c r="B78" s="382" t="s">
        <v>43</v>
      </c>
      <c r="C78" s="468" t="s">
        <v>110</v>
      </c>
      <c r="D78" s="469">
        <v>44280</v>
      </c>
      <c r="E78" s="297">
        <v>3392.8</v>
      </c>
      <c r="F78" s="297">
        <v>3395.4333333333329</v>
      </c>
      <c r="G78" s="298">
        <v>3356.8666666666659</v>
      </c>
      <c r="H78" s="298">
        <v>3320.9333333333329</v>
      </c>
      <c r="I78" s="298">
        <v>3282.3666666666659</v>
      </c>
      <c r="J78" s="298">
        <v>3431.3666666666659</v>
      </c>
      <c r="K78" s="298">
        <v>3469.9333333333325</v>
      </c>
      <c r="L78" s="298">
        <v>3505.8666666666659</v>
      </c>
      <c r="M78" s="285">
        <v>3434</v>
      </c>
      <c r="N78" s="285">
        <v>3359.5</v>
      </c>
      <c r="O78" s="300">
        <v>4104000</v>
      </c>
      <c r="P78" s="301">
        <v>4.3319097010372176E-2</v>
      </c>
    </row>
    <row r="79" spans="1:16" ht="15">
      <c r="A79" s="263">
        <v>69</v>
      </c>
      <c r="B79" s="362" t="s">
        <v>111</v>
      </c>
      <c r="C79" s="468" t="s">
        <v>112</v>
      </c>
      <c r="D79" s="469">
        <v>44280</v>
      </c>
      <c r="E79" s="297">
        <v>350.45</v>
      </c>
      <c r="F79" s="297">
        <v>352.16666666666669</v>
      </c>
      <c r="G79" s="298">
        <v>346.03333333333336</v>
      </c>
      <c r="H79" s="298">
        <v>341.61666666666667</v>
      </c>
      <c r="I79" s="298">
        <v>335.48333333333335</v>
      </c>
      <c r="J79" s="298">
        <v>356.58333333333337</v>
      </c>
      <c r="K79" s="298">
        <v>362.7166666666667</v>
      </c>
      <c r="L79" s="298">
        <v>367.13333333333338</v>
      </c>
      <c r="M79" s="285">
        <v>358.3</v>
      </c>
      <c r="N79" s="285">
        <v>347.75</v>
      </c>
      <c r="O79" s="300">
        <v>24647600</v>
      </c>
      <c r="P79" s="301">
        <v>1.7476406850751485E-3</v>
      </c>
    </row>
    <row r="80" spans="1:16" ht="15">
      <c r="A80" s="263">
        <v>70</v>
      </c>
      <c r="B80" s="362" t="s">
        <v>72</v>
      </c>
      <c r="C80" s="468" t="s">
        <v>113</v>
      </c>
      <c r="D80" s="469">
        <v>44280</v>
      </c>
      <c r="E80" s="297">
        <v>247.35</v>
      </c>
      <c r="F80" s="297">
        <v>248.88333333333335</v>
      </c>
      <c r="G80" s="298">
        <v>245.26666666666671</v>
      </c>
      <c r="H80" s="298">
        <v>243.18333333333337</v>
      </c>
      <c r="I80" s="298">
        <v>239.56666666666672</v>
      </c>
      <c r="J80" s="298">
        <v>250.9666666666667</v>
      </c>
      <c r="K80" s="298">
        <v>254.58333333333331</v>
      </c>
      <c r="L80" s="298">
        <v>256.66666666666669</v>
      </c>
      <c r="M80" s="285">
        <v>252.5</v>
      </c>
      <c r="N80" s="285">
        <v>246.8</v>
      </c>
      <c r="O80" s="300">
        <v>35918100</v>
      </c>
      <c r="P80" s="301">
        <v>1.1173608999695956E-2</v>
      </c>
    </row>
    <row r="81" spans="1:16" ht="15">
      <c r="A81" s="263">
        <v>71</v>
      </c>
      <c r="B81" s="362" t="s">
        <v>49</v>
      </c>
      <c r="C81" s="468" t="s">
        <v>114</v>
      </c>
      <c r="D81" s="469">
        <v>44280</v>
      </c>
      <c r="E81" s="297">
        <v>2202.25</v>
      </c>
      <c r="F81" s="297">
        <v>2197.1</v>
      </c>
      <c r="G81" s="298">
        <v>2185.1999999999998</v>
      </c>
      <c r="H81" s="298">
        <v>2168.15</v>
      </c>
      <c r="I81" s="298">
        <v>2156.25</v>
      </c>
      <c r="J81" s="298">
        <v>2214.1499999999996</v>
      </c>
      <c r="K81" s="298">
        <v>2226.0500000000002</v>
      </c>
      <c r="L81" s="298">
        <v>2243.0999999999995</v>
      </c>
      <c r="M81" s="285">
        <v>2209</v>
      </c>
      <c r="N81" s="285">
        <v>2180.0500000000002</v>
      </c>
      <c r="O81" s="300">
        <v>8471700</v>
      </c>
      <c r="P81" s="301">
        <v>4.2318634423897583E-3</v>
      </c>
    </row>
    <row r="82" spans="1:16" ht="15">
      <c r="A82" s="263">
        <v>72</v>
      </c>
      <c r="B82" s="362" t="s">
        <v>56</v>
      </c>
      <c r="C82" s="468" t="s">
        <v>115</v>
      </c>
      <c r="D82" s="469">
        <v>44280</v>
      </c>
      <c r="E82" s="297">
        <v>244.1</v>
      </c>
      <c r="F82" s="297">
        <v>245.73333333333335</v>
      </c>
      <c r="G82" s="298">
        <v>240.3666666666667</v>
      </c>
      <c r="H82" s="298">
        <v>236.63333333333335</v>
      </c>
      <c r="I82" s="298">
        <v>231.26666666666671</v>
      </c>
      <c r="J82" s="298">
        <v>249.4666666666667</v>
      </c>
      <c r="K82" s="298">
        <v>254.83333333333337</v>
      </c>
      <c r="L82" s="298">
        <v>258.56666666666672</v>
      </c>
      <c r="M82" s="285">
        <v>251.1</v>
      </c>
      <c r="N82" s="285">
        <v>242</v>
      </c>
      <c r="O82" s="300">
        <v>37426300</v>
      </c>
      <c r="P82" s="301">
        <v>-0.11455812247891456</v>
      </c>
    </row>
    <row r="83" spans="1:16" ht="15">
      <c r="A83" s="263">
        <v>73</v>
      </c>
      <c r="B83" s="362" t="s">
        <v>53</v>
      </c>
      <c r="C83" s="468" t="s">
        <v>116</v>
      </c>
      <c r="D83" s="469">
        <v>44280</v>
      </c>
      <c r="E83" s="297">
        <v>622.6</v>
      </c>
      <c r="F83" s="297">
        <v>624.23333333333346</v>
      </c>
      <c r="G83" s="298">
        <v>615.76666666666688</v>
      </c>
      <c r="H83" s="298">
        <v>608.93333333333339</v>
      </c>
      <c r="I83" s="298">
        <v>600.46666666666681</v>
      </c>
      <c r="J83" s="298">
        <v>631.06666666666695</v>
      </c>
      <c r="K83" s="298">
        <v>639.53333333333342</v>
      </c>
      <c r="L83" s="298">
        <v>646.36666666666702</v>
      </c>
      <c r="M83" s="285">
        <v>632.70000000000005</v>
      </c>
      <c r="N83" s="285">
        <v>617.4</v>
      </c>
      <c r="O83" s="300">
        <v>99484000</v>
      </c>
      <c r="P83" s="301">
        <v>-2.7657572906867357E-2</v>
      </c>
    </row>
    <row r="84" spans="1:16" ht="15">
      <c r="A84" s="263">
        <v>74</v>
      </c>
      <c r="B84" s="362" t="s">
        <v>56</v>
      </c>
      <c r="C84" s="468" t="s">
        <v>252</v>
      </c>
      <c r="D84" s="469">
        <v>44280</v>
      </c>
      <c r="E84" s="297">
        <v>1476.9</v>
      </c>
      <c r="F84" s="297">
        <v>1481.8833333333332</v>
      </c>
      <c r="G84" s="298">
        <v>1460.7666666666664</v>
      </c>
      <c r="H84" s="298">
        <v>1444.6333333333332</v>
      </c>
      <c r="I84" s="298">
        <v>1423.5166666666664</v>
      </c>
      <c r="J84" s="298">
        <v>1498.0166666666664</v>
      </c>
      <c r="K84" s="298">
        <v>1519.1333333333332</v>
      </c>
      <c r="L84" s="298">
        <v>1535.2666666666664</v>
      </c>
      <c r="M84" s="285">
        <v>1503</v>
      </c>
      <c r="N84" s="285">
        <v>1465.75</v>
      </c>
      <c r="O84" s="300">
        <v>914600</v>
      </c>
      <c r="P84" s="301">
        <v>1.2705882352941176E-2</v>
      </c>
    </row>
    <row r="85" spans="1:16" ht="15">
      <c r="A85" s="263">
        <v>75</v>
      </c>
      <c r="B85" s="362" t="s">
        <v>56</v>
      </c>
      <c r="C85" s="468" t="s">
        <v>117</v>
      </c>
      <c r="D85" s="469">
        <v>44280</v>
      </c>
      <c r="E85" s="297">
        <v>498.9</v>
      </c>
      <c r="F85" s="297">
        <v>495.86666666666662</v>
      </c>
      <c r="G85" s="298">
        <v>488.13333333333321</v>
      </c>
      <c r="H85" s="298">
        <v>477.36666666666662</v>
      </c>
      <c r="I85" s="298">
        <v>469.63333333333321</v>
      </c>
      <c r="J85" s="298">
        <v>506.63333333333321</v>
      </c>
      <c r="K85" s="298">
        <v>514.36666666666667</v>
      </c>
      <c r="L85" s="298">
        <v>525.13333333333321</v>
      </c>
      <c r="M85" s="285">
        <v>503.6</v>
      </c>
      <c r="N85" s="285">
        <v>485.1</v>
      </c>
      <c r="O85" s="300">
        <v>6360000</v>
      </c>
      <c r="P85" s="301">
        <v>-1.4411901441190145E-2</v>
      </c>
    </row>
    <row r="86" spans="1:16" ht="15">
      <c r="A86" s="263">
        <v>76</v>
      </c>
      <c r="B86" s="362" t="s">
        <v>67</v>
      </c>
      <c r="C86" s="468" t="s">
        <v>118</v>
      </c>
      <c r="D86" s="469">
        <v>44280</v>
      </c>
      <c r="E86" s="297">
        <v>11.05</v>
      </c>
      <c r="F86" s="297">
        <v>11.049999999999999</v>
      </c>
      <c r="G86" s="298">
        <v>10.899999999999999</v>
      </c>
      <c r="H86" s="298">
        <v>10.75</v>
      </c>
      <c r="I86" s="298">
        <v>10.6</v>
      </c>
      <c r="J86" s="298">
        <v>11.199999999999998</v>
      </c>
      <c r="K86" s="298">
        <v>11.35</v>
      </c>
      <c r="L86" s="298">
        <v>11.499999999999996</v>
      </c>
      <c r="M86" s="285">
        <v>11.2</v>
      </c>
      <c r="N86" s="285">
        <v>10.9</v>
      </c>
      <c r="O86" s="300">
        <v>907830000</v>
      </c>
      <c r="P86" s="301">
        <v>-1.3389121338912133E-2</v>
      </c>
    </row>
    <row r="87" spans="1:16" ht="15">
      <c r="A87" s="263">
        <v>77</v>
      </c>
      <c r="B87" s="362" t="s">
        <v>53</v>
      </c>
      <c r="C87" s="468" t="s">
        <v>119</v>
      </c>
      <c r="D87" s="469">
        <v>44280</v>
      </c>
      <c r="E87" s="297">
        <v>67.95</v>
      </c>
      <c r="F87" s="297">
        <v>67.500000000000014</v>
      </c>
      <c r="G87" s="298">
        <v>65.850000000000023</v>
      </c>
      <c r="H87" s="298">
        <v>63.750000000000014</v>
      </c>
      <c r="I87" s="298">
        <v>62.100000000000023</v>
      </c>
      <c r="J87" s="298">
        <v>69.600000000000023</v>
      </c>
      <c r="K87" s="298">
        <v>71.250000000000028</v>
      </c>
      <c r="L87" s="298">
        <v>73.350000000000023</v>
      </c>
      <c r="M87" s="285">
        <v>69.150000000000006</v>
      </c>
      <c r="N87" s="285">
        <v>65.400000000000006</v>
      </c>
      <c r="O87" s="300">
        <v>161880000</v>
      </c>
      <c r="P87" s="301">
        <v>6.1946902654867256E-2</v>
      </c>
    </row>
    <row r="88" spans="1:16" ht="15">
      <c r="A88" s="263">
        <v>78</v>
      </c>
      <c r="B88" s="362" t="s">
        <v>72</v>
      </c>
      <c r="C88" s="468" t="s">
        <v>120</v>
      </c>
      <c r="D88" s="469">
        <v>44280</v>
      </c>
      <c r="E88" s="297">
        <v>523.65</v>
      </c>
      <c r="F88" s="297">
        <v>522.83333333333326</v>
      </c>
      <c r="G88" s="298">
        <v>515.86666666666656</v>
      </c>
      <c r="H88" s="298">
        <v>508.08333333333326</v>
      </c>
      <c r="I88" s="298">
        <v>501.11666666666656</v>
      </c>
      <c r="J88" s="298">
        <v>530.61666666666656</v>
      </c>
      <c r="K88" s="298">
        <v>537.58333333333326</v>
      </c>
      <c r="L88" s="298">
        <v>545.36666666666656</v>
      </c>
      <c r="M88" s="285">
        <v>529.79999999999995</v>
      </c>
      <c r="N88" s="285">
        <v>515.04999999999995</v>
      </c>
      <c r="O88" s="300">
        <v>6502375</v>
      </c>
      <c r="P88" s="301">
        <v>-9.0751778504133823E-2</v>
      </c>
    </row>
    <row r="89" spans="1:16" ht="15">
      <c r="A89" s="263">
        <v>79</v>
      </c>
      <c r="B89" s="362" t="s">
        <v>39</v>
      </c>
      <c r="C89" s="468" t="s">
        <v>121</v>
      </c>
      <c r="D89" s="469">
        <v>44280</v>
      </c>
      <c r="E89" s="297">
        <v>1800.1</v>
      </c>
      <c r="F89" s="297">
        <v>1790.7333333333333</v>
      </c>
      <c r="G89" s="298">
        <v>1757.3666666666668</v>
      </c>
      <c r="H89" s="298">
        <v>1714.6333333333334</v>
      </c>
      <c r="I89" s="298">
        <v>1681.2666666666669</v>
      </c>
      <c r="J89" s="298">
        <v>1833.4666666666667</v>
      </c>
      <c r="K89" s="298">
        <v>1866.833333333333</v>
      </c>
      <c r="L89" s="298">
        <v>1909.5666666666666</v>
      </c>
      <c r="M89" s="285">
        <v>1824.1</v>
      </c>
      <c r="N89" s="285">
        <v>1748</v>
      </c>
      <c r="O89" s="300">
        <v>3335000</v>
      </c>
      <c r="P89" s="301">
        <v>3.4602076124567475E-3</v>
      </c>
    </row>
    <row r="90" spans="1:16" ht="15">
      <c r="A90" s="263">
        <v>80</v>
      </c>
      <c r="B90" s="362" t="s">
        <v>53</v>
      </c>
      <c r="C90" s="468" t="s">
        <v>122</v>
      </c>
      <c r="D90" s="469">
        <v>44280</v>
      </c>
      <c r="E90" s="297">
        <v>1098.3</v>
      </c>
      <c r="F90" s="297">
        <v>1100.05</v>
      </c>
      <c r="G90" s="298">
        <v>1076.5999999999999</v>
      </c>
      <c r="H90" s="298">
        <v>1054.8999999999999</v>
      </c>
      <c r="I90" s="298">
        <v>1031.4499999999998</v>
      </c>
      <c r="J90" s="298">
        <v>1121.75</v>
      </c>
      <c r="K90" s="298">
        <v>1145.2000000000003</v>
      </c>
      <c r="L90" s="298">
        <v>1166.9000000000001</v>
      </c>
      <c r="M90" s="285">
        <v>1123.5</v>
      </c>
      <c r="N90" s="285">
        <v>1078.3499999999999</v>
      </c>
      <c r="O90" s="300">
        <v>22025700</v>
      </c>
      <c r="P90" s="301">
        <v>1.8732048453565332E-2</v>
      </c>
    </row>
    <row r="91" spans="1:16" ht="15">
      <c r="A91" s="263">
        <v>81</v>
      </c>
      <c r="B91" s="362" t="s">
        <v>67</v>
      </c>
      <c r="C91" s="468" t="s">
        <v>827</v>
      </c>
      <c r="D91" s="469">
        <v>44280</v>
      </c>
      <c r="E91" s="297">
        <v>260.39999999999998</v>
      </c>
      <c r="F91" s="297">
        <v>259.25</v>
      </c>
      <c r="G91" s="298">
        <v>255.75</v>
      </c>
      <c r="H91" s="298">
        <v>251.1</v>
      </c>
      <c r="I91" s="298">
        <v>247.6</v>
      </c>
      <c r="J91" s="298">
        <v>263.89999999999998</v>
      </c>
      <c r="K91" s="298">
        <v>267.39999999999998</v>
      </c>
      <c r="L91" s="298">
        <v>272.05</v>
      </c>
      <c r="M91" s="285">
        <v>262.75</v>
      </c>
      <c r="N91" s="285">
        <v>254.6</v>
      </c>
      <c r="O91" s="300">
        <v>12874400</v>
      </c>
      <c r="P91" s="301">
        <v>-1.6260162601626018E-2</v>
      </c>
    </row>
    <row r="92" spans="1:16" ht="15">
      <c r="A92" s="263">
        <v>82</v>
      </c>
      <c r="B92" s="362" t="s">
        <v>106</v>
      </c>
      <c r="C92" s="468" t="s">
        <v>124</v>
      </c>
      <c r="D92" s="469">
        <v>44280</v>
      </c>
      <c r="E92" s="425">
        <v>1335.65</v>
      </c>
      <c r="F92" s="425">
        <v>1345.25</v>
      </c>
      <c r="G92" s="426">
        <v>1321.2</v>
      </c>
      <c r="H92" s="426">
        <v>1306.75</v>
      </c>
      <c r="I92" s="426">
        <v>1282.7</v>
      </c>
      <c r="J92" s="426">
        <v>1359.7</v>
      </c>
      <c r="K92" s="426">
        <v>1383.7500000000002</v>
      </c>
      <c r="L92" s="426">
        <v>1398.2</v>
      </c>
      <c r="M92" s="427">
        <v>1369.3</v>
      </c>
      <c r="N92" s="427">
        <v>1330.8</v>
      </c>
      <c r="O92" s="428">
        <v>31677000</v>
      </c>
      <c r="P92" s="429">
        <v>7.4035911233232199E-3</v>
      </c>
    </row>
    <row r="93" spans="1:16" ht="15">
      <c r="A93" s="263">
        <v>83</v>
      </c>
      <c r="B93" s="362" t="s">
        <v>72</v>
      </c>
      <c r="C93" s="468" t="s">
        <v>125</v>
      </c>
      <c r="D93" s="469">
        <v>44280</v>
      </c>
      <c r="E93" s="297">
        <v>102.1</v>
      </c>
      <c r="F93" s="297">
        <v>102.46666666666665</v>
      </c>
      <c r="G93" s="298">
        <v>101.2833333333333</v>
      </c>
      <c r="H93" s="298">
        <v>100.46666666666665</v>
      </c>
      <c r="I93" s="298">
        <v>99.283333333333303</v>
      </c>
      <c r="J93" s="298">
        <v>103.2833333333333</v>
      </c>
      <c r="K93" s="298">
        <v>104.46666666666667</v>
      </c>
      <c r="L93" s="298">
        <v>105.2833333333333</v>
      </c>
      <c r="M93" s="285">
        <v>103.65</v>
      </c>
      <c r="N93" s="285">
        <v>101.65</v>
      </c>
      <c r="O93" s="300">
        <v>76693500</v>
      </c>
      <c r="P93" s="301">
        <v>4.029271733380356E-2</v>
      </c>
    </row>
    <row r="94" spans="1:16" ht="15">
      <c r="A94" s="263">
        <v>84</v>
      </c>
      <c r="B94" s="382" t="s">
        <v>39</v>
      </c>
      <c r="C94" s="468" t="s">
        <v>772</v>
      </c>
      <c r="D94" s="469">
        <v>44280</v>
      </c>
      <c r="E94" s="297">
        <v>1972.6</v>
      </c>
      <c r="F94" s="297">
        <v>1960.3500000000001</v>
      </c>
      <c r="G94" s="298">
        <v>1895.0500000000002</v>
      </c>
      <c r="H94" s="298">
        <v>1817.5</v>
      </c>
      <c r="I94" s="298">
        <v>1752.2</v>
      </c>
      <c r="J94" s="298">
        <v>2037.9000000000003</v>
      </c>
      <c r="K94" s="298">
        <v>2103.1999999999998</v>
      </c>
      <c r="L94" s="298">
        <v>2180.7500000000005</v>
      </c>
      <c r="M94" s="285">
        <v>2025.65</v>
      </c>
      <c r="N94" s="285">
        <v>1882.8</v>
      </c>
      <c r="O94" s="300">
        <v>1707550</v>
      </c>
      <c r="P94" s="301">
        <v>0.28679892236100907</v>
      </c>
    </row>
    <row r="95" spans="1:16" ht="15">
      <c r="A95" s="263">
        <v>85</v>
      </c>
      <c r="B95" s="362" t="s">
        <v>49</v>
      </c>
      <c r="C95" s="468" t="s">
        <v>126</v>
      </c>
      <c r="D95" s="469">
        <v>44280</v>
      </c>
      <c r="E95" s="297">
        <v>210.85</v>
      </c>
      <c r="F95" s="297">
        <v>210.53333333333333</v>
      </c>
      <c r="G95" s="298">
        <v>208.71666666666667</v>
      </c>
      <c r="H95" s="298">
        <v>206.58333333333334</v>
      </c>
      <c r="I95" s="298">
        <v>204.76666666666668</v>
      </c>
      <c r="J95" s="298">
        <v>212.66666666666666</v>
      </c>
      <c r="K95" s="298">
        <v>214.48333333333332</v>
      </c>
      <c r="L95" s="298">
        <v>216.61666666666665</v>
      </c>
      <c r="M95" s="285">
        <v>212.35</v>
      </c>
      <c r="N95" s="285">
        <v>208.4</v>
      </c>
      <c r="O95" s="300">
        <v>143577600</v>
      </c>
      <c r="P95" s="301">
        <v>1.6285759586853608E-2</v>
      </c>
    </row>
    <row r="96" spans="1:16" ht="15">
      <c r="A96" s="263">
        <v>86</v>
      </c>
      <c r="B96" s="362" t="s">
        <v>111</v>
      </c>
      <c r="C96" s="468" t="s">
        <v>127</v>
      </c>
      <c r="D96" s="469">
        <v>44280</v>
      </c>
      <c r="E96" s="297">
        <v>337.7</v>
      </c>
      <c r="F96" s="297">
        <v>339.7</v>
      </c>
      <c r="G96" s="298">
        <v>334</v>
      </c>
      <c r="H96" s="298">
        <v>330.3</v>
      </c>
      <c r="I96" s="298">
        <v>324.60000000000002</v>
      </c>
      <c r="J96" s="298">
        <v>343.4</v>
      </c>
      <c r="K96" s="298">
        <v>349.09999999999991</v>
      </c>
      <c r="L96" s="298">
        <v>352.79999999999995</v>
      </c>
      <c r="M96" s="285">
        <v>345.4</v>
      </c>
      <c r="N96" s="285">
        <v>336</v>
      </c>
      <c r="O96" s="300">
        <v>24720000</v>
      </c>
      <c r="P96" s="301">
        <v>0.03</v>
      </c>
    </row>
    <row r="97" spans="1:16" ht="15">
      <c r="A97" s="263">
        <v>87</v>
      </c>
      <c r="B97" s="362" t="s">
        <v>111</v>
      </c>
      <c r="C97" s="468" t="s">
        <v>128</v>
      </c>
      <c r="D97" s="469">
        <v>44280</v>
      </c>
      <c r="E97" s="297">
        <v>415.6</v>
      </c>
      <c r="F97" s="297">
        <v>417.23333333333335</v>
      </c>
      <c r="G97" s="298">
        <v>410.91666666666669</v>
      </c>
      <c r="H97" s="298">
        <v>406.23333333333335</v>
      </c>
      <c r="I97" s="298">
        <v>399.91666666666669</v>
      </c>
      <c r="J97" s="298">
        <v>421.91666666666669</v>
      </c>
      <c r="K97" s="298">
        <v>428.23333333333329</v>
      </c>
      <c r="L97" s="298">
        <v>432.91666666666669</v>
      </c>
      <c r="M97" s="285">
        <v>423.55</v>
      </c>
      <c r="N97" s="285">
        <v>412.55</v>
      </c>
      <c r="O97" s="300">
        <v>31878900</v>
      </c>
      <c r="P97" s="301">
        <v>-1.0061205667812526E-2</v>
      </c>
    </row>
    <row r="98" spans="1:16" ht="15">
      <c r="A98" s="263">
        <v>88</v>
      </c>
      <c r="B98" s="362" t="s">
        <v>39</v>
      </c>
      <c r="C98" s="468" t="s">
        <v>129</v>
      </c>
      <c r="D98" s="469">
        <v>44280</v>
      </c>
      <c r="E98" s="297">
        <v>3139.8</v>
      </c>
      <c r="F98" s="297">
        <v>3150.6166666666668</v>
      </c>
      <c r="G98" s="298">
        <v>3107.7333333333336</v>
      </c>
      <c r="H98" s="298">
        <v>3075.666666666667</v>
      </c>
      <c r="I98" s="298">
        <v>3032.7833333333338</v>
      </c>
      <c r="J98" s="298">
        <v>3182.6833333333334</v>
      </c>
      <c r="K98" s="298">
        <v>3225.5666666666666</v>
      </c>
      <c r="L98" s="298">
        <v>3257.6333333333332</v>
      </c>
      <c r="M98" s="285">
        <v>3193.5</v>
      </c>
      <c r="N98" s="285">
        <v>3118.55</v>
      </c>
      <c r="O98" s="300">
        <v>1254250</v>
      </c>
      <c r="P98" s="301">
        <v>-9.9561927518916757E-4</v>
      </c>
    </row>
    <row r="99" spans="1:16" ht="15">
      <c r="A99" s="263">
        <v>89</v>
      </c>
      <c r="B99" s="362" t="s">
        <v>53</v>
      </c>
      <c r="C99" s="468" t="s">
        <v>131</v>
      </c>
      <c r="D99" s="469">
        <v>44280</v>
      </c>
      <c r="E99" s="297">
        <v>1894.65</v>
      </c>
      <c r="F99" s="297">
        <v>1886.0166666666667</v>
      </c>
      <c r="G99" s="298">
        <v>1859.5833333333333</v>
      </c>
      <c r="H99" s="298">
        <v>1824.5166666666667</v>
      </c>
      <c r="I99" s="298">
        <v>1798.0833333333333</v>
      </c>
      <c r="J99" s="298">
        <v>1921.0833333333333</v>
      </c>
      <c r="K99" s="298">
        <v>1947.5166666666667</v>
      </c>
      <c r="L99" s="298">
        <v>1982.5833333333333</v>
      </c>
      <c r="M99" s="285">
        <v>1912.45</v>
      </c>
      <c r="N99" s="285">
        <v>1850.95</v>
      </c>
      <c r="O99" s="300">
        <v>13754400</v>
      </c>
      <c r="P99" s="301">
        <v>3.1435599016137739E-2</v>
      </c>
    </row>
    <row r="100" spans="1:16" ht="15">
      <c r="A100" s="263">
        <v>90</v>
      </c>
      <c r="B100" s="362" t="s">
        <v>56</v>
      </c>
      <c r="C100" s="468" t="s">
        <v>132</v>
      </c>
      <c r="D100" s="469">
        <v>44280</v>
      </c>
      <c r="E100" s="297">
        <v>110.2</v>
      </c>
      <c r="F100" s="297">
        <v>110.43333333333334</v>
      </c>
      <c r="G100" s="298">
        <v>109.01666666666668</v>
      </c>
      <c r="H100" s="298">
        <v>107.83333333333334</v>
      </c>
      <c r="I100" s="298">
        <v>106.41666666666669</v>
      </c>
      <c r="J100" s="298">
        <v>111.61666666666667</v>
      </c>
      <c r="K100" s="298">
        <v>113.03333333333333</v>
      </c>
      <c r="L100" s="298">
        <v>114.21666666666667</v>
      </c>
      <c r="M100" s="285">
        <v>111.85</v>
      </c>
      <c r="N100" s="285">
        <v>109.25</v>
      </c>
      <c r="O100" s="300">
        <v>33598860</v>
      </c>
      <c r="P100" s="301">
        <v>1.7567567567567569E-2</v>
      </c>
    </row>
    <row r="101" spans="1:16" ht="15">
      <c r="A101" s="263">
        <v>91</v>
      </c>
      <c r="B101" s="362" t="s">
        <v>39</v>
      </c>
      <c r="C101" s="468" t="s">
        <v>348</v>
      </c>
      <c r="D101" s="469">
        <v>44280</v>
      </c>
      <c r="E101" s="297">
        <v>2351.4499999999998</v>
      </c>
      <c r="F101" s="297">
        <v>2348.5499999999997</v>
      </c>
      <c r="G101" s="298">
        <v>2317.1499999999996</v>
      </c>
      <c r="H101" s="298">
        <v>2282.85</v>
      </c>
      <c r="I101" s="298">
        <v>2251.4499999999998</v>
      </c>
      <c r="J101" s="298">
        <v>2382.8499999999995</v>
      </c>
      <c r="K101" s="298">
        <v>2414.25</v>
      </c>
      <c r="L101" s="298">
        <v>2448.5499999999993</v>
      </c>
      <c r="M101" s="285">
        <v>2379.9499999999998</v>
      </c>
      <c r="N101" s="285">
        <v>2314.25</v>
      </c>
      <c r="O101" s="300">
        <v>127750</v>
      </c>
      <c r="P101" s="301">
        <v>-3.8986354775828458E-3</v>
      </c>
    </row>
    <row r="102" spans="1:16" ht="15">
      <c r="A102" s="263">
        <v>92</v>
      </c>
      <c r="B102" s="362" t="s">
        <v>56</v>
      </c>
      <c r="C102" s="468" t="s">
        <v>133</v>
      </c>
      <c r="D102" s="469">
        <v>44280</v>
      </c>
      <c r="E102" s="297">
        <v>455.5</v>
      </c>
      <c r="F102" s="297">
        <v>458.13333333333338</v>
      </c>
      <c r="G102" s="298">
        <v>451.36666666666679</v>
      </c>
      <c r="H102" s="298">
        <v>447.23333333333341</v>
      </c>
      <c r="I102" s="298">
        <v>440.46666666666681</v>
      </c>
      <c r="J102" s="298">
        <v>462.26666666666677</v>
      </c>
      <c r="K102" s="298">
        <v>469.0333333333333</v>
      </c>
      <c r="L102" s="298">
        <v>473.16666666666674</v>
      </c>
      <c r="M102" s="285">
        <v>464.9</v>
      </c>
      <c r="N102" s="285">
        <v>454</v>
      </c>
      <c r="O102" s="300">
        <v>10148000</v>
      </c>
      <c r="P102" s="301">
        <v>5.9159929008085186E-4</v>
      </c>
    </row>
    <row r="103" spans="1:16" ht="15">
      <c r="A103" s="263">
        <v>93</v>
      </c>
      <c r="B103" s="362" t="s">
        <v>63</v>
      </c>
      <c r="C103" s="468" t="s">
        <v>134</v>
      </c>
      <c r="D103" s="469">
        <v>44280</v>
      </c>
      <c r="E103" s="297">
        <v>1470.05</v>
      </c>
      <c r="F103" s="297">
        <v>1494.5</v>
      </c>
      <c r="G103" s="298">
        <v>1439.15</v>
      </c>
      <c r="H103" s="298">
        <v>1408.25</v>
      </c>
      <c r="I103" s="298">
        <v>1352.9</v>
      </c>
      <c r="J103" s="298">
        <v>1525.4</v>
      </c>
      <c r="K103" s="298">
        <v>1580.75</v>
      </c>
      <c r="L103" s="298">
        <v>1611.65</v>
      </c>
      <c r="M103" s="285">
        <v>1549.85</v>
      </c>
      <c r="N103" s="285">
        <v>1463.6</v>
      </c>
      <c r="O103" s="300">
        <v>13537225</v>
      </c>
      <c r="P103" s="301">
        <v>4.9948713374659948E-2</v>
      </c>
    </row>
    <row r="104" spans="1:16" ht="15">
      <c r="A104" s="263">
        <v>94</v>
      </c>
      <c r="B104" s="362" t="s">
        <v>106</v>
      </c>
      <c r="C104" s="468" t="s">
        <v>260</v>
      </c>
      <c r="D104" s="469">
        <v>44280</v>
      </c>
      <c r="E104" s="297">
        <v>3935.85</v>
      </c>
      <c r="F104" s="297">
        <v>3942.5499999999997</v>
      </c>
      <c r="G104" s="298">
        <v>3845.2999999999993</v>
      </c>
      <c r="H104" s="298">
        <v>3754.7499999999995</v>
      </c>
      <c r="I104" s="298">
        <v>3657.4999999999991</v>
      </c>
      <c r="J104" s="298">
        <v>4033.0999999999995</v>
      </c>
      <c r="K104" s="298">
        <v>4130.3500000000004</v>
      </c>
      <c r="L104" s="298">
        <v>4220.8999999999996</v>
      </c>
      <c r="M104" s="285">
        <v>4039.8</v>
      </c>
      <c r="N104" s="285">
        <v>3852</v>
      </c>
      <c r="O104" s="300">
        <v>107550</v>
      </c>
      <c r="P104" s="301">
        <v>0.17348608837970539</v>
      </c>
    </row>
    <row r="105" spans="1:16" ht="15">
      <c r="A105" s="263">
        <v>95</v>
      </c>
      <c r="B105" s="362" t="s">
        <v>106</v>
      </c>
      <c r="C105" s="468" t="s">
        <v>259</v>
      </c>
      <c r="D105" s="469">
        <v>44280</v>
      </c>
      <c r="E105" s="297">
        <v>2704.4</v>
      </c>
      <c r="F105" s="297">
        <v>2715.8666666666668</v>
      </c>
      <c r="G105" s="298">
        <v>2649.0833333333335</v>
      </c>
      <c r="H105" s="298">
        <v>2593.7666666666669</v>
      </c>
      <c r="I105" s="298">
        <v>2526.9833333333336</v>
      </c>
      <c r="J105" s="298">
        <v>2771.1833333333334</v>
      </c>
      <c r="K105" s="298">
        <v>2837.9666666666662</v>
      </c>
      <c r="L105" s="298">
        <v>2893.2833333333333</v>
      </c>
      <c r="M105" s="285">
        <v>2782.65</v>
      </c>
      <c r="N105" s="285">
        <v>2660.55</v>
      </c>
      <c r="O105" s="300">
        <v>217200</v>
      </c>
      <c r="P105" s="301">
        <v>0.10365853658536585</v>
      </c>
    </row>
    <row r="106" spans="1:16" ht="15">
      <c r="A106" s="263">
        <v>96</v>
      </c>
      <c r="B106" s="362" t="s">
        <v>51</v>
      </c>
      <c r="C106" s="468" t="s">
        <v>135</v>
      </c>
      <c r="D106" s="469">
        <v>44280</v>
      </c>
      <c r="E106" s="297">
        <v>1053.6500000000001</v>
      </c>
      <c r="F106" s="297">
        <v>1057.1000000000001</v>
      </c>
      <c r="G106" s="298">
        <v>1042.3000000000002</v>
      </c>
      <c r="H106" s="298">
        <v>1030.95</v>
      </c>
      <c r="I106" s="298">
        <v>1016.1500000000001</v>
      </c>
      <c r="J106" s="298">
        <v>1068.4500000000003</v>
      </c>
      <c r="K106" s="298">
        <v>1083.25</v>
      </c>
      <c r="L106" s="298">
        <v>1094.6000000000004</v>
      </c>
      <c r="M106" s="285">
        <v>1071.9000000000001</v>
      </c>
      <c r="N106" s="285">
        <v>1045.75</v>
      </c>
      <c r="O106" s="300">
        <v>7432400</v>
      </c>
      <c r="P106" s="301">
        <v>-1.1865747542095151E-2</v>
      </c>
    </row>
    <row r="107" spans="1:16" ht="15">
      <c r="A107" s="263">
        <v>97</v>
      </c>
      <c r="B107" s="362" t="s">
        <v>43</v>
      </c>
      <c r="C107" s="468" t="s">
        <v>136</v>
      </c>
      <c r="D107" s="469">
        <v>44280</v>
      </c>
      <c r="E107" s="297">
        <v>848.4</v>
      </c>
      <c r="F107" s="297">
        <v>848.7166666666667</v>
      </c>
      <c r="G107" s="298">
        <v>836.68333333333339</v>
      </c>
      <c r="H107" s="298">
        <v>824.9666666666667</v>
      </c>
      <c r="I107" s="298">
        <v>812.93333333333339</v>
      </c>
      <c r="J107" s="298">
        <v>860.43333333333339</v>
      </c>
      <c r="K107" s="298">
        <v>872.4666666666667</v>
      </c>
      <c r="L107" s="298">
        <v>884.18333333333339</v>
      </c>
      <c r="M107" s="285">
        <v>860.75</v>
      </c>
      <c r="N107" s="285">
        <v>837</v>
      </c>
      <c r="O107" s="300">
        <v>7872200</v>
      </c>
      <c r="P107" s="301">
        <v>0</v>
      </c>
    </row>
    <row r="108" spans="1:16" ht="15">
      <c r="A108" s="263">
        <v>98</v>
      </c>
      <c r="B108" s="362" t="s">
        <v>56</v>
      </c>
      <c r="C108" s="468" t="s">
        <v>137</v>
      </c>
      <c r="D108" s="469">
        <v>44280</v>
      </c>
      <c r="E108" s="297">
        <v>213.2</v>
      </c>
      <c r="F108" s="297">
        <v>212.35</v>
      </c>
      <c r="G108" s="298">
        <v>209.7</v>
      </c>
      <c r="H108" s="298">
        <v>206.2</v>
      </c>
      <c r="I108" s="298">
        <v>203.54999999999998</v>
      </c>
      <c r="J108" s="298">
        <v>215.85</v>
      </c>
      <c r="K108" s="298">
        <v>218.50000000000003</v>
      </c>
      <c r="L108" s="298">
        <v>222</v>
      </c>
      <c r="M108" s="285">
        <v>215</v>
      </c>
      <c r="N108" s="285">
        <v>208.85</v>
      </c>
      <c r="O108" s="300">
        <v>13320000</v>
      </c>
      <c r="P108" s="301">
        <v>1.9908116385911178E-2</v>
      </c>
    </row>
    <row r="109" spans="1:16" ht="15">
      <c r="A109" s="263">
        <v>99</v>
      </c>
      <c r="B109" s="362" t="s">
        <v>56</v>
      </c>
      <c r="C109" s="468" t="s">
        <v>138</v>
      </c>
      <c r="D109" s="469">
        <v>44280</v>
      </c>
      <c r="E109" s="297">
        <v>174.8</v>
      </c>
      <c r="F109" s="297">
        <v>176.28333333333333</v>
      </c>
      <c r="G109" s="298">
        <v>172.56666666666666</v>
      </c>
      <c r="H109" s="298">
        <v>170.33333333333334</v>
      </c>
      <c r="I109" s="298">
        <v>166.61666666666667</v>
      </c>
      <c r="J109" s="298">
        <v>178.51666666666665</v>
      </c>
      <c r="K109" s="298">
        <v>182.23333333333329</v>
      </c>
      <c r="L109" s="298">
        <v>184.46666666666664</v>
      </c>
      <c r="M109" s="285">
        <v>180</v>
      </c>
      <c r="N109" s="285">
        <v>174.05</v>
      </c>
      <c r="O109" s="300">
        <v>19500000</v>
      </c>
      <c r="P109" s="301">
        <v>6.8153655514250309E-3</v>
      </c>
    </row>
    <row r="110" spans="1:16" ht="15">
      <c r="A110" s="263">
        <v>100</v>
      </c>
      <c r="B110" s="362" t="s">
        <v>49</v>
      </c>
      <c r="C110" s="468" t="s">
        <v>139</v>
      </c>
      <c r="D110" s="469">
        <v>44280</v>
      </c>
      <c r="E110" s="297">
        <v>405.15</v>
      </c>
      <c r="F110" s="297">
        <v>405.71666666666664</v>
      </c>
      <c r="G110" s="298">
        <v>401.73333333333329</v>
      </c>
      <c r="H110" s="298">
        <v>398.31666666666666</v>
      </c>
      <c r="I110" s="298">
        <v>394.33333333333331</v>
      </c>
      <c r="J110" s="298">
        <v>409.13333333333327</v>
      </c>
      <c r="K110" s="298">
        <v>413.11666666666662</v>
      </c>
      <c r="L110" s="298">
        <v>416.53333333333325</v>
      </c>
      <c r="M110" s="285">
        <v>409.7</v>
      </c>
      <c r="N110" s="285">
        <v>402.3</v>
      </c>
      <c r="O110" s="300">
        <v>7906000</v>
      </c>
      <c r="P110" s="301">
        <v>3.6173001310615988E-2</v>
      </c>
    </row>
    <row r="111" spans="1:16" ht="15">
      <c r="A111" s="263">
        <v>101</v>
      </c>
      <c r="B111" s="362" t="s">
        <v>43</v>
      </c>
      <c r="C111" s="468" t="s">
        <v>140</v>
      </c>
      <c r="D111" s="469">
        <v>44280</v>
      </c>
      <c r="E111" s="297">
        <v>7151.25</v>
      </c>
      <c r="F111" s="297">
        <v>7133.1166666666659</v>
      </c>
      <c r="G111" s="298">
        <v>7069.3333333333321</v>
      </c>
      <c r="H111" s="298">
        <v>6987.4166666666661</v>
      </c>
      <c r="I111" s="298">
        <v>6923.6333333333323</v>
      </c>
      <c r="J111" s="298">
        <v>7215.0333333333319</v>
      </c>
      <c r="K111" s="298">
        <v>7278.8166666666666</v>
      </c>
      <c r="L111" s="298">
        <v>7360.7333333333318</v>
      </c>
      <c r="M111" s="285">
        <v>7196.9</v>
      </c>
      <c r="N111" s="285">
        <v>7051.2</v>
      </c>
      <c r="O111" s="300">
        <v>2935700</v>
      </c>
      <c r="P111" s="301">
        <v>1.7961787856721801E-2</v>
      </c>
    </row>
    <row r="112" spans="1:16" ht="15">
      <c r="A112" s="263">
        <v>102</v>
      </c>
      <c r="B112" s="362" t="s">
        <v>49</v>
      </c>
      <c r="C112" s="468" t="s">
        <v>141</v>
      </c>
      <c r="D112" s="469">
        <v>44280</v>
      </c>
      <c r="E112" s="297">
        <v>564.54999999999995</v>
      </c>
      <c r="F112" s="297">
        <v>566.08333333333337</v>
      </c>
      <c r="G112" s="298">
        <v>560.61666666666679</v>
      </c>
      <c r="H112" s="298">
        <v>556.68333333333339</v>
      </c>
      <c r="I112" s="298">
        <v>551.21666666666681</v>
      </c>
      <c r="J112" s="298">
        <v>570.01666666666677</v>
      </c>
      <c r="K112" s="298">
        <v>575.48333333333323</v>
      </c>
      <c r="L112" s="298">
        <v>579.41666666666674</v>
      </c>
      <c r="M112" s="285">
        <v>571.54999999999995</v>
      </c>
      <c r="N112" s="285">
        <v>562.15</v>
      </c>
      <c r="O112" s="300">
        <v>13208750</v>
      </c>
      <c r="P112" s="301">
        <v>-8.7242026266416504E-3</v>
      </c>
    </row>
    <row r="113" spans="1:16" ht="15">
      <c r="A113" s="263">
        <v>103</v>
      </c>
      <c r="B113" s="362" t="s">
        <v>56</v>
      </c>
      <c r="C113" s="468" t="s">
        <v>142</v>
      </c>
      <c r="D113" s="469">
        <v>44280</v>
      </c>
      <c r="E113" s="297">
        <v>918.65</v>
      </c>
      <c r="F113" s="297">
        <v>919.06666666666661</v>
      </c>
      <c r="G113" s="298">
        <v>907.13333333333321</v>
      </c>
      <c r="H113" s="298">
        <v>895.61666666666656</v>
      </c>
      <c r="I113" s="298">
        <v>883.68333333333317</v>
      </c>
      <c r="J113" s="298">
        <v>930.58333333333326</v>
      </c>
      <c r="K113" s="298">
        <v>942.51666666666665</v>
      </c>
      <c r="L113" s="298">
        <v>954.0333333333333</v>
      </c>
      <c r="M113" s="285">
        <v>931</v>
      </c>
      <c r="N113" s="285">
        <v>907.55</v>
      </c>
      <c r="O113" s="300">
        <v>2817100</v>
      </c>
      <c r="P113" s="301">
        <v>-6.473888649115235E-2</v>
      </c>
    </row>
    <row r="114" spans="1:16" ht="15">
      <c r="A114" s="263">
        <v>104</v>
      </c>
      <c r="B114" s="362" t="s">
        <v>72</v>
      </c>
      <c r="C114" s="468" t="s">
        <v>143</v>
      </c>
      <c r="D114" s="469">
        <v>44280</v>
      </c>
      <c r="E114" s="297">
        <v>1205.2</v>
      </c>
      <c r="F114" s="297">
        <v>1202.5833333333335</v>
      </c>
      <c r="G114" s="298">
        <v>1183.2666666666669</v>
      </c>
      <c r="H114" s="298">
        <v>1161.3333333333335</v>
      </c>
      <c r="I114" s="298">
        <v>1142.0166666666669</v>
      </c>
      <c r="J114" s="298">
        <v>1224.5166666666669</v>
      </c>
      <c r="K114" s="298">
        <v>1243.8333333333335</v>
      </c>
      <c r="L114" s="298">
        <v>1265.7666666666669</v>
      </c>
      <c r="M114" s="285">
        <v>1221.9000000000001</v>
      </c>
      <c r="N114" s="285">
        <v>1180.6500000000001</v>
      </c>
      <c r="O114" s="300">
        <v>1434600</v>
      </c>
      <c r="P114" s="301">
        <v>-3.1591737545565005E-2</v>
      </c>
    </row>
    <row r="115" spans="1:16" ht="15">
      <c r="A115" s="263">
        <v>105</v>
      </c>
      <c r="B115" s="362" t="s">
        <v>106</v>
      </c>
      <c r="C115" s="468" t="s">
        <v>144</v>
      </c>
      <c r="D115" s="469">
        <v>44280</v>
      </c>
      <c r="E115" s="297">
        <v>1750.85</v>
      </c>
      <c r="F115" s="297">
        <v>1753.7166666666665</v>
      </c>
      <c r="G115" s="298">
        <v>1720.7833333333328</v>
      </c>
      <c r="H115" s="298">
        <v>1690.7166666666665</v>
      </c>
      <c r="I115" s="298">
        <v>1657.7833333333328</v>
      </c>
      <c r="J115" s="298">
        <v>1783.7833333333328</v>
      </c>
      <c r="K115" s="298">
        <v>1816.7166666666667</v>
      </c>
      <c r="L115" s="298">
        <v>1846.7833333333328</v>
      </c>
      <c r="M115" s="285">
        <v>1786.65</v>
      </c>
      <c r="N115" s="285">
        <v>1723.65</v>
      </c>
      <c r="O115" s="300">
        <v>1129600</v>
      </c>
      <c r="P115" s="301">
        <v>2.1707670043415339E-2</v>
      </c>
    </row>
    <row r="116" spans="1:16" ht="15">
      <c r="A116" s="263">
        <v>106</v>
      </c>
      <c r="B116" s="362" t="s">
        <v>43</v>
      </c>
      <c r="C116" s="468" t="s">
        <v>145</v>
      </c>
      <c r="D116" s="469">
        <v>44280</v>
      </c>
      <c r="E116" s="297">
        <v>234.5</v>
      </c>
      <c r="F116" s="297">
        <v>233.13333333333333</v>
      </c>
      <c r="G116" s="298">
        <v>228.86666666666665</v>
      </c>
      <c r="H116" s="298">
        <v>223.23333333333332</v>
      </c>
      <c r="I116" s="298">
        <v>218.96666666666664</v>
      </c>
      <c r="J116" s="298">
        <v>238.76666666666665</v>
      </c>
      <c r="K116" s="298">
        <v>243.0333333333333</v>
      </c>
      <c r="L116" s="298">
        <v>248.66666666666666</v>
      </c>
      <c r="M116" s="285">
        <v>237.4</v>
      </c>
      <c r="N116" s="285">
        <v>227.5</v>
      </c>
      <c r="O116" s="300">
        <v>29953000</v>
      </c>
      <c r="P116" s="301">
        <v>2.8358567652006728E-2</v>
      </c>
    </row>
    <row r="117" spans="1:16" ht="15">
      <c r="A117" s="263">
        <v>107</v>
      </c>
      <c r="B117" s="362" t="s">
        <v>106</v>
      </c>
      <c r="C117" s="468" t="s">
        <v>262</v>
      </c>
      <c r="D117" s="469">
        <v>44280</v>
      </c>
      <c r="E117" s="297">
        <v>1694.25</v>
      </c>
      <c r="F117" s="297">
        <v>1701.1666666666667</v>
      </c>
      <c r="G117" s="298">
        <v>1676.3333333333335</v>
      </c>
      <c r="H117" s="298">
        <v>1658.4166666666667</v>
      </c>
      <c r="I117" s="298">
        <v>1633.5833333333335</v>
      </c>
      <c r="J117" s="298">
        <v>1719.0833333333335</v>
      </c>
      <c r="K117" s="298">
        <v>1743.916666666667</v>
      </c>
      <c r="L117" s="298">
        <v>1761.8333333333335</v>
      </c>
      <c r="M117" s="285">
        <v>1726</v>
      </c>
      <c r="N117" s="285">
        <v>1683.25</v>
      </c>
      <c r="O117" s="300">
        <v>184275</v>
      </c>
      <c r="P117" s="301">
        <v>0.16666666666666666</v>
      </c>
    </row>
    <row r="118" spans="1:16" ht="15">
      <c r="A118" s="263">
        <v>108</v>
      </c>
      <c r="B118" s="362" t="s">
        <v>43</v>
      </c>
      <c r="C118" s="468" t="s">
        <v>146</v>
      </c>
      <c r="D118" s="469">
        <v>44280</v>
      </c>
      <c r="E118" s="297">
        <v>90227.7</v>
      </c>
      <c r="F118" s="297">
        <v>90108.60000000002</v>
      </c>
      <c r="G118" s="298">
        <v>88897.200000000041</v>
      </c>
      <c r="H118" s="298">
        <v>87566.700000000026</v>
      </c>
      <c r="I118" s="298">
        <v>86355.300000000047</v>
      </c>
      <c r="J118" s="298">
        <v>91439.100000000035</v>
      </c>
      <c r="K118" s="298">
        <v>92650.500000000029</v>
      </c>
      <c r="L118" s="298">
        <v>93981.000000000029</v>
      </c>
      <c r="M118" s="285">
        <v>91320</v>
      </c>
      <c r="N118" s="285">
        <v>88778.1</v>
      </c>
      <c r="O118" s="300">
        <v>51770</v>
      </c>
      <c r="P118" s="301">
        <v>1.7692156477295065E-2</v>
      </c>
    </row>
    <row r="119" spans="1:16" ht="15">
      <c r="A119" s="263">
        <v>109</v>
      </c>
      <c r="B119" s="362" t="s">
        <v>56</v>
      </c>
      <c r="C119" s="468" t="s">
        <v>147</v>
      </c>
      <c r="D119" s="469">
        <v>44280</v>
      </c>
      <c r="E119" s="297">
        <v>1314.2</v>
      </c>
      <c r="F119" s="297">
        <v>1317.25</v>
      </c>
      <c r="G119" s="298">
        <v>1299.05</v>
      </c>
      <c r="H119" s="298">
        <v>1283.8999999999999</v>
      </c>
      <c r="I119" s="298">
        <v>1265.6999999999998</v>
      </c>
      <c r="J119" s="298">
        <v>1332.4</v>
      </c>
      <c r="K119" s="298">
        <v>1350.6</v>
      </c>
      <c r="L119" s="298">
        <v>1365.7500000000002</v>
      </c>
      <c r="M119" s="285">
        <v>1335.45</v>
      </c>
      <c r="N119" s="285">
        <v>1302.0999999999999</v>
      </c>
      <c r="O119" s="300">
        <v>2990250</v>
      </c>
      <c r="P119" s="301">
        <v>0.14371772805507746</v>
      </c>
    </row>
    <row r="120" spans="1:16" ht="15">
      <c r="A120" s="263">
        <v>110</v>
      </c>
      <c r="B120" s="362" t="s">
        <v>39</v>
      </c>
      <c r="C120" s="468" t="s">
        <v>790</v>
      </c>
      <c r="D120" s="469">
        <v>44280</v>
      </c>
      <c r="E120" s="297">
        <v>362.95</v>
      </c>
      <c r="F120" s="297">
        <v>362.66666666666669</v>
      </c>
      <c r="G120" s="298">
        <v>355.28333333333336</v>
      </c>
      <c r="H120" s="298">
        <v>347.61666666666667</v>
      </c>
      <c r="I120" s="298">
        <v>340.23333333333335</v>
      </c>
      <c r="J120" s="298">
        <v>370.33333333333337</v>
      </c>
      <c r="K120" s="298">
        <v>377.7166666666667</v>
      </c>
      <c r="L120" s="298">
        <v>385.38333333333338</v>
      </c>
      <c r="M120" s="285">
        <v>370.05</v>
      </c>
      <c r="N120" s="285">
        <v>355</v>
      </c>
      <c r="O120" s="300">
        <v>2046400</v>
      </c>
      <c r="P120" s="301">
        <v>0.10928013876843018</v>
      </c>
    </row>
    <row r="121" spans="1:16" ht="15">
      <c r="A121" s="263">
        <v>111</v>
      </c>
      <c r="B121" s="362" t="s">
        <v>111</v>
      </c>
      <c r="C121" s="468" t="s">
        <v>148</v>
      </c>
      <c r="D121" s="469">
        <v>44280</v>
      </c>
      <c r="E121" s="297">
        <v>61.15</v>
      </c>
      <c r="F121" s="297">
        <v>60.849999999999994</v>
      </c>
      <c r="G121" s="298">
        <v>59.899999999999991</v>
      </c>
      <c r="H121" s="298">
        <v>58.65</v>
      </c>
      <c r="I121" s="298">
        <v>57.699999999999996</v>
      </c>
      <c r="J121" s="298">
        <v>62.099999999999987</v>
      </c>
      <c r="K121" s="298">
        <v>63.04999999999999</v>
      </c>
      <c r="L121" s="298">
        <v>64.299999999999983</v>
      </c>
      <c r="M121" s="285">
        <v>61.8</v>
      </c>
      <c r="N121" s="285">
        <v>59.6</v>
      </c>
      <c r="O121" s="300">
        <v>66742000</v>
      </c>
      <c r="P121" s="301">
        <v>2.1066319895968792E-2</v>
      </c>
    </row>
    <row r="122" spans="1:16" ht="15">
      <c r="A122" s="263">
        <v>112</v>
      </c>
      <c r="B122" s="362" t="s">
        <v>39</v>
      </c>
      <c r="C122" s="468" t="s">
        <v>256</v>
      </c>
      <c r="D122" s="469">
        <v>44280</v>
      </c>
      <c r="E122" s="297">
        <v>5013.05</v>
      </c>
      <c r="F122" s="297">
        <v>5014.0999999999995</v>
      </c>
      <c r="G122" s="298">
        <v>4968.1999999999989</v>
      </c>
      <c r="H122" s="298">
        <v>4923.3499999999995</v>
      </c>
      <c r="I122" s="298">
        <v>4877.4499999999989</v>
      </c>
      <c r="J122" s="298">
        <v>5058.9499999999989</v>
      </c>
      <c r="K122" s="298">
        <v>5104.8499999999985</v>
      </c>
      <c r="L122" s="298">
        <v>5149.6999999999989</v>
      </c>
      <c r="M122" s="285">
        <v>5060</v>
      </c>
      <c r="N122" s="285">
        <v>4969.25</v>
      </c>
      <c r="O122" s="300">
        <v>871250</v>
      </c>
      <c r="P122" s="301">
        <v>1.1904761904761904E-2</v>
      </c>
    </row>
    <row r="123" spans="1:16" ht="15">
      <c r="A123" s="263">
        <v>113</v>
      </c>
      <c r="B123" s="362" t="s">
        <v>858</v>
      </c>
      <c r="C123" s="468" t="s">
        <v>450</v>
      </c>
      <c r="D123" s="469">
        <v>44280</v>
      </c>
      <c r="E123" s="297">
        <v>2846.25</v>
      </c>
      <c r="F123" s="297">
        <v>2825.4333333333329</v>
      </c>
      <c r="G123" s="298">
        <v>2703.2166666666658</v>
      </c>
      <c r="H123" s="298">
        <v>2560.1833333333329</v>
      </c>
      <c r="I123" s="298">
        <v>2437.9666666666658</v>
      </c>
      <c r="J123" s="298">
        <v>2968.4666666666658</v>
      </c>
      <c r="K123" s="298">
        <v>3090.6833333333329</v>
      </c>
      <c r="L123" s="298">
        <v>3233.7166666666658</v>
      </c>
      <c r="M123" s="285">
        <v>2947.65</v>
      </c>
      <c r="N123" s="285">
        <v>2682.4</v>
      </c>
      <c r="O123" s="300">
        <v>175950</v>
      </c>
      <c r="P123" s="301">
        <v>0.20122887864823349</v>
      </c>
    </row>
    <row r="124" spans="1:16" ht="15">
      <c r="A124" s="263">
        <v>114</v>
      </c>
      <c r="B124" s="362" t="s">
        <v>49</v>
      </c>
      <c r="C124" s="468" t="s">
        <v>151</v>
      </c>
      <c r="D124" s="469">
        <v>44280</v>
      </c>
      <c r="E124" s="297">
        <v>16703.7</v>
      </c>
      <c r="F124" s="297">
        <v>16666.45</v>
      </c>
      <c r="G124" s="298">
        <v>16572.900000000001</v>
      </c>
      <c r="H124" s="298">
        <v>16442.100000000002</v>
      </c>
      <c r="I124" s="298">
        <v>16348.550000000003</v>
      </c>
      <c r="J124" s="298">
        <v>16797.25</v>
      </c>
      <c r="K124" s="298">
        <v>16890.799999999996</v>
      </c>
      <c r="L124" s="298">
        <v>17021.599999999999</v>
      </c>
      <c r="M124" s="285">
        <v>16760</v>
      </c>
      <c r="N124" s="285">
        <v>16535.650000000001</v>
      </c>
      <c r="O124" s="300">
        <v>340000</v>
      </c>
      <c r="P124" s="301">
        <v>2.2864019253910951E-2</v>
      </c>
    </row>
    <row r="125" spans="1:16" ht="15">
      <c r="A125" s="263">
        <v>115</v>
      </c>
      <c r="B125" s="362" t="s">
        <v>111</v>
      </c>
      <c r="C125" s="468" t="s">
        <v>152</v>
      </c>
      <c r="D125" s="469">
        <v>44280</v>
      </c>
      <c r="E125" s="297">
        <v>136.80000000000001</v>
      </c>
      <c r="F125" s="297">
        <v>136.1</v>
      </c>
      <c r="G125" s="298">
        <v>133.39999999999998</v>
      </c>
      <c r="H125" s="298">
        <v>129.99999999999997</v>
      </c>
      <c r="I125" s="298">
        <v>127.29999999999995</v>
      </c>
      <c r="J125" s="298">
        <v>139.5</v>
      </c>
      <c r="K125" s="298">
        <v>142.19999999999999</v>
      </c>
      <c r="L125" s="298">
        <v>145.60000000000002</v>
      </c>
      <c r="M125" s="285">
        <v>138.80000000000001</v>
      </c>
      <c r="N125" s="285">
        <v>132.69999999999999</v>
      </c>
      <c r="O125" s="300">
        <v>49667100</v>
      </c>
      <c r="P125" s="301">
        <v>2.673130193905817E-2</v>
      </c>
    </row>
    <row r="126" spans="1:16" ht="15">
      <c r="A126" s="263">
        <v>116</v>
      </c>
      <c r="B126" s="362" t="s">
        <v>42</v>
      </c>
      <c r="C126" s="468" t="s">
        <v>153</v>
      </c>
      <c r="D126" s="469">
        <v>44280</v>
      </c>
      <c r="E126" s="297">
        <v>111.4</v>
      </c>
      <c r="F126" s="297">
        <v>111.86666666666667</v>
      </c>
      <c r="G126" s="298">
        <v>110.33333333333334</v>
      </c>
      <c r="H126" s="298">
        <v>109.26666666666667</v>
      </c>
      <c r="I126" s="298">
        <v>107.73333333333333</v>
      </c>
      <c r="J126" s="298">
        <v>112.93333333333335</v>
      </c>
      <c r="K126" s="298">
        <v>114.46666666666668</v>
      </c>
      <c r="L126" s="298">
        <v>115.53333333333336</v>
      </c>
      <c r="M126" s="285">
        <v>113.4</v>
      </c>
      <c r="N126" s="285">
        <v>110.8</v>
      </c>
      <c r="O126" s="300">
        <v>80700600</v>
      </c>
      <c r="P126" s="301">
        <v>4.2025465518510344E-2</v>
      </c>
    </row>
    <row r="127" spans="1:16" ht="15">
      <c r="A127" s="263">
        <v>117</v>
      </c>
      <c r="B127" s="362" t="s">
        <v>72</v>
      </c>
      <c r="C127" s="468" t="s">
        <v>155</v>
      </c>
      <c r="D127" s="469">
        <v>44280</v>
      </c>
      <c r="E127" s="297">
        <v>112.55</v>
      </c>
      <c r="F127" s="297">
        <v>113.61666666666666</v>
      </c>
      <c r="G127" s="298">
        <v>110.88333333333333</v>
      </c>
      <c r="H127" s="298">
        <v>109.21666666666667</v>
      </c>
      <c r="I127" s="298">
        <v>106.48333333333333</v>
      </c>
      <c r="J127" s="298">
        <v>115.28333333333332</v>
      </c>
      <c r="K127" s="298">
        <v>118.01666666666664</v>
      </c>
      <c r="L127" s="298">
        <v>119.68333333333331</v>
      </c>
      <c r="M127" s="285">
        <v>116.35</v>
      </c>
      <c r="N127" s="285">
        <v>111.95</v>
      </c>
      <c r="O127" s="300">
        <v>44367400</v>
      </c>
      <c r="P127" s="301">
        <v>6.6247224278312367E-2</v>
      </c>
    </row>
    <row r="128" spans="1:16" ht="15">
      <c r="A128" s="263">
        <v>118</v>
      </c>
      <c r="B128" s="362" t="s">
        <v>78</v>
      </c>
      <c r="C128" s="468" t="s">
        <v>156</v>
      </c>
      <c r="D128" s="469">
        <v>44280</v>
      </c>
      <c r="E128" s="297">
        <v>29292</v>
      </c>
      <c r="F128" s="297">
        <v>29466.7</v>
      </c>
      <c r="G128" s="298">
        <v>28713.4</v>
      </c>
      <c r="H128" s="298">
        <v>28134.799999999999</v>
      </c>
      <c r="I128" s="298">
        <v>27381.5</v>
      </c>
      <c r="J128" s="298">
        <v>30045.300000000003</v>
      </c>
      <c r="K128" s="298">
        <v>30798.6</v>
      </c>
      <c r="L128" s="298">
        <v>31377.200000000004</v>
      </c>
      <c r="M128" s="285">
        <v>30220</v>
      </c>
      <c r="N128" s="285">
        <v>28888.1</v>
      </c>
      <c r="O128" s="300">
        <v>68520</v>
      </c>
      <c r="P128" s="301">
        <v>-3.8720538720538718E-2</v>
      </c>
    </row>
    <row r="129" spans="1:16" ht="15">
      <c r="A129" s="263">
        <v>119</v>
      </c>
      <c r="B129" s="382" t="s">
        <v>51</v>
      </c>
      <c r="C129" s="468" t="s">
        <v>157</v>
      </c>
      <c r="D129" s="469">
        <v>44280</v>
      </c>
      <c r="E129" s="297">
        <v>1963.65</v>
      </c>
      <c r="F129" s="297">
        <v>1969.4833333333333</v>
      </c>
      <c r="G129" s="298">
        <v>1941.6666666666667</v>
      </c>
      <c r="H129" s="298">
        <v>1919.6833333333334</v>
      </c>
      <c r="I129" s="298">
        <v>1891.8666666666668</v>
      </c>
      <c r="J129" s="298">
        <v>1991.4666666666667</v>
      </c>
      <c r="K129" s="298">
        <v>2019.2833333333333</v>
      </c>
      <c r="L129" s="298">
        <v>2041.2666666666667</v>
      </c>
      <c r="M129" s="285">
        <v>1997.3</v>
      </c>
      <c r="N129" s="285">
        <v>1947.5</v>
      </c>
      <c r="O129" s="300">
        <v>3279650</v>
      </c>
      <c r="P129" s="301">
        <v>-1.2584865043881437E-2</v>
      </c>
    </row>
    <row r="130" spans="1:16" ht="15">
      <c r="A130" s="263">
        <v>120</v>
      </c>
      <c r="B130" s="362" t="s">
        <v>72</v>
      </c>
      <c r="C130" s="468" t="s">
        <v>158</v>
      </c>
      <c r="D130" s="469">
        <v>44280</v>
      </c>
      <c r="E130" s="297">
        <v>256.60000000000002</v>
      </c>
      <c r="F130" s="297">
        <v>257.0333333333333</v>
      </c>
      <c r="G130" s="298">
        <v>252.61666666666662</v>
      </c>
      <c r="H130" s="298">
        <v>248.63333333333333</v>
      </c>
      <c r="I130" s="298">
        <v>244.21666666666664</v>
      </c>
      <c r="J130" s="298">
        <v>261.01666666666659</v>
      </c>
      <c r="K130" s="298">
        <v>265.43333333333334</v>
      </c>
      <c r="L130" s="298">
        <v>269.41666666666657</v>
      </c>
      <c r="M130" s="285">
        <v>261.45</v>
      </c>
      <c r="N130" s="285">
        <v>253.05</v>
      </c>
      <c r="O130" s="300">
        <v>17862000</v>
      </c>
      <c r="P130" s="301">
        <v>8.2980524978831498E-3</v>
      </c>
    </row>
    <row r="131" spans="1:16" ht="15">
      <c r="A131" s="263">
        <v>121</v>
      </c>
      <c r="B131" s="362" t="s">
        <v>56</v>
      </c>
      <c r="C131" s="468" t="s">
        <v>159</v>
      </c>
      <c r="D131" s="469">
        <v>44280</v>
      </c>
      <c r="E131" s="297">
        <v>134.5</v>
      </c>
      <c r="F131" s="297">
        <v>135.26666666666665</v>
      </c>
      <c r="G131" s="298">
        <v>131.33333333333331</v>
      </c>
      <c r="H131" s="298">
        <v>128.16666666666666</v>
      </c>
      <c r="I131" s="298">
        <v>124.23333333333332</v>
      </c>
      <c r="J131" s="298">
        <v>138.43333333333331</v>
      </c>
      <c r="K131" s="298">
        <v>142.36666666666665</v>
      </c>
      <c r="L131" s="298">
        <v>145.5333333333333</v>
      </c>
      <c r="M131" s="285">
        <v>139.19999999999999</v>
      </c>
      <c r="N131" s="285">
        <v>132.1</v>
      </c>
      <c r="O131" s="300">
        <v>38105200</v>
      </c>
      <c r="P131" s="301">
        <v>7.0545201184462641E-2</v>
      </c>
    </row>
    <row r="132" spans="1:16" ht="15">
      <c r="A132" s="263">
        <v>122</v>
      </c>
      <c r="B132" s="362" t="s">
        <v>51</v>
      </c>
      <c r="C132" s="468" t="s">
        <v>269</v>
      </c>
      <c r="D132" s="469">
        <v>44280</v>
      </c>
      <c r="E132" s="297">
        <v>4627.2</v>
      </c>
      <c r="F132" s="297">
        <v>4632.0333333333328</v>
      </c>
      <c r="G132" s="298">
        <v>4600.1666666666661</v>
      </c>
      <c r="H132" s="298">
        <v>4573.1333333333332</v>
      </c>
      <c r="I132" s="298">
        <v>4541.2666666666664</v>
      </c>
      <c r="J132" s="298">
        <v>4659.0666666666657</v>
      </c>
      <c r="K132" s="298">
        <v>4690.9333333333325</v>
      </c>
      <c r="L132" s="298">
        <v>4717.9666666666653</v>
      </c>
      <c r="M132" s="285">
        <v>4663.8999999999996</v>
      </c>
      <c r="N132" s="285">
        <v>4605</v>
      </c>
      <c r="O132" s="300">
        <v>34500</v>
      </c>
      <c r="P132" s="301">
        <v>-3.6101083032490976E-3</v>
      </c>
    </row>
    <row r="133" spans="1:16" ht="15">
      <c r="A133" s="263">
        <v>123</v>
      </c>
      <c r="B133" s="362" t="s">
        <v>49</v>
      </c>
      <c r="C133" s="468" t="s">
        <v>160</v>
      </c>
      <c r="D133" s="469">
        <v>44280</v>
      </c>
      <c r="E133" s="297">
        <v>1767.3</v>
      </c>
      <c r="F133" s="297">
        <v>1764.4333333333334</v>
      </c>
      <c r="G133" s="298">
        <v>1748.8666666666668</v>
      </c>
      <c r="H133" s="298">
        <v>1730.4333333333334</v>
      </c>
      <c r="I133" s="298">
        <v>1714.8666666666668</v>
      </c>
      <c r="J133" s="298">
        <v>1782.8666666666668</v>
      </c>
      <c r="K133" s="298">
        <v>1798.4333333333334</v>
      </c>
      <c r="L133" s="298">
        <v>1816.8666666666668</v>
      </c>
      <c r="M133" s="285">
        <v>1780</v>
      </c>
      <c r="N133" s="285">
        <v>1746</v>
      </c>
      <c r="O133" s="300">
        <v>2113000</v>
      </c>
      <c r="P133" s="301">
        <v>-1.6065192083818392E-2</v>
      </c>
    </row>
    <row r="134" spans="1:16" ht="15">
      <c r="A134" s="263">
        <v>124</v>
      </c>
      <c r="B134" s="362" t="s">
        <v>858</v>
      </c>
      <c r="C134" s="468" t="s">
        <v>267</v>
      </c>
      <c r="D134" s="469">
        <v>44280</v>
      </c>
      <c r="E134" s="297">
        <v>2274.35</v>
      </c>
      <c r="F134" s="297">
        <v>2285.7333333333331</v>
      </c>
      <c r="G134" s="298">
        <v>2228.6166666666663</v>
      </c>
      <c r="H134" s="298">
        <v>2182.8833333333332</v>
      </c>
      <c r="I134" s="298">
        <v>2125.7666666666664</v>
      </c>
      <c r="J134" s="298">
        <v>2331.4666666666662</v>
      </c>
      <c r="K134" s="298">
        <v>2388.583333333333</v>
      </c>
      <c r="L134" s="298">
        <v>2434.3166666666662</v>
      </c>
      <c r="M134" s="285">
        <v>2342.85</v>
      </c>
      <c r="N134" s="285">
        <v>2240</v>
      </c>
      <c r="O134" s="300">
        <v>245500</v>
      </c>
      <c r="P134" s="301">
        <v>8.990011098779134E-2</v>
      </c>
    </row>
    <row r="135" spans="1:16" ht="15">
      <c r="A135" s="263">
        <v>125</v>
      </c>
      <c r="B135" s="362" t="s">
        <v>53</v>
      </c>
      <c r="C135" s="468" t="s">
        <v>161</v>
      </c>
      <c r="D135" s="469">
        <v>44280</v>
      </c>
      <c r="E135" s="297">
        <v>42.5</v>
      </c>
      <c r="F135" s="297">
        <v>42.516666666666673</v>
      </c>
      <c r="G135" s="298">
        <v>41.633333333333347</v>
      </c>
      <c r="H135" s="298">
        <v>40.766666666666673</v>
      </c>
      <c r="I135" s="298">
        <v>39.883333333333347</v>
      </c>
      <c r="J135" s="298">
        <v>43.383333333333347</v>
      </c>
      <c r="K135" s="298">
        <v>44.266666666666673</v>
      </c>
      <c r="L135" s="298">
        <v>45.133333333333347</v>
      </c>
      <c r="M135" s="285">
        <v>43.4</v>
      </c>
      <c r="N135" s="285">
        <v>41.65</v>
      </c>
      <c r="O135" s="300">
        <v>266832000</v>
      </c>
      <c r="P135" s="301">
        <v>6.2906309751434034E-2</v>
      </c>
    </row>
    <row r="136" spans="1:16" ht="15">
      <c r="A136" s="263">
        <v>126</v>
      </c>
      <c r="B136" s="362" t="s">
        <v>42</v>
      </c>
      <c r="C136" s="468" t="s">
        <v>162</v>
      </c>
      <c r="D136" s="469">
        <v>44280</v>
      </c>
      <c r="E136" s="297">
        <v>222.6</v>
      </c>
      <c r="F136" s="297">
        <v>223.51666666666665</v>
      </c>
      <c r="G136" s="298">
        <v>219.68333333333331</v>
      </c>
      <c r="H136" s="298">
        <v>216.76666666666665</v>
      </c>
      <c r="I136" s="298">
        <v>212.93333333333331</v>
      </c>
      <c r="J136" s="298">
        <v>226.43333333333331</v>
      </c>
      <c r="K136" s="298">
        <v>230.26666666666668</v>
      </c>
      <c r="L136" s="298">
        <v>233.18333333333331</v>
      </c>
      <c r="M136" s="285">
        <v>227.35</v>
      </c>
      <c r="N136" s="285">
        <v>220.6</v>
      </c>
      <c r="O136" s="300">
        <v>13928000</v>
      </c>
      <c r="P136" s="301">
        <v>0.26848816029143896</v>
      </c>
    </row>
    <row r="137" spans="1:16" ht="15">
      <c r="A137" s="263">
        <v>127</v>
      </c>
      <c r="B137" s="362" t="s">
        <v>88</v>
      </c>
      <c r="C137" s="468" t="s">
        <v>163</v>
      </c>
      <c r="D137" s="469">
        <v>44280</v>
      </c>
      <c r="E137" s="297">
        <v>1475.55</v>
      </c>
      <c r="F137" s="297">
        <v>1459.8666666666668</v>
      </c>
      <c r="G137" s="298">
        <v>1412.7333333333336</v>
      </c>
      <c r="H137" s="298">
        <v>1349.9166666666667</v>
      </c>
      <c r="I137" s="298">
        <v>1302.7833333333335</v>
      </c>
      <c r="J137" s="298">
        <v>1522.6833333333336</v>
      </c>
      <c r="K137" s="298">
        <v>1569.8166666666668</v>
      </c>
      <c r="L137" s="298">
        <v>1632.6333333333337</v>
      </c>
      <c r="M137" s="285">
        <v>1507</v>
      </c>
      <c r="N137" s="285">
        <v>1397.05</v>
      </c>
      <c r="O137" s="300">
        <v>1719168</v>
      </c>
      <c r="P137" s="301">
        <v>7.874015748031496E-3</v>
      </c>
    </row>
    <row r="138" spans="1:16" ht="15">
      <c r="A138" s="263">
        <v>128</v>
      </c>
      <c r="B138" s="362" t="s">
        <v>37</v>
      </c>
      <c r="C138" s="468" t="s">
        <v>164</v>
      </c>
      <c r="D138" s="469">
        <v>44280</v>
      </c>
      <c r="E138" s="297">
        <v>1026.75</v>
      </c>
      <c r="F138" s="297">
        <v>1010.7000000000002</v>
      </c>
      <c r="G138" s="298">
        <v>982.75000000000023</v>
      </c>
      <c r="H138" s="298">
        <v>938.75000000000011</v>
      </c>
      <c r="I138" s="298">
        <v>910.80000000000018</v>
      </c>
      <c r="J138" s="298">
        <v>1054.7000000000003</v>
      </c>
      <c r="K138" s="298">
        <v>1082.6500000000003</v>
      </c>
      <c r="L138" s="298">
        <v>1126.6500000000003</v>
      </c>
      <c r="M138" s="285">
        <v>1038.6500000000001</v>
      </c>
      <c r="N138" s="285">
        <v>966.7</v>
      </c>
      <c r="O138" s="300">
        <v>1598850</v>
      </c>
      <c r="P138" s="301">
        <v>-5.8558558558558557E-2</v>
      </c>
    </row>
    <row r="139" spans="1:16" ht="15">
      <c r="A139" s="263">
        <v>129</v>
      </c>
      <c r="B139" s="362" t="s">
        <v>53</v>
      </c>
      <c r="C139" s="468" t="s">
        <v>165</v>
      </c>
      <c r="D139" s="469">
        <v>44280</v>
      </c>
      <c r="E139" s="297">
        <v>250.3</v>
      </c>
      <c r="F139" s="297">
        <v>248.98333333333335</v>
      </c>
      <c r="G139" s="298">
        <v>242.41666666666669</v>
      </c>
      <c r="H139" s="298">
        <v>234.53333333333333</v>
      </c>
      <c r="I139" s="298">
        <v>227.96666666666667</v>
      </c>
      <c r="J139" s="298">
        <v>256.86666666666667</v>
      </c>
      <c r="K139" s="298">
        <v>263.43333333333339</v>
      </c>
      <c r="L139" s="298">
        <v>271.31666666666672</v>
      </c>
      <c r="M139" s="285">
        <v>255.55</v>
      </c>
      <c r="N139" s="285">
        <v>241.1</v>
      </c>
      <c r="O139" s="300">
        <v>21097500</v>
      </c>
      <c r="P139" s="301">
        <v>2.6962168266516092E-2</v>
      </c>
    </row>
    <row r="140" spans="1:16" ht="15">
      <c r="A140" s="263">
        <v>130</v>
      </c>
      <c r="B140" s="362" t="s">
        <v>42</v>
      </c>
      <c r="C140" s="468" t="s">
        <v>166</v>
      </c>
      <c r="D140" s="469">
        <v>44280</v>
      </c>
      <c r="E140" s="297">
        <v>143.19999999999999</v>
      </c>
      <c r="F140" s="297">
        <v>143.96666666666667</v>
      </c>
      <c r="G140" s="298">
        <v>139.73333333333335</v>
      </c>
      <c r="H140" s="298">
        <v>136.26666666666668</v>
      </c>
      <c r="I140" s="298">
        <v>132.03333333333336</v>
      </c>
      <c r="J140" s="298">
        <v>147.43333333333334</v>
      </c>
      <c r="K140" s="298">
        <v>151.66666666666663</v>
      </c>
      <c r="L140" s="298">
        <v>155.13333333333333</v>
      </c>
      <c r="M140" s="285">
        <v>148.19999999999999</v>
      </c>
      <c r="N140" s="285">
        <v>140.5</v>
      </c>
      <c r="O140" s="300">
        <v>19404000</v>
      </c>
      <c r="P140" s="301">
        <v>-1.5436863229391787E-3</v>
      </c>
    </row>
    <row r="141" spans="1:16" ht="15">
      <c r="A141" s="263">
        <v>131</v>
      </c>
      <c r="B141" s="362" t="s">
        <v>72</v>
      </c>
      <c r="C141" s="468" t="s">
        <v>167</v>
      </c>
      <c r="D141" s="469">
        <v>44280</v>
      </c>
      <c r="E141" s="297">
        <v>2179.75</v>
      </c>
      <c r="F141" s="297">
        <v>2180.2833333333333</v>
      </c>
      <c r="G141" s="298">
        <v>2163.5666666666666</v>
      </c>
      <c r="H141" s="298">
        <v>2147.3833333333332</v>
      </c>
      <c r="I141" s="298">
        <v>2130.6666666666665</v>
      </c>
      <c r="J141" s="298">
        <v>2196.4666666666667</v>
      </c>
      <c r="K141" s="298">
        <v>2213.1833333333329</v>
      </c>
      <c r="L141" s="298">
        <v>2229.3666666666668</v>
      </c>
      <c r="M141" s="285">
        <v>2197</v>
      </c>
      <c r="N141" s="285">
        <v>2164.1</v>
      </c>
      <c r="O141" s="300">
        <v>27263000</v>
      </c>
      <c r="P141" s="301">
        <v>2.3213045844358123E-2</v>
      </c>
    </row>
    <row r="142" spans="1:16" ht="15">
      <c r="A142" s="263">
        <v>132</v>
      </c>
      <c r="B142" s="362" t="s">
        <v>111</v>
      </c>
      <c r="C142" s="468" t="s">
        <v>168</v>
      </c>
      <c r="D142" s="469">
        <v>44280</v>
      </c>
      <c r="E142" s="297">
        <v>76.599999999999994</v>
      </c>
      <c r="F142" s="297">
        <v>76.566666666666663</v>
      </c>
      <c r="G142" s="298">
        <v>75.23333333333332</v>
      </c>
      <c r="H142" s="298">
        <v>73.86666666666666</v>
      </c>
      <c r="I142" s="298">
        <v>72.533333333333317</v>
      </c>
      <c r="J142" s="298">
        <v>77.933333333333323</v>
      </c>
      <c r="K142" s="298">
        <v>79.266666666666666</v>
      </c>
      <c r="L142" s="298">
        <v>80.633333333333326</v>
      </c>
      <c r="M142" s="285">
        <v>77.900000000000006</v>
      </c>
      <c r="N142" s="285">
        <v>75.2</v>
      </c>
      <c r="O142" s="300">
        <v>132563000</v>
      </c>
      <c r="P142" s="301">
        <v>-4.9584525269036915E-2</v>
      </c>
    </row>
    <row r="143" spans="1:16" ht="15">
      <c r="A143" s="263">
        <v>133</v>
      </c>
      <c r="B143" s="362" t="s">
        <v>56</v>
      </c>
      <c r="C143" s="468" t="s">
        <v>274</v>
      </c>
      <c r="D143" s="469">
        <v>44280</v>
      </c>
      <c r="E143" s="297">
        <v>918.5</v>
      </c>
      <c r="F143" s="297">
        <v>913.76666666666677</v>
      </c>
      <c r="G143" s="298">
        <v>900.53333333333353</v>
      </c>
      <c r="H143" s="298">
        <v>882.56666666666672</v>
      </c>
      <c r="I143" s="298">
        <v>869.33333333333348</v>
      </c>
      <c r="J143" s="298">
        <v>931.73333333333358</v>
      </c>
      <c r="K143" s="298">
        <v>944.96666666666692</v>
      </c>
      <c r="L143" s="298">
        <v>962.93333333333362</v>
      </c>
      <c r="M143" s="285">
        <v>927</v>
      </c>
      <c r="N143" s="285">
        <v>895.8</v>
      </c>
      <c r="O143" s="300">
        <v>5213250</v>
      </c>
      <c r="P143" s="301">
        <v>2.5977859778597786E-2</v>
      </c>
    </row>
    <row r="144" spans="1:16" ht="15">
      <c r="A144" s="263">
        <v>134</v>
      </c>
      <c r="B144" s="362" t="s">
        <v>53</v>
      </c>
      <c r="C144" s="468" t="s">
        <v>169</v>
      </c>
      <c r="D144" s="469">
        <v>44280</v>
      </c>
      <c r="E144" s="297">
        <v>398.3</v>
      </c>
      <c r="F144" s="297">
        <v>400.51666666666665</v>
      </c>
      <c r="G144" s="298">
        <v>394.83333333333331</v>
      </c>
      <c r="H144" s="298">
        <v>391.36666666666667</v>
      </c>
      <c r="I144" s="298">
        <v>385.68333333333334</v>
      </c>
      <c r="J144" s="298">
        <v>403.98333333333329</v>
      </c>
      <c r="K144" s="298">
        <v>409.66666666666669</v>
      </c>
      <c r="L144" s="298">
        <v>413.13333333333327</v>
      </c>
      <c r="M144" s="285">
        <v>406.2</v>
      </c>
      <c r="N144" s="285">
        <v>397.05</v>
      </c>
      <c r="O144" s="300">
        <v>100647000</v>
      </c>
      <c r="P144" s="301">
        <v>8.0100447506519429E-2</v>
      </c>
    </row>
    <row r="145" spans="1:16" ht="15">
      <c r="A145" s="263">
        <v>135</v>
      </c>
      <c r="B145" s="362" t="s">
        <v>37</v>
      </c>
      <c r="C145" s="468" t="s">
        <v>170</v>
      </c>
      <c r="D145" s="469">
        <v>44280</v>
      </c>
      <c r="E145" s="297">
        <v>28707.55</v>
      </c>
      <c r="F145" s="297">
        <v>28351.916666666668</v>
      </c>
      <c r="G145" s="298">
        <v>27773.883333333335</v>
      </c>
      <c r="H145" s="298">
        <v>26840.216666666667</v>
      </c>
      <c r="I145" s="298">
        <v>26262.183333333334</v>
      </c>
      <c r="J145" s="298">
        <v>29285.583333333336</v>
      </c>
      <c r="K145" s="298">
        <v>29863.616666666669</v>
      </c>
      <c r="L145" s="298">
        <v>30797.283333333336</v>
      </c>
      <c r="M145" s="285">
        <v>28929.95</v>
      </c>
      <c r="N145" s="285">
        <v>27418.25</v>
      </c>
      <c r="O145" s="300">
        <v>119700</v>
      </c>
      <c r="P145" s="301">
        <v>-2.2458146182115148E-2</v>
      </c>
    </row>
    <row r="146" spans="1:16" ht="15">
      <c r="A146" s="263">
        <v>136</v>
      </c>
      <c r="B146" s="362" t="s">
        <v>63</v>
      </c>
      <c r="C146" s="468" t="s">
        <v>171</v>
      </c>
      <c r="D146" s="469">
        <v>44280</v>
      </c>
      <c r="E146" s="297">
        <v>1953.5</v>
      </c>
      <c r="F146" s="297">
        <v>1942.8666666666668</v>
      </c>
      <c r="G146" s="298">
        <v>1910.7333333333336</v>
      </c>
      <c r="H146" s="298">
        <v>1867.9666666666667</v>
      </c>
      <c r="I146" s="298">
        <v>1835.8333333333335</v>
      </c>
      <c r="J146" s="298">
        <v>1985.6333333333337</v>
      </c>
      <c r="K146" s="298">
        <v>2017.7666666666669</v>
      </c>
      <c r="L146" s="298">
        <v>2060.5333333333338</v>
      </c>
      <c r="M146" s="285">
        <v>1975</v>
      </c>
      <c r="N146" s="285">
        <v>1900.1</v>
      </c>
      <c r="O146" s="300">
        <v>748550</v>
      </c>
      <c r="P146" s="301">
        <v>-8.7399854333576107E-3</v>
      </c>
    </row>
    <row r="147" spans="1:16" ht="15">
      <c r="A147" s="263">
        <v>137</v>
      </c>
      <c r="B147" s="362" t="s">
        <v>78</v>
      </c>
      <c r="C147" s="468" t="s">
        <v>172</v>
      </c>
      <c r="D147" s="469">
        <v>44280</v>
      </c>
      <c r="E147" s="297">
        <v>5730.15</v>
      </c>
      <c r="F147" s="297">
        <v>5703.3999999999987</v>
      </c>
      <c r="G147" s="298">
        <v>5629.3499999999976</v>
      </c>
      <c r="H147" s="298">
        <v>5528.5499999999993</v>
      </c>
      <c r="I147" s="298">
        <v>5454.4999999999982</v>
      </c>
      <c r="J147" s="298">
        <v>5804.1999999999971</v>
      </c>
      <c r="K147" s="298">
        <v>5878.2499999999982</v>
      </c>
      <c r="L147" s="298">
        <v>5979.0499999999965</v>
      </c>
      <c r="M147" s="285">
        <v>5777.45</v>
      </c>
      <c r="N147" s="285">
        <v>5602.6</v>
      </c>
      <c r="O147" s="300">
        <v>286625</v>
      </c>
      <c r="P147" s="301">
        <v>-3.4932659932659933E-2</v>
      </c>
    </row>
    <row r="148" spans="1:16" ht="15">
      <c r="A148" s="263">
        <v>138</v>
      </c>
      <c r="B148" s="362" t="s">
        <v>56</v>
      </c>
      <c r="C148" s="468" t="s">
        <v>173</v>
      </c>
      <c r="D148" s="469">
        <v>44280</v>
      </c>
      <c r="E148" s="297">
        <v>1346</v>
      </c>
      <c r="F148" s="297">
        <v>1355.4833333333333</v>
      </c>
      <c r="G148" s="298">
        <v>1330.6166666666668</v>
      </c>
      <c r="H148" s="298">
        <v>1315.2333333333333</v>
      </c>
      <c r="I148" s="298">
        <v>1290.3666666666668</v>
      </c>
      <c r="J148" s="298">
        <v>1370.8666666666668</v>
      </c>
      <c r="K148" s="298">
        <v>1395.7333333333331</v>
      </c>
      <c r="L148" s="298">
        <v>1411.1166666666668</v>
      </c>
      <c r="M148" s="285">
        <v>1380.35</v>
      </c>
      <c r="N148" s="285">
        <v>1340.1</v>
      </c>
      <c r="O148" s="300">
        <v>4028800</v>
      </c>
      <c r="P148" s="301">
        <v>3.1872509960159364E-3</v>
      </c>
    </row>
    <row r="149" spans="1:16" ht="15">
      <c r="A149" s="263">
        <v>139</v>
      </c>
      <c r="B149" s="362" t="s">
        <v>51</v>
      </c>
      <c r="C149" s="468" t="s">
        <v>175</v>
      </c>
      <c r="D149" s="469">
        <v>44280</v>
      </c>
      <c r="E149" s="297">
        <v>621.54999999999995</v>
      </c>
      <c r="F149" s="297">
        <v>626.68333333333339</v>
      </c>
      <c r="G149" s="298">
        <v>613.51666666666677</v>
      </c>
      <c r="H149" s="298">
        <v>605.48333333333335</v>
      </c>
      <c r="I149" s="298">
        <v>592.31666666666672</v>
      </c>
      <c r="J149" s="298">
        <v>634.71666666666681</v>
      </c>
      <c r="K149" s="298">
        <v>647.88333333333333</v>
      </c>
      <c r="L149" s="298">
        <v>655.91666666666686</v>
      </c>
      <c r="M149" s="285">
        <v>639.85</v>
      </c>
      <c r="N149" s="285">
        <v>618.65</v>
      </c>
      <c r="O149" s="300">
        <v>45183600</v>
      </c>
      <c r="P149" s="301">
        <v>4.6091015169194866E-2</v>
      </c>
    </row>
    <row r="150" spans="1:16" ht="15">
      <c r="A150" s="263">
        <v>140</v>
      </c>
      <c r="B150" s="362" t="s">
        <v>88</v>
      </c>
      <c r="C150" s="468" t="s">
        <v>176</v>
      </c>
      <c r="D150" s="469">
        <v>44280</v>
      </c>
      <c r="E150" s="297">
        <v>514.04999999999995</v>
      </c>
      <c r="F150" s="297">
        <v>512.25</v>
      </c>
      <c r="G150" s="298">
        <v>503.04999999999995</v>
      </c>
      <c r="H150" s="298">
        <v>492.04999999999995</v>
      </c>
      <c r="I150" s="298">
        <v>482.84999999999991</v>
      </c>
      <c r="J150" s="298">
        <v>523.25</v>
      </c>
      <c r="K150" s="298">
        <v>532.45000000000005</v>
      </c>
      <c r="L150" s="298">
        <v>543.45000000000005</v>
      </c>
      <c r="M150" s="285">
        <v>521.45000000000005</v>
      </c>
      <c r="N150" s="285">
        <v>501.25</v>
      </c>
      <c r="O150" s="300">
        <v>12069000</v>
      </c>
      <c r="P150" s="301">
        <v>1.1058054787635083E-2</v>
      </c>
    </row>
    <row r="151" spans="1:16" ht="15">
      <c r="A151" s="263">
        <v>141</v>
      </c>
      <c r="B151" s="362" t="s">
        <v>858</v>
      </c>
      <c r="C151" s="468" t="s">
        <v>177</v>
      </c>
      <c r="D151" s="469">
        <v>44280</v>
      </c>
      <c r="E151" s="297">
        <v>776.5</v>
      </c>
      <c r="F151" s="297">
        <v>778.04999999999984</v>
      </c>
      <c r="G151" s="298">
        <v>762.24999999999966</v>
      </c>
      <c r="H151" s="298">
        <v>747.99999999999977</v>
      </c>
      <c r="I151" s="298">
        <v>732.19999999999959</v>
      </c>
      <c r="J151" s="298">
        <v>792.29999999999973</v>
      </c>
      <c r="K151" s="298">
        <v>808.09999999999991</v>
      </c>
      <c r="L151" s="298">
        <v>822.3499999999998</v>
      </c>
      <c r="M151" s="285">
        <v>793.85</v>
      </c>
      <c r="N151" s="285">
        <v>763.8</v>
      </c>
      <c r="O151" s="300">
        <v>10234000</v>
      </c>
      <c r="P151" s="301">
        <v>3.8773853024766547E-2</v>
      </c>
    </row>
    <row r="152" spans="1:16" ht="15">
      <c r="A152" s="263">
        <v>142</v>
      </c>
      <c r="B152" s="362" t="s">
        <v>49</v>
      </c>
      <c r="C152" s="468" t="s">
        <v>804</v>
      </c>
      <c r="D152" s="469">
        <v>44280</v>
      </c>
      <c r="E152" s="297">
        <v>634.6</v>
      </c>
      <c r="F152" s="297">
        <v>637.81666666666672</v>
      </c>
      <c r="G152" s="298">
        <v>628.68333333333339</v>
      </c>
      <c r="H152" s="298">
        <v>622.76666666666665</v>
      </c>
      <c r="I152" s="298">
        <v>613.63333333333333</v>
      </c>
      <c r="J152" s="298">
        <v>643.73333333333346</v>
      </c>
      <c r="K152" s="298">
        <v>652.8666666666669</v>
      </c>
      <c r="L152" s="298">
        <v>658.78333333333353</v>
      </c>
      <c r="M152" s="285">
        <v>646.95000000000005</v>
      </c>
      <c r="N152" s="285">
        <v>631.9</v>
      </c>
      <c r="O152" s="300">
        <v>13026150</v>
      </c>
      <c r="P152" s="301">
        <v>4.8948135805040619E-3</v>
      </c>
    </row>
    <row r="153" spans="1:16" ht="15">
      <c r="A153" s="263">
        <v>143</v>
      </c>
      <c r="B153" s="362" t="s">
        <v>43</v>
      </c>
      <c r="C153" s="468" t="s">
        <v>179</v>
      </c>
      <c r="D153" s="469">
        <v>44280</v>
      </c>
      <c r="E153" s="297">
        <v>341.35</v>
      </c>
      <c r="F153" s="297">
        <v>342.53333333333336</v>
      </c>
      <c r="G153" s="298">
        <v>337.51666666666671</v>
      </c>
      <c r="H153" s="298">
        <v>333.68333333333334</v>
      </c>
      <c r="I153" s="298">
        <v>328.66666666666669</v>
      </c>
      <c r="J153" s="298">
        <v>346.36666666666673</v>
      </c>
      <c r="K153" s="298">
        <v>351.38333333333338</v>
      </c>
      <c r="L153" s="298">
        <v>355.21666666666675</v>
      </c>
      <c r="M153" s="285">
        <v>347.55</v>
      </c>
      <c r="N153" s="285">
        <v>338.7</v>
      </c>
      <c r="O153" s="300">
        <v>93149400</v>
      </c>
      <c r="P153" s="301">
        <v>4.830329078196164E-2</v>
      </c>
    </row>
    <row r="154" spans="1:16" ht="15">
      <c r="A154" s="263">
        <v>144</v>
      </c>
      <c r="B154" s="362" t="s">
        <v>42</v>
      </c>
      <c r="C154" s="468" t="s">
        <v>181</v>
      </c>
      <c r="D154" s="469">
        <v>44280</v>
      </c>
      <c r="E154" s="297">
        <v>109.95</v>
      </c>
      <c r="F154" s="297">
        <v>109.25</v>
      </c>
      <c r="G154" s="298">
        <v>104.1</v>
      </c>
      <c r="H154" s="298">
        <v>98.25</v>
      </c>
      <c r="I154" s="298">
        <v>93.1</v>
      </c>
      <c r="J154" s="298">
        <v>115.1</v>
      </c>
      <c r="K154" s="298">
        <v>120.25</v>
      </c>
      <c r="L154" s="298">
        <v>126.1</v>
      </c>
      <c r="M154" s="285">
        <v>114.4</v>
      </c>
      <c r="N154" s="285">
        <v>103.4</v>
      </c>
      <c r="O154" s="300">
        <v>144423000</v>
      </c>
      <c r="P154" s="301">
        <v>6.9586082783443318E-2</v>
      </c>
    </row>
    <row r="155" spans="1:16" ht="15">
      <c r="A155" s="263">
        <v>145</v>
      </c>
      <c r="B155" s="362" t="s">
        <v>111</v>
      </c>
      <c r="C155" s="468" t="s">
        <v>182</v>
      </c>
      <c r="D155" s="469">
        <v>44280</v>
      </c>
      <c r="E155" s="297">
        <v>759.5</v>
      </c>
      <c r="F155" s="297">
        <v>758.36666666666667</v>
      </c>
      <c r="G155" s="298">
        <v>747.43333333333339</v>
      </c>
      <c r="H155" s="298">
        <v>735.36666666666667</v>
      </c>
      <c r="I155" s="298">
        <v>724.43333333333339</v>
      </c>
      <c r="J155" s="298">
        <v>770.43333333333339</v>
      </c>
      <c r="K155" s="298">
        <v>781.36666666666656</v>
      </c>
      <c r="L155" s="298">
        <v>793.43333333333339</v>
      </c>
      <c r="M155" s="285">
        <v>769.3</v>
      </c>
      <c r="N155" s="285">
        <v>746.3</v>
      </c>
      <c r="O155" s="300">
        <v>39598100</v>
      </c>
      <c r="P155" s="301">
        <v>-4.5681743690593246E-2</v>
      </c>
    </row>
    <row r="156" spans="1:16" ht="15">
      <c r="A156" s="263">
        <v>146</v>
      </c>
      <c r="B156" s="362" t="s">
        <v>106</v>
      </c>
      <c r="C156" s="468" t="s">
        <v>183</v>
      </c>
      <c r="D156" s="469">
        <v>44280</v>
      </c>
      <c r="E156" s="297">
        <v>3055.5</v>
      </c>
      <c r="F156" s="297">
        <v>3057.1833333333329</v>
      </c>
      <c r="G156" s="298">
        <v>3025.3666666666659</v>
      </c>
      <c r="H156" s="298">
        <v>2995.2333333333331</v>
      </c>
      <c r="I156" s="298">
        <v>2963.4166666666661</v>
      </c>
      <c r="J156" s="298">
        <v>3087.3166666666657</v>
      </c>
      <c r="K156" s="298">
        <v>3119.1333333333323</v>
      </c>
      <c r="L156" s="298">
        <v>3149.2666666666655</v>
      </c>
      <c r="M156" s="285">
        <v>3089</v>
      </c>
      <c r="N156" s="285">
        <v>3027.05</v>
      </c>
      <c r="O156" s="300">
        <v>6999900</v>
      </c>
      <c r="P156" s="301">
        <v>-6.4284568495348096E-2</v>
      </c>
    </row>
    <row r="157" spans="1:16" ht="15">
      <c r="A157" s="263">
        <v>147</v>
      </c>
      <c r="B157" s="362" t="s">
        <v>106</v>
      </c>
      <c r="C157" s="468" t="s">
        <v>184</v>
      </c>
      <c r="D157" s="469">
        <v>44280</v>
      </c>
      <c r="E157" s="297">
        <v>971.9</v>
      </c>
      <c r="F157" s="297">
        <v>977.08333333333337</v>
      </c>
      <c r="G157" s="298">
        <v>956.76666666666677</v>
      </c>
      <c r="H157" s="298">
        <v>941.63333333333344</v>
      </c>
      <c r="I157" s="298">
        <v>921.31666666666683</v>
      </c>
      <c r="J157" s="298">
        <v>992.2166666666667</v>
      </c>
      <c r="K157" s="298">
        <v>1012.5333333333333</v>
      </c>
      <c r="L157" s="298">
        <v>1027.6666666666665</v>
      </c>
      <c r="M157" s="285">
        <v>997.4</v>
      </c>
      <c r="N157" s="285">
        <v>961.95</v>
      </c>
      <c r="O157" s="300">
        <v>11456400</v>
      </c>
      <c r="P157" s="301">
        <v>-2.1021328958162427E-2</v>
      </c>
    </row>
    <row r="158" spans="1:16" ht="15">
      <c r="A158" s="263">
        <v>148</v>
      </c>
      <c r="B158" s="362" t="s">
        <v>49</v>
      </c>
      <c r="C158" s="468" t="s">
        <v>185</v>
      </c>
      <c r="D158" s="469">
        <v>44280</v>
      </c>
      <c r="E158" s="297">
        <v>1474.45</v>
      </c>
      <c r="F158" s="297">
        <v>1474.6833333333334</v>
      </c>
      <c r="G158" s="298">
        <v>1457.1666666666667</v>
      </c>
      <c r="H158" s="298">
        <v>1439.8833333333334</v>
      </c>
      <c r="I158" s="298">
        <v>1422.3666666666668</v>
      </c>
      <c r="J158" s="298">
        <v>1491.9666666666667</v>
      </c>
      <c r="K158" s="298">
        <v>1509.4833333333331</v>
      </c>
      <c r="L158" s="298">
        <v>1526.7666666666667</v>
      </c>
      <c r="M158" s="285">
        <v>1492.2</v>
      </c>
      <c r="N158" s="285">
        <v>1457.4</v>
      </c>
      <c r="O158" s="300">
        <v>6282000</v>
      </c>
      <c r="P158" s="301">
        <v>9.1566265060240969E-3</v>
      </c>
    </row>
    <row r="159" spans="1:16" ht="15">
      <c r="A159" s="263">
        <v>149</v>
      </c>
      <c r="B159" s="362" t="s">
        <v>51</v>
      </c>
      <c r="C159" s="468" t="s">
        <v>186</v>
      </c>
      <c r="D159" s="469">
        <v>44280</v>
      </c>
      <c r="E159" s="297">
        <v>2504.4</v>
      </c>
      <c r="F159" s="297">
        <v>2500.4500000000003</v>
      </c>
      <c r="G159" s="298">
        <v>2481.0000000000005</v>
      </c>
      <c r="H159" s="298">
        <v>2457.6000000000004</v>
      </c>
      <c r="I159" s="298">
        <v>2438.1500000000005</v>
      </c>
      <c r="J159" s="298">
        <v>2523.8500000000004</v>
      </c>
      <c r="K159" s="298">
        <v>2543.3000000000002</v>
      </c>
      <c r="L159" s="298">
        <v>2566.7000000000003</v>
      </c>
      <c r="M159" s="285">
        <v>2519.9</v>
      </c>
      <c r="N159" s="285">
        <v>2477.0500000000002</v>
      </c>
      <c r="O159" s="300">
        <v>1011750</v>
      </c>
      <c r="P159" s="301">
        <v>-2.1991300144997582E-2</v>
      </c>
    </row>
    <row r="160" spans="1:16" ht="15">
      <c r="A160" s="263">
        <v>150</v>
      </c>
      <c r="B160" s="362" t="s">
        <v>42</v>
      </c>
      <c r="C160" s="468" t="s">
        <v>187</v>
      </c>
      <c r="D160" s="469">
        <v>44280</v>
      </c>
      <c r="E160" s="297">
        <v>416.8</v>
      </c>
      <c r="F160" s="297">
        <v>415.11666666666662</v>
      </c>
      <c r="G160" s="298">
        <v>398.73333333333323</v>
      </c>
      <c r="H160" s="298">
        <v>380.66666666666663</v>
      </c>
      <c r="I160" s="298">
        <v>364.28333333333325</v>
      </c>
      <c r="J160" s="298">
        <v>433.18333333333322</v>
      </c>
      <c r="K160" s="298">
        <v>449.56666666666655</v>
      </c>
      <c r="L160" s="298">
        <v>467.63333333333321</v>
      </c>
      <c r="M160" s="285">
        <v>431.5</v>
      </c>
      <c r="N160" s="285">
        <v>397.05</v>
      </c>
      <c r="O160" s="300">
        <v>3123000</v>
      </c>
      <c r="P160" s="301">
        <v>-0.10949529512403763</v>
      </c>
    </row>
    <row r="161" spans="1:16" ht="15">
      <c r="A161" s="263">
        <v>151</v>
      </c>
      <c r="B161" s="362" t="s">
        <v>39</v>
      </c>
      <c r="C161" s="468" t="s">
        <v>510</v>
      </c>
      <c r="D161" s="469">
        <v>44280</v>
      </c>
      <c r="E161" s="297">
        <v>928.9</v>
      </c>
      <c r="F161" s="297">
        <v>926.83333333333337</v>
      </c>
      <c r="G161" s="298">
        <v>907.66666666666674</v>
      </c>
      <c r="H161" s="298">
        <v>886.43333333333339</v>
      </c>
      <c r="I161" s="298">
        <v>867.26666666666677</v>
      </c>
      <c r="J161" s="298">
        <v>948.06666666666672</v>
      </c>
      <c r="K161" s="298">
        <v>967.23333333333346</v>
      </c>
      <c r="L161" s="298">
        <v>988.4666666666667</v>
      </c>
      <c r="M161" s="285">
        <v>946</v>
      </c>
      <c r="N161" s="285">
        <v>905.6</v>
      </c>
      <c r="O161" s="300">
        <v>479950</v>
      </c>
      <c r="P161" s="301">
        <v>0.49773755656108598</v>
      </c>
    </row>
    <row r="162" spans="1:16" ht="15">
      <c r="A162" s="263">
        <v>152</v>
      </c>
      <c r="B162" s="362" t="s">
        <v>43</v>
      </c>
      <c r="C162" s="468" t="s">
        <v>188</v>
      </c>
      <c r="D162" s="469">
        <v>44280</v>
      </c>
      <c r="E162" s="297">
        <v>619.9</v>
      </c>
      <c r="F162" s="297">
        <v>624.38333333333333</v>
      </c>
      <c r="G162" s="298">
        <v>612.86666666666667</v>
      </c>
      <c r="H162" s="298">
        <v>605.83333333333337</v>
      </c>
      <c r="I162" s="298">
        <v>594.31666666666672</v>
      </c>
      <c r="J162" s="298">
        <v>631.41666666666663</v>
      </c>
      <c r="K162" s="298">
        <v>642.93333333333328</v>
      </c>
      <c r="L162" s="298">
        <v>649.96666666666658</v>
      </c>
      <c r="M162" s="285">
        <v>635.9</v>
      </c>
      <c r="N162" s="285">
        <v>617.35</v>
      </c>
      <c r="O162" s="300">
        <v>3539200</v>
      </c>
      <c r="P162" s="301">
        <v>-1.2500000000000001E-2</v>
      </c>
    </row>
    <row r="163" spans="1:16" ht="15">
      <c r="A163" s="263">
        <v>153</v>
      </c>
      <c r="B163" s="362" t="s">
        <v>49</v>
      </c>
      <c r="C163" s="468" t="s">
        <v>189</v>
      </c>
      <c r="D163" s="469">
        <v>44280</v>
      </c>
      <c r="E163" s="297">
        <v>1228.3</v>
      </c>
      <c r="F163" s="297">
        <v>1222.8166666666668</v>
      </c>
      <c r="G163" s="298">
        <v>1209.1333333333337</v>
      </c>
      <c r="H163" s="298">
        <v>1189.9666666666669</v>
      </c>
      <c r="I163" s="298">
        <v>1176.2833333333338</v>
      </c>
      <c r="J163" s="298">
        <v>1241.9833333333336</v>
      </c>
      <c r="K163" s="298">
        <v>1255.6666666666665</v>
      </c>
      <c r="L163" s="298">
        <v>1274.8333333333335</v>
      </c>
      <c r="M163" s="285">
        <v>1236.5</v>
      </c>
      <c r="N163" s="285">
        <v>1203.6500000000001</v>
      </c>
      <c r="O163" s="300">
        <v>1370600</v>
      </c>
      <c r="P163" s="301">
        <v>3.7625861155272923E-2</v>
      </c>
    </row>
    <row r="164" spans="1:16" ht="15">
      <c r="A164" s="263">
        <v>154</v>
      </c>
      <c r="B164" s="362" t="s">
        <v>37</v>
      </c>
      <c r="C164" s="468" t="s">
        <v>191</v>
      </c>
      <c r="D164" s="469">
        <v>44280</v>
      </c>
      <c r="E164" s="297">
        <v>6786.55</v>
      </c>
      <c r="F164" s="297">
        <v>6680.9666666666672</v>
      </c>
      <c r="G164" s="298">
        <v>6517.3833333333341</v>
      </c>
      <c r="H164" s="298">
        <v>6248.2166666666672</v>
      </c>
      <c r="I164" s="298">
        <v>6084.6333333333341</v>
      </c>
      <c r="J164" s="298">
        <v>6950.1333333333341</v>
      </c>
      <c r="K164" s="298">
        <v>7113.7166666666662</v>
      </c>
      <c r="L164" s="298">
        <v>7382.8833333333341</v>
      </c>
      <c r="M164" s="285">
        <v>6844.55</v>
      </c>
      <c r="N164" s="285">
        <v>6411.8</v>
      </c>
      <c r="O164" s="300">
        <v>1494800</v>
      </c>
      <c r="P164" s="301">
        <v>3.8343984440122256E-2</v>
      </c>
    </row>
    <row r="165" spans="1:16" ht="15">
      <c r="A165" s="263">
        <v>155</v>
      </c>
      <c r="B165" s="362" t="s">
        <v>858</v>
      </c>
      <c r="C165" s="468" t="s">
        <v>193</v>
      </c>
      <c r="D165" s="469">
        <v>44280</v>
      </c>
      <c r="E165" s="297">
        <v>618.6</v>
      </c>
      <c r="F165" s="297">
        <v>618.68333333333339</v>
      </c>
      <c r="G165" s="298">
        <v>603.16666666666674</v>
      </c>
      <c r="H165" s="298">
        <v>587.73333333333335</v>
      </c>
      <c r="I165" s="298">
        <v>572.2166666666667</v>
      </c>
      <c r="J165" s="298">
        <v>634.11666666666679</v>
      </c>
      <c r="K165" s="298">
        <v>649.63333333333344</v>
      </c>
      <c r="L165" s="298">
        <v>665.06666666666683</v>
      </c>
      <c r="M165" s="285">
        <v>634.20000000000005</v>
      </c>
      <c r="N165" s="285">
        <v>603.25</v>
      </c>
      <c r="O165" s="300">
        <v>20530900</v>
      </c>
      <c r="P165" s="301">
        <v>4.5409412854967898E-2</v>
      </c>
    </row>
    <row r="166" spans="1:16" ht="15">
      <c r="A166" s="263">
        <v>156</v>
      </c>
      <c r="B166" s="362" t="s">
        <v>111</v>
      </c>
      <c r="C166" s="468" t="s">
        <v>194</v>
      </c>
      <c r="D166" s="469">
        <v>44280</v>
      </c>
      <c r="E166" s="297">
        <v>214.5</v>
      </c>
      <c r="F166" s="297">
        <v>215.26666666666665</v>
      </c>
      <c r="G166" s="298">
        <v>212.3833333333333</v>
      </c>
      <c r="H166" s="298">
        <v>210.26666666666665</v>
      </c>
      <c r="I166" s="298">
        <v>207.3833333333333</v>
      </c>
      <c r="J166" s="298">
        <v>217.3833333333333</v>
      </c>
      <c r="K166" s="298">
        <v>220.26666666666662</v>
      </c>
      <c r="L166" s="298">
        <v>222.3833333333333</v>
      </c>
      <c r="M166" s="285">
        <v>218.15</v>
      </c>
      <c r="N166" s="285">
        <v>213.15</v>
      </c>
      <c r="O166" s="300">
        <v>105468200</v>
      </c>
      <c r="P166" s="301">
        <v>3.0532501363058098E-2</v>
      </c>
    </row>
    <row r="167" spans="1:16" ht="15">
      <c r="A167" s="263">
        <v>157</v>
      </c>
      <c r="B167" s="362" t="s">
        <v>63</v>
      </c>
      <c r="C167" s="468" t="s">
        <v>195</v>
      </c>
      <c r="D167" s="469">
        <v>44280</v>
      </c>
      <c r="E167" s="297">
        <v>1079.1500000000001</v>
      </c>
      <c r="F167" s="297">
        <v>1079.0333333333335</v>
      </c>
      <c r="G167" s="298">
        <v>1063.116666666667</v>
      </c>
      <c r="H167" s="298">
        <v>1047.0833333333335</v>
      </c>
      <c r="I167" s="298">
        <v>1031.166666666667</v>
      </c>
      <c r="J167" s="298">
        <v>1095.0666666666671</v>
      </c>
      <c r="K167" s="298">
        <v>1110.9833333333336</v>
      </c>
      <c r="L167" s="298">
        <v>1127.0166666666671</v>
      </c>
      <c r="M167" s="285">
        <v>1094.95</v>
      </c>
      <c r="N167" s="285">
        <v>1063</v>
      </c>
      <c r="O167" s="300">
        <v>2706000</v>
      </c>
      <c r="P167" s="301">
        <v>-4.5502645502645503E-2</v>
      </c>
    </row>
    <row r="168" spans="1:16" ht="15">
      <c r="A168" s="263">
        <v>158</v>
      </c>
      <c r="B168" s="362" t="s">
        <v>106</v>
      </c>
      <c r="C168" s="468" t="s">
        <v>196</v>
      </c>
      <c r="D168" s="469">
        <v>44280</v>
      </c>
      <c r="E168" s="297">
        <v>439.55</v>
      </c>
      <c r="F168" s="297">
        <v>437.9666666666667</v>
      </c>
      <c r="G168" s="298">
        <v>430.43333333333339</v>
      </c>
      <c r="H168" s="298">
        <v>421.31666666666672</v>
      </c>
      <c r="I168" s="298">
        <v>413.78333333333342</v>
      </c>
      <c r="J168" s="298">
        <v>447.08333333333337</v>
      </c>
      <c r="K168" s="298">
        <v>454.61666666666667</v>
      </c>
      <c r="L168" s="298">
        <v>463.73333333333335</v>
      </c>
      <c r="M168" s="285">
        <v>445.5</v>
      </c>
      <c r="N168" s="285">
        <v>428.85</v>
      </c>
      <c r="O168" s="300">
        <v>29772800</v>
      </c>
      <c r="P168" s="301">
        <v>2.1407399275441871E-2</v>
      </c>
    </row>
    <row r="169" spans="1:16" ht="15">
      <c r="A169" s="263">
        <v>159</v>
      </c>
      <c r="B169" s="362" t="s">
        <v>88</v>
      </c>
      <c r="C169" s="468" t="s">
        <v>198</v>
      </c>
      <c r="D169" s="469">
        <v>44280</v>
      </c>
      <c r="E169" s="297">
        <v>227.05</v>
      </c>
      <c r="F169" s="297">
        <v>225.98333333333335</v>
      </c>
      <c r="G169" s="298">
        <v>218.6166666666667</v>
      </c>
      <c r="H169" s="298">
        <v>210.18333333333337</v>
      </c>
      <c r="I169" s="298">
        <v>202.81666666666672</v>
      </c>
      <c r="J169" s="298">
        <v>234.41666666666669</v>
      </c>
      <c r="K169" s="298">
        <v>241.78333333333336</v>
      </c>
      <c r="L169" s="298">
        <v>250.21666666666667</v>
      </c>
      <c r="M169" s="285">
        <v>233.35</v>
      </c>
      <c r="N169" s="285">
        <v>217.55</v>
      </c>
      <c r="O169" s="300">
        <v>43425000</v>
      </c>
      <c r="P169" s="301">
        <v>6.7714096038946667E-2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30" sqref="D3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44260</v>
      </c>
    </row>
    <row r="7" spans="1:15">
      <c r="A7"/>
    </row>
    <row r="8" spans="1:15" ht="28.5" customHeight="1">
      <c r="A8" s="539" t="s">
        <v>16</v>
      </c>
      <c r="B8" s="540" t="s">
        <v>18</v>
      </c>
      <c r="C8" s="538" t="s">
        <v>19</v>
      </c>
      <c r="D8" s="538" t="s">
        <v>20</v>
      </c>
      <c r="E8" s="538" t="s">
        <v>21</v>
      </c>
      <c r="F8" s="538"/>
      <c r="G8" s="538"/>
      <c r="H8" s="538" t="s">
        <v>22</v>
      </c>
      <c r="I8" s="538"/>
      <c r="J8" s="538"/>
      <c r="K8" s="260"/>
      <c r="L8" s="268"/>
      <c r="M8" s="268"/>
    </row>
    <row r="9" spans="1:15" ht="36" customHeight="1">
      <c r="A9" s="534"/>
      <c r="B9" s="536"/>
      <c r="C9" s="541" t="s">
        <v>23</v>
      </c>
      <c r="D9" s="541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15080.75</v>
      </c>
      <c r="D10" s="284">
        <v>15087.766666666668</v>
      </c>
      <c r="E10" s="284">
        <v>14973.183333333336</v>
      </c>
      <c r="F10" s="284">
        <v>14865.616666666669</v>
      </c>
      <c r="G10" s="284">
        <v>14751.033333333336</v>
      </c>
      <c r="H10" s="284">
        <v>15195.333333333336</v>
      </c>
      <c r="I10" s="284">
        <v>15309.916666666668</v>
      </c>
      <c r="J10" s="284">
        <v>15417.483333333335</v>
      </c>
      <c r="K10" s="283">
        <v>15202.35</v>
      </c>
      <c r="L10" s="283">
        <v>14980.2</v>
      </c>
      <c r="M10" s="288"/>
    </row>
    <row r="11" spans="1:15">
      <c r="A11" s="282">
        <v>2</v>
      </c>
      <c r="B11" s="263" t="s">
        <v>216</v>
      </c>
      <c r="C11" s="285">
        <v>35802.5</v>
      </c>
      <c r="D11" s="265">
        <v>35879.383333333331</v>
      </c>
      <c r="E11" s="265">
        <v>35442.366666666661</v>
      </c>
      <c r="F11" s="265">
        <v>35082.23333333333</v>
      </c>
      <c r="G11" s="265">
        <v>34645.21666666666</v>
      </c>
      <c r="H11" s="265">
        <v>36239.516666666663</v>
      </c>
      <c r="I11" s="265">
        <v>36676.533333333326</v>
      </c>
      <c r="J11" s="265">
        <v>37036.666666666664</v>
      </c>
      <c r="K11" s="285">
        <v>36316.400000000001</v>
      </c>
      <c r="L11" s="285">
        <v>35519.25</v>
      </c>
      <c r="M11" s="288"/>
    </row>
    <row r="12" spans="1:15">
      <c r="A12" s="282">
        <v>3</v>
      </c>
      <c r="B12" s="271" t="s">
        <v>217</v>
      </c>
      <c r="C12" s="285">
        <v>1921.85</v>
      </c>
      <c r="D12" s="265">
        <v>1925.9166666666667</v>
      </c>
      <c r="E12" s="265">
        <v>1909.8833333333334</v>
      </c>
      <c r="F12" s="265">
        <v>1897.9166666666667</v>
      </c>
      <c r="G12" s="265">
        <v>1881.8833333333334</v>
      </c>
      <c r="H12" s="265">
        <v>1937.8833333333334</v>
      </c>
      <c r="I12" s="265">
        <v>1953.9166666666667</v>
      </c>
      <c r="J12" s="265">
        <v>1965.8833333333334</v>
      </c>
      <c r="K12" s="285">
        <v>1941.95</v>
      </c>
      <c r="L12" s="285">
        <v>1913.95</v>
      </c>
      <c r="M12" s="288"/>
    </row>
    <row r="13" spans="1:15">
      <c r="A13" s="282">
        <v>4</v>
      </c>
      <c r="B13" s="263" t="s">
        <v>218</v>
      </c>
      <c r="C13" s="285">
        <v>4279.8999999999996</v>
      </c>
      <c r="D13" s="265">
        <v>4269.8666666666668</v>
      </c>
      <c r="E13" s="265">
        <v>4241.3833333333332</v>
      </c>
      <c r="F13" s="265">
        <v>4202.8666666666668</v>
      </c>
      <c r="G13" s="265">
        <v>4174.3833333333332</v>
      </c>
      <c r="H13" s="265">
        <v>4308.3833333333332</v>
      </c>
      <c r="I13" s="265">
        <v>4336.8666666666668</v>
      </c>
      <c r="J13" s="265">
        <v>4375.3833333333332</v>
      </c>
      <c r="K13" s="285">
        <v>4298.3500000000004</v>
      </c>
      <c r="L13" s="285">
        <v>4231.3500000000004</v>
      </c>
      <c r="M13" s="288"/>
    </row>
    <row r="14" spans="1:15">
      <c r="A14" s="282">
        <v>5</v>
      </c>
      <c r="B14" s="263" t="s">
        <v>219</v>
      </c>
      <c r="C14" s="285">
        <v>25631.85</v>
      </c>
      <c r="D14" s="265">
        <v>25687.883333333331</v>
      </c>
      <c r="E14" s="265">
        <v>25394.416666666664</v>
      </c>
      <c r="F14" s="265">
        <v>25156.983333333334</v>
      </c>
      <c r="G14" s="265">
        <v>24863.516666666666</v>
      </c>
      <c r="H14" s="265">
        <v>25925.316666666662</v>
      </c>
      <c r="I14" s="265">
        <v>26218.783333333329</v>
      </c>
      <c r="J14" s="265">
        <v>26456.21666666666</v>
      </c>
      <c r="K14" s="285">
        <v>25981.35</v>
      </c>
      <c r="L14" s="285">
        <v>25450.45</v>
      </c>
      <c r="M14" s="288"/>
    </row>
    <row r="15" spans="1:15">
      <c r="A15" s="282">
        <v>6</v>
      </c>
      <c r="B15" s="263" t="s">
        <v>220</v>
      </c>
      <c r="C15" s="285">
        <v>3332.8</v>
      </c>
      <c r="D15" s="265">
        <v>3337.2333333333336</v>
      </c>
      <c r="E15" s="265">
        <v>3306.6166666666672</v>
      </c>
      <c r="F15" s="265">
        <v>3280.4333333333338</v>
      </c>
      <c r="G15" s="265">
        <v>3249.8166666666675</v>
      </c>
      <c r="H15" s="265">
        <v>3363.416666666667</v>
      </c>
      <c r="I15" s="265">
        <v>3394.0333333333338</v>
      </c>
      <c r="J15" s="265">
        <v>3420.2166666666667</v>
      </c>
      <c r="K15" s="285">
        <v>3367.85</v>
      </c>
      <c r="L15" s="285">
        <v>3311.05</v>
      </c>
      <c r="M15" s="288"/>
    </row>
    <row r="16" spans="1:15">
      <c r="A16" s="282">
        <v>7</v>
      </c>
      <c r="B16" s="263" t="s">
        <v>221</v>
      </c>
      <c r="C16" s="285">
        <v>7165</v>
      </c>
      <c r="D16" s="265">
        <v>7140.3</v>
      </c>
      <c r="E16" s="265">
        <v>7071.7000000000007</v>
      </c>
      <c r="F16" s="265">
        <v>6978.4000000000005</v>
      </c>
      <c r="G16" s="265">
        <v>6909.8000000000011</v>
      </c>
      <c r="H16" s="265">
        <v>7233.6</v>
      </c>
      <c r="I16" s="265">
        <v>7302.2000000000007</v>
      </c>
      <c r="J16" s="265">
        <v>7395.5</v>
      </c>
      <c r="K16" s="285">
        <v>7208.9</v>
      </c>
      <c r="L16" s="285">
        <v>7047</v>
      </c>
      <c r="M16" s="288"/>
    </row>
    <row r="17" spans="1:13">
      <c r="A17" s="282">
        <v>8</v>
      </c>
      <c r="B17" s="263" t="s">
        <v>38</v>
      </c>
      <c r="C17" s="263">
        <v>1853.7</v>
      </c>
      <c r="D17" s="265">
        <v>1827.6166666666668</v>
      </c>
      <c r="E17" s="265">
        <v>1791.3333333333335</v>
      </c>
      <c r="F17" s="265">
        <v>1728.9666666666667</v>
      </c>
      <c r="G17" s="265">
        <v>1692.6833333333334</v>
      </c>
      <c r="H17" s="265">
        <v>1889.9833333333336</v>
      </c>
      <c r="I17" s="265">
        <v>1926.2666666666669</v>
      </c>
      <c r="J17" s="265">
        <v>1988.6333333333337</v>
      </c>
      <c r="K17" s="263">
        <v>1863.9</v>
      </c>
      <c r="L17" s="263">
        <v>1765.25</v>
      </c>
      <c r="M17" s="263">
        <v>11.526260000000001</v>
      </c>
    </row>
    <row r="18" spans="1:13">
      <c r="A18" s="282">
        <v>9</v>
      </c>
      <c r="B18" s="263" t="s">
        <v>222</v>
      </c>
      <c r="C18" s="263">
        <v>1268</v>
      </c>
      <c r="D18" s="265">
        <v>1244.9333333333334</v>
      </c>
      <c r="E18" s="265">
        <v>1199.8666666666668</v>
      </c>
      <c r="F18" s="265">
        <v>1131.7333333333333</v>
      </c>
      <c r="G18" s="265">
        <v>1086.6666666666667</v>
      </c>
      <c r="H18" s="265">
        <v>1313.0666666666668</v>
      </c>
      <c r="I18" s="265">
        <v>1358.1333333333334</v>
      </c>
      <c r="J18" s="265">
        <v>1426.2666666666669</v>
      </c>
      <c r="K18" s="263">
        <v>1290</v>
      </c>
      <c r="L18" s="263">
        <v>1176.8</v>
      </c>
      <c r="M18" s="263">
        <v>22.47523</v>
      </c>
    </row>
    <row r="19" spans="1:13">
      <c r="A19" s="282">
        <v>10</v>
      </c>
      <c r="B19" s="263" t="s">
        <v>735</v>
      </c>
      <c r="C19" s="264">
        <v>1291.95</v>
      </c>
      <c r="D19" s="265">
        <v>1302.3999999999999</v>
      </c>
      <c r="E19" s="265">
        <v>1269.7999999999997</v>
      </c>
      <c r="F19" s="265">
        <v>1247.6499999999999</v>
      </c>
      <c r="G19" s="265">
        <v>1215.0499999999997</v>
      </c>
      <c r="H19" s="265">
        <v>1324.5499999999997</v>
      </c>
      <c r="I19" s="265">
        <v>1357.1499999999996</v>
      </c>
      <c r="J19" s="265">
        <v>1379.2999999999997</v>
      </c>
      <c r="K19" s="263">
        <v>1335</v>
      </c>
      <c r="L19" s="263">
        <v>1280.25</v>
      </c>
      <c r="M19" s="263">
        <v>4.9075899999999999</v>
      </c>
    </row>
    <row r="20" spans="1:13">
      <c r="A20" s="282">
        <v>11</v>
      </c>
      <c r="B20" s="263" t="s">
        <v>288</v>
      </c>
      <c r="C20" s="263">
        <v>14689.35</v>
      </c>
      <c r="D20" s="265">
        <v>14711.449999999999</v>
      </c>
      <c r="E20" s="265">
        <v>14567.899999999998</v>
      </c>
      <c r="F20" s="265">
        <v>14446.449999999999</v>
      </c>
      <c r="G20" s="265">
        <v>14302.899999999998</v>
      </c>
      <c r="H20" s="265">
        <v>14832.899999999998</v>
      </c>
      <c r="I20" s="265">
        <v>14976.449999999997</v>
      </c>
      <c r="J20" s="265">
        <v>15097.899999999998</v>
      </c>
      <c r="K20" s="263">
        <v>14855</v>
      </c>
      <c r="L20" s="263">
        <v>14590</v>
      </c>
      <c r="M20" s="263">
        <v>0.11316</v>
      </c>
    </row>
    <row r="21" spans="1:13">
      <c r="A21" s="282">
        <v>12</v>
      </c>
      <c r="B21" s="263" t="s">
        <v>40</v>
      </c>
      <c r="C21" s="263">
        <v>918.4</v>
      </c>
      <c r="D21" s="265">
        <v>920.83333333333337</v>
      </c>
      <c r="E21" s="265">
        <v>902.9666666666667</v>
      </c>
      <c r="F21" s="265">
        <v>887.5333333333333</v>
      </c>
      <c r="G21" s="265">
        <v>869.66666666666663</v>
      </c>
      <c r="H21" s="265">
        <v>936.26666666666677</v>
      </c>
      <c r="I21" s="265">
        <v>954.13333333333333</v>
      </c>
      <c r="J21" s="265">
        <v>969.56666666666683</v>
      </c>
      <c r="K21" s="263">
        <v>938.7</v>
      </c>
      <c r="L21" s="263">
        <v>905.4</v>
      </c>
      <c r="M21" s="263">
        <v>81.417869999999994</v>
      </c>
    </row>
    <row r="22" spans="1:13">
      <c r="A22" s="282">
        <v>13</v>
      </c>
      <c r="B22" s="263" t="s">
        <v>289</v>
      </c>
      <c r="C22" s="263">
        <v>1184.6500000000001</v>
      </c>
      <c r="D22" s="265">
        <v>1182.55</v>
      </c>
      <c r="E22" s="265">
        <v>1167.0999999999999</v>
      </c>
      <c r="F22" s="265">
        <v>1149.55</v>
      </c>
      <c r="G22" s="265">
        <v>1134.0999999999999</v>
      </c>
      <c r="H22" s="265">
        <v>1200.0999999999999</v>
      </c>
      <c r="I22" s="265">
        <v>1215.5500000000002</v>
      </c>
      <c r="J22" s="265">
        <v>1233.0999999999999</v>
      </c>
      <c r="K22" s="263">
        <v>1198</v>
      </c>
      <c r="L22" s="263">
        <v>1165</v>
      </c>
      <c r="M22" s="263">
        <v>6.4191399999999996</v>
      </c>
    </row>
    <row r="23" spans="1:13">
      <c r="A23" s="282">
        <v>14</v>
      </c>
      <c r="B23" s="263" t="s">
        <v>41</v>
      </c>
      <c r="C23" s="263">
        <v>752.45</v>
      </c>
      <c r="D23" s="265">
        <v>744.66666666666663</v>
      </c>
      <c r="E23" s="265">
        <v>723.63333333333321</v>
      </c>
      <c r="F23" s="265">
        <v>694.81666666666661</v>
      </c>
      <c r="G23" s="265">
        <v>673.78333333333319</v>
      </c>
      <c r="H23" s="265">
        <v>773.48333333333323</v>
      </c>
      <c r="I23" s="265">
        <v>794.51666666666677</v>
      </c>
      <c r="J23" s="265">
        <v>823.33333333333326</v>
      </c>
      <c r="K23" s="263">
        <v>765.7</v>
      </c>
      <c r="L23" s="263">
        <v>715.85</v>
      </c>
      <c r="M23" s="263">
        <v>306.07959</v>
      </c>
    </row>
    <row r="24" spans="1:13">
      <c r="A24" s="282">
        <v>15</v>
      </c>
      <c r="B24" s="263" t="s">
        <v>832</v>
      </c>
      <c r="C24" s="263">
        <v>688.75</v>
      </c>
      <c r="D24" s="265">
        <v>673.48333333333335</v>
      </c>
      <c r="E24" s="265">
        <v>645.26666666666665</v>
      </c>
      <c r="F24" s="265">
        <v>601.7833333333333</v>
      </c>
      <c r="G24" s="265">
        <v>573.56666666666661</v>
      </c>
      <c r="H24" s="265">
        <v>716.9666666666667</v>
      </c>
      <c r="I24" s="265">
        <v>745.18333333333339</v>
      </c>
      <c r="J24" s="265">
        <v>788.66666666666674</v>
      </c>
      <c r="K24" s="263">
        <v>701.7</v>
      </c>
      <c r="L24" s="263">
        <v>630</v>
      </c>
      <c r="M24" s="263">
        <v>40.35492</v>
      </c>
    </row>
    <row r="25" spans="1:13">
      <c r="A25" s="282">
        <v>16</v>
      </c>
      <c r="B25" s="263" t="s">
        <v>290</v>
      </c>
      <c r="C25" s="263">
        <v>834.25</v>
      </c>
      <c r="D25" s="265">
        <v>831.5333333333333</v>
      </c>
      <c r="E25" s="265">
        <v>808.11666666666656</v>
      </c>
      <c r="F25" s="265">
        <v>781.98333333333323</v>
      </c>
      <c r="G25" s="265">
        <v>758.56666666666649</v>
      </c>
      <c r="H25" s="265">
        <v>857.66666666666663</v>
      </c>
      <c r="I25" s="265">
        <v>881.08333333333337</v>
      </c>
      <c r="J25" s="265">
        <v>907.2166666666667</v>
      </c>
      <c r="K25" s="263">
        <v>854.95</v>
      </c>
      <c r="L25" s="263">
        <v>805.4</v>
      </c>
      <c r="M25" s="263">
        <v>8.9347499999999993</v>
      </c>
    </row>
    <row r="26" spans="1:13">
      <c r="A26" s="282">
        <v>17</v>
      </c>
      <c r="B26" s="263" t="s">
        <v>223</v>
      </c>
      <c r="C26" s="263">
        <v>130.65</v>
      </c>
      <c r="D26" s="265">
        <v>130.63333333333333</v>
      </c>
      <c r="E26" s="265">
        <v>126.36666666666665</v>
      </c>
      <c r="F26" s="265">
        <v>122.08333333333331</v>
      </c>
      <c r="G26" s="265">
        <v>117.81666666666663</v>
      </c>
      <c r="H26" s="265">
        <v>134.91666666666666</v>
      </c>
      <c r="I26" s="265">
        <v>139.18333333333331</v>
      </c>
      <c r="J26" s="265">
        <v>143.46666666666667</v>
      </c>
      <c r="K26" s="263">
        <v>134.9</v>
      </c>
      <c r="L26" s="263">
        <v>126.35</v>
      </c>
      <c r="M26" s="263">
        <v>39.354210000000002</v>
      </c>
    </row>
    <row r="27" spans="1:13">
      <c r="A27" s="282">
        <v>18</v>
      </c>
      <c r="B27" s="263" t="s">
        <v>224</v>
      </c>
      <c r="C27" s="263">
        <v>217.85</v>
      </c>
      <c r="D27" s="265">
        <v>214.11666666666667</v>
      </c>
      <c r="E27" s="265">
        <v>208.33333333333334</v>
      </c>
      <c r="F27" s="265">
        <v>198.81666666666666</v>
      </c>
      <c r="G27" s="265">
        <v>193.03333333333333</v>
      </c>
      <c r="H27" s="265">
        <v>223.63333333333335</v>
      </c>
      <c r="I27" s="265">
        <v>229.41666666666666</v>
      </c>
      <c r="J27" s="265">
        <v>238.93333333333337</v>
      </c>
      <c r="K27" s="263">
        <v>219.9</v>
      </c>
      <c r="L27" s="263">
        <v>204.6</v>
      </c>
      <c r="M27" s="263">
        <v>53.7271</v>
      </c>
    </row>
    <row r="28" spans="1:13">
      <c r="A28" s="282">
        <v>19</v>
      </c>
      <c r="B28" s="263" t="s">
        <v>225</v>
      </c>
      <c r="C28" s="263">
        <v>1742.4</v>
      </c>
      <c r="D28" s="265">
        <v>1740.3333333333333</v>
      </c>
      <c r="E28" s="265">
        <v>1720.6666666666665</v>
      </c>
      <c r="F28" s="265">
        <v>1698.9333333333332</v>
      </c>
      <c r="G28" s="265">
        <v>1679.2666666666664</v>
      </c>
      <c r="H28" s="265">
        <v>1762.0666666666666</v>
      </c>
      <c r="I28" s="265">
        <v>1781.7333333333331</v>
      </c>
      <c r="J28" s="265">
        <v>1803.4666666666667</v>
      </c>
      <c r="K28" s="263">
        <v>1760</v>
      </c>
      <c r="L28" s="263">
        <v>1718.6</v>
      </c>
      <c r="M28" s="263">
        <v>0.79061999999999999</v>
      </c>
    </row>
    <row r="29" spans="1:13">
      <c r="A29" s="282">
        <v>20</v>
      </c>
      <c r="B29" s="263" t="s">
        <v>294</v>
      </c>
      <c r="C29" s="263">
        <v>922.7</v>
      </c>
      <c r="D29" s="265">
        <v>925.16666666666663</v>
      </c>
      <c r="E29" s="265">
        <v>914.33333333333326</v>
      </c>
      <c r="F29" s="265">
        <v>905.96666666666658</v>
      </c>
      <c r="G29" s="265">
        <v>895.13333333333321</v>
      </c>
      <c r="H29" s="265">
        <v>933.5333333333333</v>
      </c>
      <c r="I29" s="265">
        <v>944.36666666666656</v>
      </c>
      <c r="J29" s="265">
        <v>952.73333333333335</v>
      </c>
      <c r="K29" s="263">
        <v>936</v>
      </c>
      <c r="L29" s="263">
        <v>916.8</v>
      </c>
      <c r="M29" s="263">
        <v>4.6850899999999998</v>
      </c>
    </row>
    <row r="30" spans="1:13">
      <c r="A30" s="282">
        <v>21</v>
      </c>
      <c r="B30" s="263" t="s">
        <v>226</v>
      </c>
      <c r="C30" s="263">
        <v>2829.65</v>
      </c>
      <c r="D30" s="265">
        <v>2831.1666666666665</v>
      </c>
      <c r="E30" s="265">
        <v>2803.6333333333332</v>
      </c>
      <c r="F30" s="265">
        <v>2777.6166666666668</v>
      </c>
      <c r="G30" s="265">
        <v>2750.0833333333335</v>
      </c>
      <c r="H30" s="265">
        <v>2857.1833333333329</v>
      </c>
      <c r="I30" s="265">
        <v>2884.7166666666667</v>
      </c>
      <c r="J30" s="265">
        <v>2910.7333333333327</v>
      </c>
      <c r="K30" s="263">
        <v>2858.7</v>
      </c>
      <c r="L30" s="263">
        <v>2805.15</v>
      </c>
      <c r="M30" s="263">
        <v>1.1565300000000001</v>
      </c>
    </row>
    <row r="31" spans="1:13">
      <c r="A31" s="282">
        <v>22</v>
      </c>
      <c r="B31" s="263" t="s">
        <v>44</v>
      </c>
      <c r="C31" s="263">
        <v>919</v>
      </c>
      <c r="D31" s="265">
        <v>918.43333333333339</v>
      </c>
      <c r="E31" s="265">
        <v>907.16666666666674</v>
      </c>
      <c r="F31" s="265">
        <v>895.33333333333337</v>
      </c>
      <c r="G31" s="265">
        <v>884.06666666666672</v>
      </c>
      <c r="H31" s="265">
        <v>930.26666666666677</v>
      </c>
      <c r="I31" s="265">
        <v>941.53333333333342</v>
      </c>
      <c r="J31" s="265">
        <v>953.36666666666679</v>
      </c>
      <c r="K31" s="263">
        <v>929.7</v>
      </c>
      <c r="L31" s="263">
        <v>906.6</v>
      </c>
      <c r="M31" s="263">
        <v>13.917870000000001</v>
      </c>
    </row>
    <row r="32" spans="1:13">
      <c r="A32" s="282">
        <v>23</v>
      </c>
      <c r="B32" s="263" t="s">
        <v>45</v>
      </c>
      <c r="C32" s="263">
        <v>292</v>
      </c>
      <c r="D32" s="265">
        <v>288.34999999999997</v>
      </c>
      <c r="E32" s="265">
        <v>282.39999999999992</v>
      </c>
      <c r="F32" s="265">
        <v>272.79999999999995</v>
      </c>
      <c r="G32" s="265">
        <v>266.84999999999991</v>
      </c>
      <c r="H32" s="265">
        <v>297.94999999999993</v>
      </c>
      <c r="I32" s="265">
        <v>303.89999999999998</v>
      </c>
      <c r="J32" s="265">
        <v>313.49999999999994</v>
      </c>
      <c r="K32" s="263">
        <v>294.3</v>
      </c>
      <c r="L32" s="263">
        <v>278.75</v>
      </c>
      <c r="M32" s="263">
        <v>104.78749000000001</v>
      </c>
    </row>
    <row r="33" spans="1:13">
      <c r="A33" s="282">
        <v>24</v>
      </c>
      <c r="B33" s="263" t="s">
        <v>46</v>
      </c>
      <c r="C33" s="263">
        <v>3042.1</v>
      </c>
      <c r="D33" s="265">
        <v>3046.7999999999997</v>
      </c>
      <c r="E33" s="265">
        <v>3012.2999999999993</v>
      </c>
      <c r="F33" s="265">
        <v>2982.4999999999995</v>
      </c>
      <c r="G33" s="265">
        <v>2947.9999999999991</v>
      </c>
      <c r="H33" s="265">
        <v>3076.5999999999995</v>
      </c>
      <c r="I33" s="265">
        <v>3111.1000000000004</v>
      </c>
      <c r="J33" s="265">
        <v>3140.8999999999996</v>
      </c>
      <c r="K33" s="263">
        <v>3081.3</v>
      </c>
      <c r="L33" s="263">
        <v>3017</v>
      </c>
      <c r="M33" s="263">
        <v>6.8738299999999999</v>
      </c>
    </row>
    <row r="34" spans="1:13">
      <c r="A34" s="282">
        <v>25</v>
      </c>
      <c r="B34" s="263" t="s">
        <v>47</v>
      </c>
      <c r="C34" s="263">
        <v>259.05</v>
      </c>
      <c r="D34" s="265">
        <v>254.33333333333334</v>
      </c>
      <c r="E34" s="265">
        <v>247.41666666666669</v>
      </c>
      <c r="F34" s="265">
        <v>235.78333333333333</v>
      </c>
      <c r="G34" s="265">
        <v>228.86666666666667</v>
      </c>
      <c r="H34" s="265">
        <v>265.9666666666667</v>
      </c>
      <c r="I34" s="265">
        <v>272.88333333333338</v>
      </c>
      <c r="J34" s="265">
        <v>284.51666666666671</v>
      </c>
      <c r="K34" s="263">
        <v>261.25</v>
      </c>
      <c r="L34" s="263">
        <v>242.7</v>
      </c>
      <c r="M34" s="263">
        <v>126.23097</v>
      </c>
    </row>
    <row r="35" spans="1:13">
      <c r="A35" s="282">
        <v>26</v>
      </c>
      <c r="B35" s="263" t="s">
        <v>48</v>
      </c>
      <c r="C35" s="263">
        <v>130.94999999999999</v>
      </c>
      <c r="D35" s="265">
        <v>130.55000000000001</v>
      </c>
      <c r="E35" s="265">
        <v>128.70000000000002</v>
      </c>
      <c r="F35" s="265">
        <v>126.45000000000002</v>
      </c>
      <c r="G35" s="265">
        <v>124.60000000000002</v>
      </c>
      <c r="H35" s="265">
        <v>132.80000000000001</v>
      </c>
      <c r="I35" s="265">
        <v>134.65000000000003</v>
      </c>
      <c r="J35" s="265">
        <v>136.9</v>
      </c>
      <c r="K35" s="263">
        <v>132.4</v>
      </c>
      <c r="L35" s="263">
        <v>128.30000000000001</v>
      </c>
      <c r="M35" s="263">
        <v>196.03450000000001</v>
      </c>
    </row>
    <row r="36" spans="1:13">
      <c r="A36" s="282">
        <v>27</v>
      </c>
      <c r="B36" s="263" t="s">
        <v>50</v>
      </c>
      <c r="C36" s="263">
        <v>2417.1</v>
      </c>
      <c r="D36" s="265">
        <v>2400.7000000000003</v>
      </c>
      <c r="E36" s="265">
        <v>2366.4000000000005</v>
      </c>
      <c r="F36" s="265">
        <v>2315.7000000000003</v>
      </c>
      <c r="G36" s="265">
        <v>2281.4000000000005</v>
      </c>
      <c r="H36" s="265">
        <v>2451.4000000000005</v>
      </c>
      <c r="I36" s="265">
        <v>2485.7000000000007</v>
      </c>
      <c r="J36" s="265">
        <v>2536.4000000000005</v>
      </c>
      <c r="K36" s="263">
        <v>2435</v>
      </c>
      <c r="L36" s="263">
        <v>2350</v>
      </c>
      <c r="M36" s="263">
        <v>21.499839999999999</v>
      </c>
    </row>
    <row r="37" spans="1:13">
      <c r="A37" s="282">
        <v>28</v>
      </c>
      <c r="B37" s="263" t="s">
        <v>52</v>
      </c>
      <c r="C37" s="263">
        <v>874.9</v>
      </c>
      <c r="D37" s="265">
        <v>876.08333333333337</v>
      </c>
      <c r="E37" s="265">
        <v>867.36666666666679</v>
      </c>
      <c r="F37" s="265">
        <v>859.83333333333337</v>
      </c>
      <c r="G37" s="265">
        <v>851.11666666666679</v>
      </c>
      <c r="H37" s="265">
        <v>883.61666666666679</v>
      </c>
      <c r="I37" s="265">
        <v>892.33333333333326</v>
      </c>
      <c r="J37" s="265">
        <v>899.86666666666679</v>
      </c>
      <c r="K37" s="263">
        <v>884.8</v>
      </c>
      <c r="L37" s="263">
        <v>868.55</v>
      </c>
      <c r="M37" s="263">
        <v>15.2342</v>
      </c>
    </row>
    <row r="38" spans="1:13">
      <c r="A38" s="282">
        <v>29</v>
      </c>
      <c r="B38" s="263" t="s">
        <v>227</v>
      </c>
      <c r="C38" s="263">
        <v>3178.7</v>
      </c>
      <c r="D38" s="265">
        <v>3169.1833333333329</v>
      </c>
      <c r="E38" s="265">
        <v>3124.516666666666</v>
      </c>
      <c r="F38" s="265">
        <v>3070.333333333333</v>
      </c>
      <c r="G38" s="265">
        <v>3025.6666666666661</v>
      </c>
      <c r="H38" s="265">
        <v>3223.3666666666659</v>
      </c>
      <c r="I38" s="265">
        <v>3268.0333333333328</v>
      </c>
      <c r="J38" s="265">
        <v>3322.2166666666658</v>
      </c>
      <c r="K38" s="263">
        <v>3213.85</v>
      </c>
      <c r="L38" s="263">
        <v>3115</v>
      </c>
      <c r="M38" s="263">
        <v>6.3542300000000003</v>
      </c>
    </row>
    <row r="39" spans="1:13">
      <c r="A39" s="282">
        <v>30</v>
      </c>
      <c r="B39" s="263" t="s">
        <v>54</v>
      </c>
      <c r="C39" s="263">
        <v>736.8</v>
      </c>
      <c r="D39" s="265">
        <v>739.7833333333333</v>
      </c>
      <c r="E39" s="265">
        <v>728.11666666666656</v>
      </c>
      <c r="F39" s="265">
        <v>719.43333333333328</v>
      </c>
      <c r="G39" s="265">
        <v>707.76666666666654</v>
      </c>
      <c r="H39" s="265">
        <v>748.46666666666658</v>
      </c>
      <c r="I39" s="265">
        <v>760.13333333333333</v>
      </c>
      <c r="J39" s="265">
        <v>768.81666666666661</v>
      </c>
      <c r="K39" s="263">
        <v>751.45</v>
      </c>
      <c r="L39" s="263">
        <v>731.1</v>
      </c>
      <c r="M39" s="263">
        <v>168.96947</v>
      </c>
    </row>
    <row r="40" spans="1:13">
      <c r="A40" s="282">
        <v>31</v>
      </c>
      <c r="B40" s="263" t="s">
        <v>55</v>
      </c>
      <c r="C40" s="263">
        <v>3879.05</v>
      </c>
      <c r="D40" s="265">
        <v>3882.5499999999997</v>
      </c>
      <c r="E40" s="265">
        <v>3837.4999999999995</v>
      </c>
      <c r="F40" s="265">
        <v>3795.95</v>
      </c>
      <c r="G40" s="265">
        <v>3750.8999999999996</v>
      </c>
      <c r="H40" s="265">
        <v>3924.0999999999995</v>
      </c>
      <c r="I40" s="265">
        <v>3969.1499999999996</v>
      </c>
      <c r="J40" s="265">
        <v>4010.6999999999994</v>
      </c>
      <c r="K40" s="263">
        <v>3927.6</v>
      </c>
      <c r="L40" s="263">
        <v>3841</v>
      </c>
      <c r="M40" s="263">
        <v>6.1176899999999996</v>
      </c>
    </row>
    <row r="41" spans="1:13">
      <c r="A41" s="282">
        <v>32</v>
      </c>
      <c r="B41" s="263" t="s">
        <v>58</v>
      </c>
      <c r="C41" s="263">
        <v>5485.9</v>
      </c>
      <c r="D41" s="265">
        <v>5484.6833333333334</v>
      </c>
      <c r="E41" s="265">
        <v>5402.2166666666672</v>
      </c>
      <c r="F41" s="265">
        <v>5318.5333333333338</v>
      </c>
      <c r="G41" s="265">
        <v>5236.0666666666675</v>
      </c>
      <c r="H41" s="265">
        <v>5568.3666666666668</v>
      </c>
      <c r="I41" s="265">
        <v>5650.8333333333321</v>
      </c>
      <c r="J41" s="265">
        <v>5734.5166666666664</v>
      </c>
      <c r="K41" s="263">
        <v>5567.15</v>
      </c>
      <c r="L41" s="263">
        <v>5401</v>
      </c>
      <c r="M41" s="263">
        <v>22.346979999999999</v>
      </c>
    </row>
    <row r="42" spans="1:13">
      <c r="A42" s="282">
        <v>33</v>
      </c>
      <c r="B42" s="263" t="s">
        <v>57</v>
      </c>
      <c r="C42" s="263">
        <v>10129.950000000001</v>
      </c>
      <c r="D42" s="265">
        <v>10162.566666666668</v>
      </c>
      <c r="E42" s="265">
        <v>10045.133333333335</v>
      </c>
      <c r="F42" s="265">
        <v>9960.3166666666675</v>
      </c>
      <c r="G42" s="265">
        <v>9842.883333333335</v>
      </c>
      <c r="H42" s="265">
        <v>10247.383333333335</v>
      </c>
      <c r="I42" s="265">
        <v>10364.816666666666</v>
      </c>
      <c r="J42" s="265">
        <v>10449.633333333335</v>
      </c>
      <c r="K42" s="263">
        <v>10280</v>
      </c>
      <c r="L42" s="263">
        <v>10077.75</v>
      </c>
      <c r="M42" s="263">
        <v>4.1211700000000002</v>
      </c>
    </row>
    <row r="43" spans="1:13">
      <c r="A43" s="282">
        <v>34</v>
      </c>
      <c r="B43" s="263" t="s">
        <v>228</v>
      </c>
      <c r="C43" s="263">
        <v>3639.55</v>
      </c>
      <c r="D43" s="265">
        <v>3642.4666666666667</v>
      </c>
      <c r="E43" s="265">
        <v>3608.3333333333335</v>
      </c>
      <c r="F43" s="265">
        <v>3577.1166666666668</v>
      </c>
      <c r="G43" s="265">
        <v>3542.9833333333336</v>
      </c>
      <c r="H43" s="265">
        <v>3673.6833333333334</v>
      </c>
      <c r="I43" s="265">
        <v>3707.8166666666666</v>
      </c>
      <c r="J43" s="265">
        <v>3739.0333333333333</v>
      </c>
      <c r="K43" s="263">
        <v>3676.6</v>
      </c>
      <c r="L43" s="263">
        <v>3611.25</v>
      </c>
      <c r="M43" s="263">
        <v>0.24759</v>
      </c>
    </row>
    <row r="44" spans="1:13">
      <c r="A44" s="282">
        <v>35</v>
      </c>
      <c r="B44" s="263" t="s">
        <v>59</v>
      </c>
      <c r="C44" s="263">
        <v>1636.15</v>
      </c>
      <c r="D44" s="265">
        <v>1626.5333333333335</v>
      </c>
      <c r="E44" s="265">
        <v>1609.616666666667</v>
      </c>
      <c r="F44" s="265">
        <v>1583.0833333333335</v>
      </c>
      <c r="G44" s="265">
        <v>1566.166666666667</v>
      </c>
      <c r="H44" s="265">
        <v>1653.0666666666671</v>
      </c>
      <c r="I44" s="265">
        <v>1669.9833333333336</v>
      </c>
      <c r="J44" s="265">
        <v>1696.5166666666671</v>
      </c>
      <c r="K44" s="263">
        <v>1643.45</v>
      </c>
      <c r="L44" s="263">
        <v>1600</v>
      </c>
      <c r="M44" s="263">
        <v>5.9593499999999997</v>
      </c>
    </row>
    <row r="45" spans="1:13">
      <c r="A45" s="282">
        <v>36</v>
      </c>
      <c r="B45" s="263" t="s">
        <v>229</v>
      </c>
      <c r="C45" s="263">
        <v>357.4</v>
      </c>
      <c r="D45" s="265">
        <v>355.34999999999997</v>
      </c>
      <c r="E45" s="265">
        <v>348.04999999999995</v>
      </c>
      <c r="F45" s="265">
        <v>338.7</v>
      </c>
      <c r="G45" s="265">
        <v>331.4</v>
      </c>
      <c r="H45" s="265">
        <v>364.69999999999993</v>
      </c>
      <c r="I45" s="265">
        <v>372</v>
      </c>
      <c r="J45" s="265">
        <v>381.34999999999991</v>
      </c>
      <c r="K45" s="263">
        <v>362.65</v>
      </c>
      <c r="L45" s="263">
        <v>346</v>
      </c>
      <c r="M45" s="263">
        <v>120.43621</v>
      </c>
    </row>
    <row r="46" spans="1:13">
      <c r="A46" s="282">
        <v>37</v>
      </c>
      <c r="B46" s="263" t="s">
        <v>60</v>
      </c>
      <c r="C46" s="263">
        <v>85.8</v>
      </c>
      <c r="D46" s="265">
        <v>85.916666666666671</v>
      </c>
      <c r="E46" s="265">
        <v>84.033333333333346</v>
      </c>
      <c r="F46" s="265">
        <v>82.26666666666668</v>
      </c>
      <c r="G46" s="265">
        <v>80.383333333333354</v>
      </c>
      <c r="H46" s="265">
        <v>87.683333333333337</v>
      </c>
      <c r="I46" s="265">
        <v>89.566666666666663</v>
      </c>
      <c r="J46" s="265">
        <v>91.333333333333329</v>
      </c>
      <c r="K46" s="263">
        <v>87.8</v>
      </c>
      <c r="L46" s="263">
        <v>84.15</v>
      </c>
      <c r="M46" s="263">
        <v>621.71033999999997</v>
      </c>
    </row>
    <row r="47" spans="1:13">
      <c r="A47" s="282">
        <v>38</v>
      </c>
      <c r="B47" s="263" t="s">
        <v>61</v>
      </c>
      <c r="C47" s="263">
        <v>79.7</v>
      </c>
      <c r="D47" s="265">
        <v>80.350000000000009</v>
      </c>
      <c r="E47" s="265">
        <v>78.850000000000023</v>
      </c>
      <c r="F47" s="265">
        <v>78.000000000000014</v>
      </c>
      <c r="G47" s="265">
        <v>76.500000000000028</v>
      </c>
      <c r="H47" s="265">
        <v>81.200000000000017</v>
      </c>
      <c r="I47" s="265">
        <v>82.699999999999989</v>
      </c>
      <c r="J47" s="265">
        <v>83.550000000000011</v>
      </c>
      <c r="K47" s="263">
        <v>81.849999999999994</v>
      </c>
      <c r="L47" s="263">
        <v>79.5</v>
      </c>
      <c r="M47" s="263">
        <v>45.024990000000003</v>
      </c>
    </row>
    <row r="48" spans="1:13">
      <c r="A48" s="282">
        <v>39</v>
      </c>
      <c r="B48" s="263" t="s">
        <v>62</v>
      </c>
      <c r="C48" s="263">
        <v>1523.9</v>
      </c>
      <c r="D48" s="265">
        <v>1519.6333333333332</v>
      </c>
      <c r="E48" s="265">
        <v>1505.2666666666664</v>
      </c>
      <c r="F48" s="265">
        <v>1486.6333333333332</v>
      </c>
      <c r="G48" s="265">
        <v>1472.2666666666664</v>
      </c>
      <c r="H48" s="265">
        <v>1538.2666666666664</v>
      </c>
      <c r="I48" s="265">
        <v>1552.6333333333332</v>
      </c>
      <c r="J48" s="265">
        <v>1571.2666666666664</v>
      </c>
      <c r="K48" s="263">
        <v>1534</v>
      </c>
      <c r="L48" s="263">
        <v>1501</v>
      </c>
      <c r="M48" s="263">
        <v>3.5971299999999999</v>
      </c>
    </row>
    <row r="49" spans="1:13">
      <c r="A49" s="282">
        <v>40</v>
      </c>
      <c r="B49" s="263" t="s">
        <v>65</v>
      </c>
      <c r="C49" s="263">
        <v>730.8</v>
      </c>
      <c r="D49" s="265">
        <v>730.44999999999993</v>
      </c>
      <c r="E49" s="265">
        <v>720.94999999999982</v>
      </c>
      <c r="F49" s="265">
        <v>711.09999999999991</v>
      </c>
      <c r="G49" s="265">
        <v>701.5999999999998</v>
      </c>
      <c r="H49" s="265">
        <v>740.29999999999984</v>
      </c>
      <c r="I49" s="265">
        <v>749.80000000000007</v>
      </c>
      <c r="J49" s="265">
        <v>759.64999999999986</v>
      </c>
      <c r="K49" s="263">
        <v>739.95</v>
      </c>
      <c r="L49" s="263">
        <v>720.6</v>
      </c>
      <c r="M49" s="263">
        <v>10.62909</v>
      </c>
    </row>
    <row r="50" spans="1:13">
      <c r="A50" s="282">
        <v>41</v>
      </c>
      <c r="B50" s="263" t="s">
        <v>64</v>
      </c>
      <c r="C50" s="263">
        <v>152.80000000000001</v>
      </c>
      <c r="D50" s="265">
        <v>152.6</v>
      </c>
      <c r="E50" s="265">
        <v>150.25</v>
      </c>
      <c r="F50" s="265">
        <v>147.70000000000002</v>
      </c>
      <c r="G50" s="265">
        <v>145.35000000000002</v>
      </c>
      <c r="H50" s="265">
        <v>155.14999999999998</v>
      </c>
      <c r="I50" s="265">
        <v>157.49999999999994</v>
      </c>
      <c r="J50" s="265">
        <v>160.04999999999995</v>
      </c>
      <c r="K50" s="263">
        <v>154.94999999999999</v>
      </c>
      <c r="L50" s="263">
        <v>150.05000000000001</v>
      </c>
      <c r="M50" s="263">
        <v>101.113</v>
      </c>
    </row>
    <row r="51" spans="1:13">
      <c r="A51" s="282">
        <v>42</v>
      </c>
      <c r="B51" s="263" t="s">
        <v>66</v>
      </c>
      <c r="C51" s="263">
        <v>641.5</v>
      </c>
      <c r="D51" s="265">
        <v>635.1</v>
      </c>
      <c r="E51" s="265">
        <v>621.40000000000009</v>
      </c>
      <c r="F51" s="265">
        <v>601.30000000000007</v>
      </c>
      <c r="G51" s="265">
        <v>587.60000000000014</v>
      </c>
      <c r="H51" s="265">
        <v>655.20000000000005</v>
      </c>
      <c r="I51" s="265">
        <v>668.90000000000009</v>
      </c>
      <c r="J51" s="265">
        <v>689</v>
      </c>
      <c r="K51" s="263">
        <v>648.79999999999995</v>
      </c>
      <c r="L51" s="263">
        <v>615</v>
      </c>
      <c r="M51" s="263">
        <v>36.790289999999999</v>
      </c>
    </row>
    <row r="52" spans="1:13">
      <c r="A52" s="282">
        <v>43</v>
      </c>
      <c r="B52" s="263" t="s">
        <v>69</v>
      </c>
      <c r="C52" s="263">
        <v>54.25</v>
      </c>
      <c r="D52" s="265">
        <v>53.416666666666664</v>
      </c>
      <c r="E52" s="265">
        <v>50.733333333333327</v>
      </c>
      <c r="F52" s="265">
        <v>47.216666666666661</v>
      </c>
      <c r="G52" s="265">
        <v>44.533333333333324</v>
      </c>
      <c r="H52" s="265">
        <v>56.93333333333333</v>
      </c>
      <c r="I52" s="265">
        <v>59.616666666666667</v>
      </c>
      <c r="J52" s="265">
        <v>63.133333333333333</v>
      </c>
      <c r="K52" s="263">
        <v>56.1</v>
      </c>
      <c r="L52" s="263">
        <v>49.9</v>
      </c>
      <c r="M52" s="263">
        <v>2133.9610499999999</v>
      </c>
    </row>
    <row r="53" spans="1:13">
      <c r="A53" s="282">
        <v>44</v>
      </c>
      <c r="B53" s="263" t="s">
        <v>73</v>
      </c>
      <c r="C53" s="263">
        <v>463.9</v>
      </c>
      <c r="D53" s="265">
        <v>465.26666666666665</v>
      </c>
      <c r="E53" s="265">
        <v>457.88333333333333</v>
      </c>
      <c r="F53" s="265">
        <v>451.86666666666667</v>
      </c>
      <c r="G53" s="265">
        <v>444.48333333333335</v>
      </c>
      <c r="H53" s="265">
        <v>471.2833333333333</v>
      </c>
      <c r="I53" s="265">
        <v>478.66666666666663</v>
      </c>
      <c r="J53" s="265">
        <v>484.68333333333328</v>
      </c>
      <c r="K53" s="263">
        <v>472.65</v>
      </c>
      <c r="L53" s="263">
        <v>459.25</v>
      </c>
      <c r="M53" s="263">
        <v>62.783110000000001</v>
      </c>
    </row>
    <row r="54" spans="1:13">
      <c r="A54" s="282">
        <v>45</v>
      </c>
      <c r="B54" s="263" t="s">
        <v>68</v>
      </c>
      <c r="C54" s="263">
        <v>539.6</v>
      </c>
      <c r="D54" s="265">
        <v>541.19999999999993</v>
      </c>
      <c r="E54" s="265">
        <v>536.39999999999986</v>
      </c>
      <c r="F54" s="265">
        <v>533.19999999999993</v>
      </c>
      <c r="G54" s="265">
        <v>528.39999999999986</v>
      </c>
      <c r="H54" s="265">
        <v>544.39999999999986</v>
      </c>
      <c r="I54" s="265">
        <v>549.19999999999982</v>
      </c>
      <c r="J54" s="265">
        <v>552.39999999999986</v>
      </c>
      <c r="K54" s="263">
        <v>546</v>
      </c>
      <c r="L54" s="263">
        <v>538</v>
      </c>
      <c r="M54" s="263">
        <v>173.52483000000001</v>
      </c>
    </row>
    <row r="55" spans="1:13">
      <c r="A55" s="282">
        <v>46</v>
      </c>
      <c r="B55" s="263" t="s">
        <v>70</v>
      </c>
      <c r="C55" s="263">
        <v>399.75</v>
      </c>
      <c r="D55" s="265">
        <v>401.7166666666667</v>
      </c>
      <c r="E55" s="265">
        <v>396.33333333333337</v>
      </c>
      <c r="F55" s="265">
        <v>392.91666666666669</v>
      </c>
      <c r="G55" s="265">
        <v>387.53333333333336</v>
      </c>
      <c r="H55" s="265">
        <v>405.13333333333338</v>
      </c>
      <c r="I55" s="265">
        <v>410.51666666666671</v>
      </c>
      <c r="J55" s="265">
        <v>413.93333333333339</v>
      </c>
      <c r="K55" s="263">
        <v>407.1</v>
      </c>
      <c r="L55" s="263">
        <v>398.3</v>
      </c>
      <c r="M55" s="263">
        <v>19.392040000000001</v>
      </c>
    </row>
    <row r="56" spans="1:13">
      <c r="A56" s="282">
        <v>47</v>
      </c>
      <c r="B56" s="263" t="s">
        <v>230</v>
      </c>
      <c r="C56" s="263">
        <v>1242.8499999999999</v>
      </c>
      <c r="D56" s="265">
        <v>1233.3666666666666</v>
      </c>
      <c r="E56" s="265">
        <v>1204.7333333333331</v>
      </c>
      <c r="F56" s="265">
        <v>1166.6166666666666</v>
      </c>
      <c r="G56" s="265">
        <v>1137.9833333333331</v>
      </c>
      <c r="H56" s="265">
        <v>1271.4833333333331</v>
      </c>
      <c r="I56" s="265">
        <v>1300.1166666666668</v>
      </c>
      <c r="J56" s="265">
        <v>1338.2333333333331</v>
      </c>
      <c r="K56" s="263">
        <v>1262</v>
      </c>
      <c r="L56" s="263">
        <v>1195.25</v>
      </c>
      <c r="M56" s="263">
        <v>1.61974</v>
      </c>
    </row>
    <row r="57" spans="1:13">
      <c r="A57" s="282">
        <v>48</v>
      </c>
      <c r="B57" s="263" t="s">
        <v>71</v>
      </c>
      <c r="C57" s="263">
        <v>15239.55</v>
      </c>
      <c r="D57" s="265">
        <v>15326.516666666668</v>
      </c>
      <c r="E57" s="265">
        <v>15053.033333333336</v>
      </c>
      <c r="F57" s="265">
        <v>14866.516666666668</v>
      </c>
      <c r="G57" s="265">
        <v>14593.033333333336</v>
      </c>
      <c r="H57" s="265">
        <v>15513.033333333336</v>
      </c>
      <c r="I57" s="265">
        <v>15786.51666666667</v>
      </c>
      <c r="J57" s="265">
        <v>15973.033333333336</v>
      </c>
      <c r="K57" s="263">
        <v>15600</v>
      </c>
      <c r="L57" s="263">
        <v>15140</v>
      </c>
      <c r="M57" s="263">
        <v>0.76917000000000002</v>
      </c>
    </row>
    <row r="58" spans="1:13">
      <c r="A58" s="282">
        <v>49</v>
      </c>
      <c r="B58" s="263" t="s">
        <v>74</v>
      </c>
      <c r="C58" s="263">
        <v>3501.9</v>
      </c>
      <c r="D58" s="265">
        <v>3488.9</v>
      </c>
      <c r="E58" s="265">
        <v>3463</v>
      </c>
      <c r="F58" s="265">
        <v>3424.1</v>
      </c>
      <c r="G58" s="265">
        <v>3398.2</v>
      </c>
      <c r="H58" s="265">
        <v>3527.8</v>
      </c>
      <c r="I58" s="265">
        <v>3553.7000000000007</v>
      </c>
      <c r="J58" s="265">
        <v>3592.6000000000004</v>
      </c>
      <c r="K58" s="263">
        <v>3514.8</v>
      </c>
      <c r="L58" s="263">
        <v>3450</v>
      </c>
      <c r="M58" s="263">
        <v>5.3728300000000004</v>
      </c>
    </row>
    <row r="59" spans="1:13">
      <c r="A59" s="282">
        <v>50</v>
      </c>
      <c r="B59" s="263" t="s">
        <v>80</v>
      </c>
      <c r="C59" s="263">
        <v>635.70000000000005</v>
      </c>
      <c r="D59" s="265">
        <v>631.91666666666663</v>
      </c>
      <c r="E59" s="265">
        <v>623.83333333333326</v>
      </c>
      <c r="F59" s="265">
        <v>611.96666666666658</v>
      </c>
      <c r="G59" s="265">
        <v>603.88333333333321</v>
      </c>
      <c r="H59" s="265">
        <v>643.7833333333333</v>
      </c>
      <c r="I59" s="265">
        <v>651.86666666666656</v>
      </c>
      <c r="J59" s="265">
        <v>663.73333333333335</v>
      </c>
      <c r="K59" s="263">
        <v>640</v>
      </c>
      <c r="L59" s="263">
        <v>620.04999999999995</v>
      </c>
      <c r="M59" s="263">
        <v>8.5042799999999996</v>
      </c>
    </row>
    <row r="60" spans="1:13">
      <c r="A60" s="282">
        <v>51</v>
      </c>
      <c r="B60" s="263" t="s">
        <v>75</v>
      </c>
      <c r="C60" s="263">
        <v>449.05</v>
      </c>
      <c r="D60" s="265">
        <v>447.7833333333333</v>
      </c>
      <c r="E60" s="265">
        <v>442.06666666666661</v>
      </c>
      <c r="F60" s="265">
        <v>435.08333333333331</v>
      </c>
      <c r="G60" s="265">
        <v>429.36666666666662</v>
      </c>
      <c r="H60" s="265">
        <v>454.76666666666659</v>
      </c>
      <c r="I60" s="265">
        <v>460.48333333333329</v>
      </c>
      <c r="J60" s="265">
        <v>467.46666666666658</v>
      </c>
      <c r="K60" s="263">
        <v>453.5</v>
      </c>
      <c r="L60" s="263">
        <v>440.8</v>
      </c>
      <c r="M60" s="263">
        <v>26.57329</v>
      </c>
    </row>
    <row r="61" spans="1:13">
      <c r="A61" s="282">
        <v>52</v>
      </c>
      <c r="B61" s="263" t="s">
        <v>76</v>
      </c>
      <c r="C61" s="263">
        <v>168.55</v>
      </c>
      <c r="D61" s="265">
        <v>167.6</v>
      </c>
      <c r="E61" s="265">
        <v>162.75</v>
      </c>
      <c r="F61" s="265">
        <v>156.95000000000002</v>
      </c>
      <c r="G61" s="265">
        <v>152.10000000000002</v>
      </c>
      <c r="H61" s="265">
        <v>173.39999999999998</v>
      </c>
      <c r="I61" s="265">
        <v>178.24999999999994</v>
      </c>
      <c r="J61" s="265">
        <v>184.04999999999995</v>
      </c>
      <c r="K61" s="263">
        <v>172.45</v>
      </c>
      <c r="L61" s="263">
        <v>161.80000000000001</v>
      </c>
      <c r="M61" s="263">
        <v>316.14452999999997</v>
      </c>
    </row>
    <row r="62" spans="1:13">
      <c r="A62" s="282">
        <v>53</v>
      </c>
      <c r="B62" s="263" t="s">
        <v>77</v>
      </c>
      <c r="C62" s="263">
        <v>136.05000000000001</v>
      </c>
      <c r="D62" s="265">
        <v>135.76666666666668</v>
      </c>
      <c r="E62" s="265">
        <v>133.33333333333337</v>
      </c>
      <c r="F62" s="265">
        <v>130.6166666666667</v>
      </c>
      <c r="G62" s="265">
        <v>128.18333333333339</v>
      </c>
      <c r="H62" s="265">
        <v>138.48333333333335</v>
      </c>
      <c r="I62" s="265">
        <v>140.91666666666669</v>
      </c>
      <c r="J62" s="265">
        <v>143.63333333333333</v>
      </c>
      <c r="K62" s="263">
        <v>138.19999999999999</v>
      </c>
      <c r="L62" s="263">
        <v>133.05000000000001</v>
      </c>
      <c r="M62" s="263">
        <v>21.439679999999999</v>
      </c>
    </row>
    <row r="63" spans="1:13">
      <c r="A63" s="282">
        <v>54</v>
      </c>
      <c r="B63" s="263" t="s">
        <v>81</v>
      </c>
      <c r="C63" s="263">
        <v>535.1</v>
      </c>
      <c r="D63" s="265">
        <v>538.26666666666677</v>
      </c>
      <c r="E63" s="265">
        <v>529.98333333333358</v>
      </c>
      <c r="F63" s="265">
        <v>524.86666666666679</v>
      </c>
      <c r="G63" s="265">
        <v>516.5833333333336</v>
      </c>
      <c r="H63" s="265">
        <v>543.38333333333355</v>
      </c>
      <c r="I63" s="265">
        <v>551.66666666666663</v>
      </c>
      <c r="J63" s="265">
        <v>556.78333333333353</v>
      </c>
      <c r="K63" s="263">
        <v>546.54999999999995</v>
      </c>
      <c r="L63" s="263">
        <v>533.15</v>
      </c>
      <c r="M63" s="263">
        <v>27.56879</v>
      </c>
    </row>
    <row r="64" spans="1:13">
      <c r="A64" s="282">
        <v>55</v>
      </c>
      <c r="B64" s="263" t="s">
        <v>82</v>
      </c>
      <c r="C64" s="263">
        <v>806.75</v>
      </c>
      <c r="D64" s="265">
        <v>809.48333333333323</v>
      </c>
      <c r="E64" s="265">
        <v>800.96666666666647</v>
      </c>
      <c r="F64" s="265">
        <v>795.18333333333328</v>
      </c>
      <c r="G64" s="265">
        <v>786.66666666666652</v>
      </c>
      <c r="H64" s="265">
        <v>815.26666666666642</v>
      </c>
      <c r="I64" s="265">
        <v>823.78333333333308</v>
      </c>
      <c r="J64" s="265">
        <v>829.56666666666638</v>
      </c>
      <c r="K64" s="263">
        <v>818</v>
      </c>
      <c r="L64" s="263">
        <v>803.7</v>
      </c>
      <c r="M64" s="263">
        <v>36.409959999999998</v>
      </c>
    </row>
    <row r="65" spans="1:13">
      <c r="A65" s="282">
        <v>56</v>
      </c>
      <c r="B65" s="263" t="s">
        <v>231</v>
      </c>
      <c r="C65" s="263">
        <v>180.65</v>
      </c>
      <c r="D65" s="265">
        <v>182.45000000000002</v>
      </c>
      <c r="E65" s="265">
        <v>175.20000000000005</v>
      </c>
      <c r="F65" s="265">
        <v>169.75000000000003</v>
      </c>
      <c r="G65" s="265">
        <v>162.50000000000006</v>
      </c>
      <c r="H65" s="265">
        <v>187.90000000000003</v>
      </c>
      <c r="I65" s="265">
        <v>195.14999999999998</v>
      </c>
      <c r="J65" s="265">
        <v>200.60000000000002</v>
      </c>
      <c r="K65" s="263">
        <v>189.7</v>
      </c>
      <c r="L65" s="263">
        <v>177</v>
      </c>
      <c r="M65" s="263">
        <v>139.75656000000001</v>
      </c>
    </row>
    <row r="66" spans="1:13">
      <c r="A66" s="282">
        <v>57</v>
      </c>
      <c r="B66" s="263" t="s">
        <v>83</v>
      </c>
      <c r="C66" s="263">
        <v>152.05000000000001</v>
      </c>
      <c r="D66" s="265">
        <v>152.88333333333335</v>
      </c>
      <c r="E66" s="265">
        <v>150.8666666666667</v>
      </c>
      <c r="F66" s="265">
        <v>149.68333333333334</v>
      </c>
      <c r="G66" s="265">
        <v>147.66666666666669</v>
      </c>
      <c r="H66" s="265">
        <v>154.06666666666672</v>
      </c>
      <c r="I66" s="265">
        <v>156.08333333333337</v>
      </c>
      <c r="J66" s="265">
        <v>157.26666666666674</v>
      </c>
      <c r="K66" s="263">
        <v>154.9</v>
      </c>
      <c r="L66" s="263">
        <v>151.69999999999999</v>
      </c>
      <c r="M66" s="263">
        <v>171.62557000000001</v>
      </c>
    </row>
    <row r="67" spans="1:13">
      <c r="A67" s="282">
        <v>58</v>
      </c>
      <c r="B67" s="263" t="s">
        <v>823</v>
      </c>
      <c r="C67" s="263">
        <v>2635.55</v>
      </c>
      <c r="D67" s="265">
        <v>2650.1333333333332</v>
      </c>
      <c r="E67" s="265">
        <v>2605.4166666666665</v>
      </c>
      <c r="F67" s="265">
        <v>2575.2833333333333</v>
      </c>
      <c r="G67" s="265">
        <v>2530.5666666666666</v>
      </c>
      <c r="H67" s="265">
        <v>2680.2666666666664</v>
      </c>
      <c r="I67" s="265">
        <v>2724.9833333333336</v>
      </c>
      <c r="J67" s="265">
        <v>2755.1166666666663</v>
      </c>
      <c r="K67" s="263">
        <v>2694.85</v>
      </c>
      <c r="L67" s="263">
        <v>2620</v>
      </c>
      <c r="M67" s="263">
        <v>1.6598299999999999</v>
      </c>
    </row>
    <row r="68" spans="1:13">
      <c r="A68" s="282">
        <v>59</v>
      </c>
      <c r="B68" s="263" t="s">
        <v>84</v>
      </c>
      <c r="C68" s="263">
        <v>1620.2</v>
      </c>
      <c r="D68" s="265">
        <v>1619.3999999999999</v>
      </c>
      <c r="E68" s="265">
        <v>1603.7999999999997</v>
      </c>
      <c r="F68" s="265">
        <v>1587.3999999999999</v>
      </c>
      <c r="G68" s="265">
        <v>1571.7999999999997</v>
      </c>
      <c r="H68" s="265">
        <v>1635.7999999999997</v>
      </c>
      <c r="I68" s="265">
        <v>1651.3999999999996</v>
      </c>
      <c r="J68" s="265">
        <v>1667.7999999999997</v>
      </c>
      <c r="K68" s="263">
        <v>1635</v>
      </c>
      <c r="L68" s="263">
        <v>1603</v>
      </c>
      <c r="M68" s="263">
        <v>4.7655900000000004</v>
      </c>
    </row>
    <row r="69" spans="1:13">
      <c r="A69" s="282">
        <v>60</v>
      </c>
      <c r="B69" s="263" t="s">
        <v>85</v>
      </c>
      <c r="C69" s="263">
        <v>615.54999999999995</v>
      </c>
      <c r="D69" s="265">
        <v>611.51666666666665</v>
      </c>
      <c r="E69" s="265">
        <v>579.08333333333326</v>
      </c>
      <c r="F69" s="265">
        <v>542.61666666666656</v>
      </c>
      <c r="G69" s="265">
        <v>510.18333333333317</v>
      </c>
      <c r="H69" s="265">
        <v>647.98333333333335</v>
      </c>
      <c r="I69" s="265">
        <v>680.41666666666674</v>
      </c>
      <c r="J69" s="265">
        <v>716.88333333333344</v>
      </c>
      <c r="K69" s="263">
        <v>643.95000000000005</v>
      </c>
      <c r="L69" s="263">
        <v>575.04999999999995</v>
      </c>
      <c r="M69" s="263">
        <v>158.71138999999999</v>
      </c>
    </row>
    <row r="70" spans="1:13">
      <c r="A70" s="282">
        <v>61</v>
      </c>
      <c r="B70" s="263" t="s">
        <v>232</v>
      </c>
      <c r="C70" s="263">
        <v>786</v>
      </c>
      <c r="D70" s="265">
        <v>782.5333333333333</v>
      </c>
      <c r="E70" s="265">
        <v>776.26666666666665</v>
      </c>
      <c r="F70" s="265">
        <v>766.5333333333333</v>
      </c>
      <c r="G70" s="265">
        <v>760.26666666666665</v>
      </c>
      <c r="H70" s="265">
        <v>792.26666666666665</v>
      </c>
      <c r="I70" s="265">
        <v>798.5333333333333</v>
      </c>
      <c r="J70" s="265">
        <v>808.26666666666665</v>
      </c>
      <c r="K70" s="263">
        <v>788.8</v>
      </c>
      <c r="L70" s="263">
        <v>772.8</v>
      </c>
      <c r="M70" s="263">
        <v>5.6082000000000001</v>
      </c>
    </row>
    <row r="71" spans="1:13">
      <c r="A71" s="282">
        <v>62</v>
      </c>
      <c r="B71" s="263" t="s">
        <v>233</v>
      </c>
      <c r="C71" s="263">
        <v>396.85</v>
      </c>
      <c r="D71" s="265">
        <v>395.08333333333331</v>
      </c>
      <c r="E71" s="265">
        <v>392.31666666666661</v>
      </c>
      <c r="F71" s="265">
        <v>387.7833333333333</v>
      </c>
      <c r="G71" s="265">
        <v>385.01666666666659</v>
      </c>
      <c r="H71" s="265">
        <v>399.61666666666662</v>
      </c>
      <c r="I71" s="265">
        <v>402.38333333333338</v>
      </c>
      <c r="J71" s="265">
        <v>406.91666666666663</v>
      </c>
      <c r="K71" s="263">
        <v>397.85</v>
      </c>
      <c r="L71" s="263">
        <v>390.55</v>
      </c>
      <c r="M71" s="263">
        <v>15.375310000000001</v>
      </c>
    </row>
    <row r="72" spans="1:13">
      <c r="A72" s="282">
        <v>63</v>
      </c>
      <c r="B72" s="263" t="s">
        <v>86</v>
      </c>
      <c r="C72" s="263">
        <v>893.95</v>
      </c>
      <c r="D72" s="265">
        <v>882.63333333333321</v>
      </c>
      <c r="E72" s="265">
        <v>866.36666666666645</v>
      </c>
      <c r="F72" s="265">
        <v>838.78333333333319</v>
      </c>
      <c r="G72" s="265">
        <v>822.51666666666642</v>
      </c>
      <c r="H72" s="265">
        <v>910.21666666666647</v>
      </c>
      <c r="I72" s="265">
        <v>926.48333333333335</v>
      </c>
      <c r="J72" s="265">
        <v>954.06666666666649</v>
      </c>
      <c r="K72" s="263">
        <v>898.9</v>
      </c>
      <c r="L72" s="263">
        <v>855.05</v>
      </c>
      <c r="M72" s="263">
        <v>22.919979999999999</v>
      </c>
    </row>
    <row r="73" spans="1:13">
      <c r="A73" s="282">
        <v>64</v>
      </c>
      <c r="B73" s="263" t="s">
        <v>92</v>
      </c>
      <c r="C73" s="263">
        <v>326.39999999999998</v>
      </c>
      <c r="D73" s="265">
        <v>325.2</v>
      </c>
      <c r="E73" s="265">
        <v>317.7</v>
      </c>
      <c r="F73" s="265">
        <v>309</v>
      </c>
      <c r="G73" s="265">
        <v>301.5</v>
      </c>
      <c r="H73" s="265">
        <v>333.9</v>
      </c>
      <c r="I73" s="265">
        <v>341.4</v>
      </c>
      <c r="J73" s="265">
        <v>350.09999999999997</v>
      </c>
      <c r="K73" s="263">
        <v>332.7</v>
      </c>
      <c r="L73" s="263">
        <v>316.5</v>
      </c>
      <c r="M73" s="263">
        <v>203.55343999999999</v>
      </c>
    </row>
    <row r="74" spans="1:13">
      <c r="A74" s="282">
        <v>65</v>
      </c>
      <c r="B74" s="263" t="s">
        <v>87</v>
      </c>
      <c r="C74" s="263">
        <v>524.20000000000005</v>
      </c>
      <c r="D74" s="265">
        <v>522.2833333333333</v>
      </c>
      <c r="E74" s="265">
        <v>517.06666666666661</v>
      </c>
      <c r="F74" s="265">
        <v>509.93333333333328</v>
      </c>
      <c r="G74" s="265">
        <v>504.71666666666658</v>
      </c>
      <c r="H74" s="265">
        <v>529.41666666666663</v>
      </c>
      <c r="I74" s="265">
        <v>534.63333333333333</v>
      </c>
      <c r="J74" s="265">
        <v>541.76666666666665</v>
      </c>
      <c r="K74" s="263">
        <v>527.5</v>
      </c>
      <c r="L74" s="263">
        <v>515.15</v>
      </c>
      <c r="M74" s="263">
        <v>43.149189999999997</v>
      </c>
    </row>
    <row r="75" spans="1:13">
      <c r="A75" s="282">
        <v>66</v>
      </c>
      <c r="B75" s="263" t="s">
        <v>234</v>
      </c>
      <c r="C75" s="263">
        <v>1487.85</v>
      </c>
      <c r="D75" s="265">
        <v>1492.2833333333335</v>
      </c>
      <c r="E75" s="265">
        <v>1475.5666666666671</v>
      </c>
      <c r="F75" s="265">
        <v>1463.2833333333335</v>
      </c>
      <c r="G75" s="265">
        <v>1446.5666666666671</v>
      </c>
      <c r="H75" s="265">
        <v>1504.5666666666671</v>
      </c>
      <c r="I75" s="265">
        <v>1521.2833333333338</v>
      </c>
      <c r="J75" s="265">
        <v>1533.5666666666671</v>
      </c>
      <c r="K75" s="263">
        <v>1509</v>
      </c>
      <c r="L75" s="263">
        <v>1480</v>
      </c>
      <c r="M75" s="263">
        <v>1.7560199999999999</v>
      </c>
    </row>
    <row r="76" spans="1:13">
      <c r="A76" s="282">
        <v>67</v>
      </c>
      <c r="B76" s="263" t="s">
        <v>834</v>
      </c>
      <c r="C76" s="263">
        <v>328.75</v>
      </c>
      <c r="D76" s="265">
        <v>335.15</v>
      </c>
      <c r="E76" s="265">
        <v>318.99999999999994</v>
      </c>
      <c r="F76" s="265">
        <v>309.24999999999994</v>
      </c>
      <c r="G76" s="265">
        <v>293.09999999999991</v>
      </c>
      <c r="H76" s="265">
        <v>344.9</v>
      </c>
      <c r="I76" s="265">
        <v>361.05000000000007</v>
      </c>
      <c r="J76" s="265">
        <v>370.8</v>
      </c>
      <c r="K76" s="263">
        <v>351.3</v>
      </c>
      <c r="L76" s="263">
        <v>325.39999999999998</v>
      </c>
      <c r="M76" s="263">
        <v>29.967639999999999</v>
      </c>
    </row>
    <row r="77" spans="1:13">
      <c r="A77" s="282">
        <v>68</v>
      </c>
      <c r="B77" s="263" t="s">
        <v>90</v>
      </c>
      <c r="C77" s="263">
        <v>3553.45</v>
      </c>
      <c r="D77" s="265">
        <v>3539.5</v>
      </c>
      <c r="E77" s="265">
        <v>3508</v>
      </c>
      <c r="F77" s="265">
        <v>3462.55</v>
      </c>
      <c r="G77" s="265">
        <v>3431.05</v>
      </c>
      <c r="H77" s="265">
        <v>3584.95</v>
      </c>
      <c r="I77" s="265">
        <v>3616.45</v>
      </c>
      <c r="J77" s="265">
        <v>3661.8999999999996</v>
      </c>
      <c r="K77" s="263">
        <v>3571</v>
      </c>
      <c r="L77" s="263">
        <v>3494.05</v>
      </c>
      <c r="M77" s="263">
        <v>6.4066400000000003</v>
      </c>
    </row>
    <row r="78" spans="1:13">
      <c r="A78" s="282">
        <v>69</v>
      </c>
      <c r="B78" s="263" t="s">
        <v>348</v>
      </c>
      <c r="C78" s="263">
        <v>2342.5</v>
      </c>
      <c r="D78" s="265">
        <v>2338.6166666666668</v>
      </c>
      <c r="E78" s="265">
        <v>2303.9333333333334</v>
      </c>
      <c r="F78" s="265">
        <v>2265.3666666666668</v>
      </c>
      <c r="G78" s="265">
        <v>2230.6833333333334</v>
      </c>
      <c r="H78" s="265">
        <v>2377.1833333333334</v>
      </c>
      <c r="I78" s="265">
        <v>2411.8666666666668</v>
      </c>
      <c r="J78" s="265">
        <v>2450.4333333333334</v>
      </c>
      <c r="K78" s="263">
        <v>2373.3000000000002</v>
      </c>
      <c r="L78" s="263">
        <v>2300.0500000000002</v>
      </c>
      <c r="M78" s="263">
        <v>1.12751</v>
      </c>
    </row>
    <row r="79" spans="1:13">
      <c r="A79" s="282">
        <v>70</v>
      </c>
      <c r="B79" s="263" t="s">
        <v>93</v>
      </c>
      <c r="C79" s="263">
        <v>4575.05</v>
      </c>
      <c r="D79" s="265">
        <v>4534.1333333333341</v>
      </c>
      <c r="E79" s="265">
        <v>4484.9166666666679</v>
      </c>
      <c r="F79" s="265">
        <v>4394.7833333333338</v>
      </c>
      <c r="G79" s="265">
        <v>4345.5666666666675</v>
      </c>
      <c r="H79" s="265">
        <v>4624.2666666666682</v>
      </c>
      <c r="I79" s="265">
        <v>4673.4833333333336</v>
      </c>
      <c r="J79" s="265">
        <v>4763.6166666666686</v>
      </c>
      <c r="K79" s="263">
        <v>4583.3500000000004</v>
      </c>
      <c r="L79" s="263">
        <v>4444</v>
      </c>
      <c r="M79" s="263">
        <v>14.72991</v>
      </c>
    </row>
    <row r="80" spans="1:13">
      <c r="A80" s="282">
        <v>71</v>
      </c>
      <c r="B80" s="263" t="s">
        <v>235</v>
      </c>
      <c r="C80" s="263">
        <v>75.650000000000006</v>
      </c>
      <c r="D80" s="265">
        <v>76.616666666666674</v>
      </c>
      <c r="E80" s="265">
        <v>72.783333333333346</v>
      </c>
      <c r="F80" s="265">
        <v>69.916666666666671</v>
      </c>
      <c r="G80" s="265">
        <v>66.083333333333343</v>
      </c>
      <c r="H80" s="265">
        <v>79.483333333333348</v>
      </c>
      <c r="I80" s="265">
        <v>83.316666666666663</v>
      </c>
      <c r="J80" s="265">
        <v>86.183333333333351</v>
      </c>
      <c r="K80" s="263">
        <v>80.45</v>
      </c>
      <c r="L80" s="263">
        <v>73.75</v>
      </c>
      <c r="M80" s="263">
        <v>117.02383</v>
      </c>
    </row>
    <row r="81" spans="1:13">
      <c r="A81" s="282">
        <v>72</v>
      </c>
      <c r="B81" s="263" t="s">
        <v>94</v>
      </c>
      <c r="C81" s="263">
        <v>2593.1999999999998</v>
      </c>
      <c r="D81" s="265">
        <v>2590.5166666666664</v>
      </c>
      <c r="E81" s="265">
        <v>2548.0333333333328</v>
      </c>
      <c r="F81" s="265">
        <v>2502.8666666666663</v>
      </c>
      <c r="G81" s="265">
        <v>2460.3833333333328</v>
      </c>
      <c r="H81" s="265">
        <v>2635.6833333333329</v>
      </c>
      <c r="I81" s="265">
        <v>2678.1666666666665</v>
      </c>
      <c r="J81" s="265">
        <v>2723.333333333333</v>
      </c>
      <c r="K81" s="263">
        <v>2633</v>
      </c>
      <c r="L81" s="263">
        <v>2545.35</v>
      </c>
      <c r="M81" s="263">
        <v>13.53079</v>
      </c>
    </row>
    <row r="82" spans="1:13">
      <c r="A82" s="282">
        <v>73</v>
      </c>
      <c r="B82" s="263" t="s">
        <v>236</v>
      </c>
      <c r="C82" s="263">
        <v>450.55</v>
      </c>
      <c r="D82" s="265">
        <v>450.26666666666671</v>
      </c>
      <c r="E82" s="265">
        <v>445.68333333333339</v>
      </c>
      <c r="F82" s="265">
        <v>440.81666666666666</v>
      </c>
      <c r="G82" s="265">
        <v>436.23333333333335</v>
      </c>
      <c r="H82" s="265">
        <v>455.13333333333344</v>
      </c>
      <c r="I82" s="265">
        <v>459.71666666666681</v>
      </c>
      <c r="J82" s="265">
        <v>464.58333333333348</v>
      </c>
      <c r="K82" s="263">
        <v>454.85</v>
      </c>
      <c r="L82" s="263">
        <v>445.4</v>
      </c>
      <c r="M82" s="263">
        <v>13.671329999999999</v>
      </c>
    </row>
    <row r="83" spans="1:13">
      <c r="A83" s="282">
        <v>74</v>
      </c>
      <c r="B83" s="263" t="s">
        <v>237</v>
      </c>
      <c r="C83" s="263">
        <v>1387.15</v>
      </c>
      <c r="D83" s="265">
        <v>1388.7333333333333</v>
      </c>
      <c r="E83" s="265">
        <v>1372.4666666666667</v>
      </c>
      <c r="F83" s="265">
        <v>1357.7833333333333</v>
      </c>
      <c r="G83" s="265">
        <v>1341.5166666666667</v>
      </c>
      <c r="H83" s="265">
        <v>1403.4166666666667</v>
      </c>
      <c r="I83" s="265">
        <v>1419.6833333333336</v>
      </c>
      <c r="J83" s="265">
        <v>1434.3666666666668</v>
      </c>
      <c r="K83" s="263">
        <v>1405</v>
      </c>
      <c r="L83" s="263">
        <v>1374.05</v>
      </c>
      <c r="M83" s="263">
        <v>1.21275</v>
      </c>
    </row>
    <row r="84" spans="1:13">
      <c r="A84" s="282">
        <v>75</v>
      </c>
      <c r="B84" s="263" t="s">
        <v>96</v>
      </c>
      <c r="C84" s="263">
        <v>1343.7</v>
      </c>
      <c r="D84" s="265">
        <v>1341.8999999999999</v>
      </c>
      <c r="E84" s="265">
        <v>1325.7999999999997</v>
      </c>
      <c r="F84" s="265">
        <v>1307.8999999999999</v>
      </c>
      <c r="G84" s="265">
        <v>1291.7999999999997</v>
      </c>
      <c r="H84" s="265">
        <v>1359.7999999999997</v>
      </c>
      <c r="I84" s="265">
        <v>1375.8999999999996</v>
      </c>
      <c r="J84" s="265">
        <v>1393.7999999999997</v>
      </c>
      <c r="K84" s="263">
        <v>1358</v>
      </c>
      <c r="L84" s="263">
        <v>1324</v>
      </c>
      <c r="M84" s="263">
        <v>8.6945999999999994</v>
      </c>
    </row>
    <row r="85" spans="1:13">
      <c r="A85" s="282">
        <v>76</v>
      </c>
      <c r="B85" s="263" t="s">
        <v>97</v>
      </c>
      <c r="C85" s="263">
        <v>209.3</v>
      </c>
      <c r="D85" s="265">
        <v>208.46666666666667</v>
      </c>
      <c r="E85" s="265">
        <v>205.83333333333334</v>
      </c>
      <c r="F85" s="265">
        <v>202.36666666666667</v>
      </c>
      <c r="G85" s="265">
        <v>199.73333333333335</v>
      </c>
      <c r="H85" s="265">
        <v>211.93333333333334</v>
      </c>
      <c r="I85" s="265">
        <v>214.56666666666666</v>
      </c>
      <c r="J85" s="265">
        <v>218.03333333333333</v>
      </c>
      <c r="K85" s="263">
        <v>211.1</v>
      </c>
      <c r="L85" s="263">
        <v>205</v>
      </c>
      <c r="M85" s="263">
        <v>26.910799999999998</v>
      </c>
    </row>
    <row r="86" spans="1:13">
      <c r="A86" s="282">
        <v>77</v>
      </c>
      <c r="B86" s="263" t="s">
        <v>98</v>
      </c>
      <c r="C86" s="263">
        <v>90.7</v>
      </c>
      <c r="D86" s="265">
        <v>89.666666666666671</v>
      </c>
      <c r="E86" s="265">
        <v>86.833333333333343</v>
      </c>
      <c r="F86" s="265">
        <v>82.966666666666669</v>
      </c>
      <c r="G86" s="265">
        <v>80.13333333333334</v>
      </c>
      <c r="H86" s="265">
        <v>93.533333333333346</v>
      </c>
      <c r="I86" s="265">
        <v>96.366666666666688</v>
      </c>
      <c r="J86" s="265">
        <v>100.23333333333335</v>
      </c>
      <c r="K86" s="263">
        <v>92.5</v>
      </c>
      <c r="L86" s="263">
        <v>85.8</v>
      </c>
      <c r="M86" s="263">
        <v>534.25954000000002</v>
      </c>
    </row>
    <row r="87" spans="1:13">
      <c r="A87" s="282">
        <v>78</v>
      </c>
      <c r="B87" s="263" t="s">
        <v>359</v>
      </c>
      <c r="C87" s="263">
        <v>178.55</v>
      </c>
      <c r="D87" s="265">
        <v>177.65</v>
      </c>
      <c r="E87" s="265">
        <v>170.60000000000002</v>
      </c>
      <c r="F87" s="265">
        <v>162.65</v>
      </c>
      <c r="G87" s="265">
        <v>155.60000000000002</v>
      </c>
      <c r="H87" s="265">
        <v>185.60000000000002</v>
      </c>
      <c r="I87" s="265">
        <v>192.65000000000003</v>
      </c>
      <c r="J87" s="265">
        <v>200.60000000000002</v>
      </c>
      <c r="K87" s="263">
        <v>184.7</v>
      </c>
      <c r="L87" s="263">
        <v>169.7</v>
      </c>
      <c r="M87" s="263">
        <v>64.269189999999995</v>
      </c>
    </row>
    <row r="88" spans="1:13">
      <c r="A88" s="282">
        <v>79</v>
      </c>
      <c r="B88" s="263" t="s">
        <v>240</v>
      </c>
      <c r="C88" s="263">
        <v>69.55</v>
      </c>
      <c r="D88" s="265">
        <v>69.966666666666669</v>
      </c>
      <c r="E88" s="265">
        <v>68.433333333333337</v>
      </c>
      <c r="F88" s="265">
        <v>67.316666666666663</v>
      </c>
      <c r="G88" s="265">
        <v>65.783333333333331</v>
      </c>
      <c r="H88" s="265">
        <v>71.083333333333343</v>
      </c>
      <c r="I88" s="265">
        <v>72.616666666666674</v>
      </c>
      <c r="J88" s="265">
        <v>73.733333333333348</v>
      </c>
      <c r="K88" s="263">
        <v>71.5</v>
      </c>
      <c r="L88" s="263">
        <v>68.849999999999994</v>
      </c>
      <c r="M88" s="263">
        <v>34.028550000000003</v>
      </c>
    </row>
    <row r="89" spans="1:13">
      <c r="A89" s="282">
        <v>80</v>
      </c>
      <c r="B89" s="263" t="s">
        <v>99</v>
      </c>
      <c r="C89" s="263">
        <v>144.44999999999999</v>
      </c>
      <c r="D89" s="265">
        <v>144.88333333333333</v>
      </c>
      <c r="E89" s="265">
        <v>142.91666666666666</v>
      </c>
      <c r="F89" s="265">
        <v>141.38333333333333</v>
      </c>
      <c r="G89" s="265">
        <v>139.41666666666666</v>
      </c>
      <c r="H89" s="265">
        <v>146.41666666666666</v>
      </c>
      <c r="I89" s="265">
        <v>148.38333333333335</v>
      </c>
      <c r="J89" s="265">
        <v>149.91666666666666</v>
      </c>
      <c r="K89" s="263">
        <v>146.85</v>
      </c>
      <c r="L89" s="263">
        <v>143.35</v>
      </c>
      <c r="M89" s="263">
        <v>165.85926000000001</v>
      </c>
    </row>
    <row r="90" spans="1:13">
      <c r="A90" s="282">
        <v>81</v>
      </c>
      <c r="B90" s="263" t="s">
        <v>102</v>
      </c>
      <c r="C90" s="263">
        <v>29.05</v>
      </c>
      <c r="D90" s="265">
        <v>28.683333333333334</v>
      </c>
      <c r="E90" s="265">
        <v>27.416666666666668</v>
      </c>
      <c r="F90" s="265">
        <v>25.783333333333335</v>
      </c>
      <c r="G90" s="265">
        <v>24.516666666666669</v>
      </c>
      <c r="H90" s="265">
        <v>30.316666666666666</v>
      </c>
      <c r="I90" s="265">
        <v>31.583333333333332</v>
      </c>
      <c r="J90" s="265">
        <v>33.216666666666669</v>
      </c>
      <c r="K90" s="263">
        <v>29.95</v>
      </c>
      <c r="L90" s="263">
        <v>27.05</v>
      </c>
      <c r="M90" s="263">
        <v>560.00401999999997</v>
      </c>
    </row>
    <row r="91" spans="1:13">
      <c r="A91" s="282">
        <v>82</v>
      </c>
      <c r="B91" s="263" t="s">
        <v>241</v>
      </c>
      <c r="C91" s="263">
        <v>199.45</v>
      </c>
      <c r="D91" s="265">
        <v>199.93333333333331</v>
      </c>
      <c r="E91" s="265">
        <v>195.86666666666662</v>
      </c>
      <c r="F91" s="265">
        <v>192.2833333333333</v>
      </c>
      <c r="G91" s="265">
        <v>188.21666666666661</v>
      </c>
      <c r="H91" s="265">
        <v>203.51666666666662</v>
      </c>
      <c r="I91" s="265">
        <v>207.58333333333329</v>
      </c>
      <c r="J91" s="265">
        <v>211.16666666666663</v>
      </c>
      <c r="K91" s="263">
        <v>204</v>
      </c>
      <c r="L91" s="263">
        <v>196.35</v>
      </c>
      <c r="M91" s="263">
        <v>6.96915</v>
      </c>
    </row>
    <row r="92" spans="1:13">
      <c r="A92" s="282">
        <v>83</v>
      </c>
      <c r="B92" s="263" t="s">
        <v>100</v>
      </c>
      <c r="C92" s="263">
        <v>473.7</v>
      </c>
      <c r="D92" s="265">
        <v>474.31666666666666</v>
      </c>
      <c r="E92" s="265">
        <v>469.63333333333333</v>
      </c>
      <c r="F92" s="265">
        <v>465.56666666666666</v>
      </c>
      <c r="G92" s="265">
        <v>460.88333333333333</v>
      </c>
      <c r="H92" s="265">
        <v>478.38333333333333</v>
      </c>
      <c r="I92" s="265">
        <v>483.06666666666661</v>
      </c>
      <c r="J92" s="265">
        <v>487.13333333333333</v>
      </c>
      <c r="K92" s="263">
        <v>479</v>
      </c>
      <c r="L92" s="263">
        <v>470.25</v>
      </c>
      <c r="M92" s="263">
        <v>12.65418</v>
      </c>
    </row>
    <row r="93" spans="1:13">
      <c r="A93" s="282">
        <v>84</v>
      </c>
      <c r="B93" s="263" t="s">
        <v>242</v>
      </c>
      <c r="C93" s="263">
        <v>503.5</v>
      </c>
      <c r="D93" s="265">
        <v>500.73333333333335</v>
      </c>
      <c r="E93" s="265">
        <v>492.26666666666671</v>
      </c>
      <c r="F93" s="265">
        <v>481.03333333333336</v>
      </c>
      <c r="G93" s="265">
        <v>472.56666666666672</v>
      </c>
      <c r="H93" s="265">
        <v>511.9666666666667</v>
      </c>
      <c r="I93" s="265">
        <v>520.43333333333339</v>
      </c>
      <c r="J93" s="265">
        <v>531.66666666666674</v>
      </c>
      <c r="K93" s="263">
        <v>509.2</v>
      </c>
      <c r="L93" s="263">
        <v>489.5</v>
      </c>
      <c r="M93" s="263">
        <v>5.6237599999999999</v>
      </c>
    </row>
    <row r="94" spans="1:13">
      <c r="A94" s="282">
        <v>85</v>
      </c>
      <c r="B94" s="263" t="s">
        <v>103</v>
      </c>
      <c r="C94" s="263">
        <v>692.35</v>
      </c>
      <c r="D94" s="265">
        <v>693.7833333333333</v>
      </c>
      <c r="E94" s="265">
        <v>688.56666666666661</v>
      </c>
      <c r="F94" s="265">
        <v>684.7833333333333</v>
      </c>
      <c r="G94" s="265">
        <v>679.56666666666661</v>
      </c>
      <c r="H94" s="265">
        <v>697.56666666666661</v>
      </c>
      <c r="I94" s="265">
        <v>702.7833333333333</v>
      </c>
      <c r="J94" s="265">
        <v>706.56666666666661</v>
      </c>
      <c r="K94" s="263">
        <v>699</v>
      </c>
      <c r="L94" s="263">
        <v>690</v>
      </c>
      <c r="M94" s="263">
        <v>13.757630000000001</v>
      </c>
    </row>
    <row r="95" spans="1:13">
      <c r="A95" s="282">
        <v>86</v>
      </c>
      <c r="B95" s="263" t="s">
        <v>243</v>
      </c>
      <c r="C95" s="263">
        <v>466.15</v>
      </c>
      <c r="D95" s="265">
        <v>463.66666666666669</v>
      </c>
      <c r="E95" s="265">
        <v>458.93333333333339</v>
      </c>
      <c r="F95" s="265">
        <v>451.7166666666667</v>
      </c>
      <c r="G95" s="265">
        <v>446.98333333333341</v>
      </c>
      <c r="H95" s="265">
        <v>470.88333333333338</v>
      </c>
      <c r="I95" s="265">
        <v>475.61666666666662</v>
      </c>
      <c r="J95" s="265">
        <v>482.83333333333337</v>
      </c>
      <c r="K95" s="263">
        <v>468.4</v>
      </c>
      <c r="L95" s="263">
        <v>456.45</v>
      </c>
      <c r="M95" s="263">
        <v>1.2094800000000001</v>
      </c>
    </row>
    <row r="96" spans="1:13">
      <c r="A96" s="282">
        <v>87</v>
      </c>
      <c r="B96" s="263" t="s">
        <v>244</v>
      </c>
      <c r="C96" s="263">
        <v>1525.6</v>
      </c>
      <c r="D96" s="265">
        <v>1517.5166666666667</v>
      </c>
      <c r="E96" s="265">
        <v>1505.2833333333333</v>
      </c>
      <c r="F96" s="265">
        <v>1484.9666666666667</v>
      </c>
      <c r="G96" s="265">
        <v>1472.7333333333333</v>
      </c>
      <c r="H96" s="265">
        <v>1537.8333333333333</v>
      </c>
      <c r="I96" s="265">
        <v>1550.0666666666664</v>
      </c>
      <c r="J96" s="265">
        <v>1570.3833333333332</v>
      </c>
      <c r="K96" s="263">
        <v>1529.75</v>
      </c>
      <c r="L96" s="263">
        <v>1497.2</v>
      </c>
      <c r="M96" s="263">
        <v>5.0787000000000004</v>
      </c>
    </row>
    <row r="97" spans="1:13">
      <c r="A97" s="282">
        <v>88</v>
      </c>
      <c r="B97" s="263" t="s">
        <v>104</v>
      </c>
      <c r="C97" s="263">
        <v>1350.4</v>
      </c>
      <c r="D97" s="265">
        <v>1336.9666666666667</v>
      </c>
      <c r="E97" s="265">
        <v>1313.9333333333334</v>
      </c>
      <c r="F97" s="265">
        <v>1277.4666666666667</v>
      </c>
      <c r="G97" s="265">
        <v>1254.4333333333334</v>
      </c>
      <c r="H97" s="265">
        <v>1373.4333333333334</v>
      </c>
      <c r="I97" s="265">
        <v>1396.4666666666667</v>
      </c>
      <c r="J97" s="265">
        <v>1432.9333333333334</v>
      </c>
      <c r="K97" s="263">
        <v>1360</v>
      </c>
      <c r="L97" s="263">
        <v>1300.5</v>
      </c>
      <c r="M97" s="263">
        <v>19.508459999999999</v>
      </c>
    </row>
    <row r="98" spans="1:13">
      <c r="A98" s="282">
        <v>89</v>
      </c>
      <c r="B98" s="263" t="s">
        <v>372</v>
      </c>
      <c r="C98" s="263">
        <v>544.1</v>
      </c>
      <c r="D98" s="265">
        <v>546.54999999999995</v>
      </c>
      <c r="E98" s="265">
        <v>538.09999999999991</v>
      </c>
      <c r="F98" s="265">
        <v>532.09999999999991</v>
      </c>
      <c r="G98" s="265">
        <v>523.64999999999986</v>
      </c>
      <c r="H98" s="265">
        <v>552.54999999999995</v>
      </c>
      <c r="I98" s="265">
        <v>561</v>
      </c>
      <c r="J98" s="265">
        <v>567</v>
      </c>
      <c r="K98" s="263">
        <v>555</v>
      </c>
      <c r="L98" s="263">
        <v>540.54999999999995</v>
      </c>
      <c r="M98" s="263">
        <v>12.011799999999999</v>
      </c>
    </row>
    <row r="99" spans="1:13">
      <c r="A99" s="282">
        <v>90</v>
      </c>
      <c r="B99" s="263" t="s">
        <v>246</v>
      </c>
      <c r="C99" s="263">
        <v>295.05</v>
      </c>
      <c r="D99" s="265">
        <v>290.05</v>
      </c>
      <c r="E99" s="265">
        <v>278.10000000000002</v>
      </c>
      <c r="F99" s="265">
        <v>261.15000000000003</v>
      </c>
      <c r="G99" s="265">
        <v>249.20000000000005</v>
      </c>
      <c r="H99" s="265">
        <v>307</v>
      </c>
      <c r="I99" s="265">
        <v>318.94999999999993</v>
      </c>
      <c r="J99" s="265">
        <v>335.9</v>
      </c>
      <c r="K99" s="263">
        <v>302</v>
      </c>
      <c r="L99" s="263">
        <v>273.10000000000002</v>
      </c>
      <c r="M99" s="263">
        <v>39.306980000000003</v>
      </c>
    </row>
    <row r="100" spans="1:13">
      <c r="A100" s="282">
        <v>91</v>
      </c>
      <c r="B100" s="263" t="s">
        <v>107</v>
      </c>
      <c r="C100" s="263">
        <v>958</v>
      </c>
      <c r="D100" s="265">
        <v>959.75</v>
      </c>
      <c r="E100" s="265">
        <v>949.6</v>
      </c>
      <c r="F100" s="265">
        <v>941.2</v>
      </c>
      <c r="G100" s="265">
        <v>931.05000000000007</v>
      </c>
      <c r="H100" s="265">
        <v>968.15</v>
      </c>
      <c r="I100" s="265">
        <v>978.30000000000007</v>
      </c>
      <c r="J100" s="265">
        <v>986.69999999999993</v>
      </c>
      <c r="K100" s="263">
        <v>969.9</v>
      </c>
      <c r="L100" s="263">
        <v>951.35</v>
      </c>
      <c r="M100" s="263">
        <v>62.685409999999997</v>
      </c>
    </row>
    <row r="101" spans="1:13">
      <c r="A101" s="282">
        <v>92</v>
      </c>
      <c r="B101" s="263" t="s">
        <v>248</v>
      </c>
      <c r="C101" s="263">
        <v>3154.4</v>
      </c>
      <c r="D101" s="265">
        <v>3167.4</v>
      </c>
      <c r="E101" s="265">
        <v>3107</v>
      </c>
      <c r="F101" s="265">
        <v>3059.6</v>
      </c>
      <c r="G101" s="265">
        <v>2999.2</v>
      </c>
      <c r="H101" s="265">
        <v>3214.8</v>
      </c>
      <c r="I101" s="265">
        <v>3275.2000000000007</v>
      </c>
      <c r="J101" s="265">
        <v>3322.6000000000004</v>
      </c>
      <c r="K101" s="263">
        <v>3227.8</v>
      </c>
      <c r="L101" s="263">
        <v>3120</v>
      </c>
      <c r="M101" s="263">
        <v>4.8457699999999999</v>
      </c>
    </row>
    <row r="102" spans="1:13">
      <c r="A102" s="282">
        <v>93</v>
      </c>
      <c r="B102" s="263" t="s">
        <v>109</v>
      </c>
      <c r="C102" s="263">
        <v>1552.05</v>
      </c>
      <c r="D102" s="265">
        <v>1554.05</v>
      </c>
      <c r="E102" s="265">
        <v>1537.1</v>
      </c>
      <c r="F102" s="265">
        <v>1522.1499999999999</v>
      </c>
      <c r="G102" s="265">
        <v>1505.1999999999998</v>
      </c>
      <c r="H102" s="265">
        <v>1569</v>
      </c>
      <c r="I102" s="265">
        <v>1585.9500000000003</v>
      </c>
      <c r="J102" s="265">
        <v>1600.9</v>
      </c>
      <c r="K102" s="263">
        <v>1571</v>
      </c>
      <c r="L102" s="263">
        <v>1539.1</v>
      </c>
      <c r="M102" s="263">
        <v>81.457189999999997</v>
      </c>
    </row>
    <row r="103" spans="1:13">
      <c r="A103" s="282">
        <v>94</v>
      </c>
      <c r="B103" s="263" t="s">
        <v>249</v>
      </c>
      <c r="C103" s="263">
        <v>720.5</v>
      </c>
      <c r="D103" s="265">
        <v>720.66666666666663</v>
      </c>
      <c r="E103" s="265">
        <v>712.83333333333326</v>
      </c>
      <c r="F103" s="265">
        <v>705.16666666666663</v>
      </c>
      <c r="G103" s="265">
        <v>697.33333333333326</v>
      </c>
      <c r="H103" s="265">
        <v>728.33333333333326</v>
      </c>
      <c r="I103" s="265">
        <v>736.16666666666652</v>
      </c>
      <c r="J103" s="265">
        <v>743.83333333333326</v>
      </c>
      <c r="K103" s="263">
        <v>728.5</v>
      </c>
      <c r="L103" s="263">
        <v>713</v>
      </c>
      <c r="M103" s="263">
        <v>21.22634</v>
      </c>
    </row>
    <row r="104" spans="1:13">
      <c r="A104" s="282">
        <v>95</v>
      </c>
      <c r="B104" s="263" t="s">
        <v>105</v>
      </c>
      <c r="C104" s="263">
        <v>1171.5999999999999</v>
      </c>
      <c r="D104" s="265">
        <v>1167.9333333333332</v>
      </c>
      <c r="E104" s="265">
        <v>1150.0666666666664</v>
      </c>
      <c r="F104" s="265">
        <v>1128.5333333333333</v>
      </c>
      <c r="G104" s="265">
        <v>1110.6666666666665</v>
      </c>
      <c r="H104" s="265">
        <v>1189.4666666666662</v>
      </c>
      <c r="I104" s="265">
        <v>1207.333333333333</v>
      </c>
      <c r="J104" s="265">
        <v>1228.8666666666661</v>
      </c>
      <c r="K104" s="263">
        <v>1185.8</v>
      </c>
      <c r="L104" s="263">
        <v>1146.4000000000001</v>
      </c>
      <c r="M104" s="263">
        <v>18.963450000000002</v>
      </c>
    </row>
    <row r="105" spans="1:13">
      <c r="A105" s="282">
        <v>96</v>
      </c>
      <c r="B105" s="263" t="s">
        <v>110</v>
      </c>
      <c r="C105" s="263">
        <v>3419.85</v>
      </c>
      <c r="D105" s="265">
        <v>3416.0333333333333</v>
      </c>
      <c r="E105" s="265">
        <v>3372.0666666666666</v>
      </c>
      <c r="F105" s="265">
        <v>3324.2833333333333</v>
      </c>
      <c r="G105" s="265">
        <v>3280.3166666666666</v>
      </c>
      <c r="H105" s="265">
        <v>3463.8166666666666</v>
      </c>
      <c r="I105" s="265">
        <v>3507.7833333333328</v>
      </c>
      <c r="J105" s="265">
        <v>3555.5666666666666</v>
      </c>
      <c r="K105" s="263">
        <v>3460</v>
      </c>
      <c r="L105" s="263">
        <v>3368.25</v>
      </c>
      <c r="M105" s="263">
        <v>9.3495299999999997</v>
      </c>
    </row>
    <row r="106" spans="1:13">
      <c r="A106" s="282">
        <v>97</v>
      </c>
      <c r="B106" s="263" t="s">
        <v>112</v>
      </c>
      <c r="C106" s="263">
        <v>349.45</v>
      </c>
      <c r="D106" s="265">
        <v>351.38333333333338</v>
      </c>
      <c r="E106" s="265">
        <v>345.06666666666678</v>
      </c>
      <c r="F106" s="265">
        <v>340.68333333333339</v>
      </c>
      <c r="G106" s="265">
        <v>334.36666666666679</v>
      </c>
      <c r="H106" s="265">
        <v>355.76666666666677</v>
      </c>
      <c r="I106" s="265">
        <v>362.08333333333337</v>
      </c>
      <c r="J106" s="265">
        <v>366.46666666666675</v>
      </c>
      <c r="K106" s="263">
        <v>357.7</v>
      </c>
      <c r="L106" s="263">
        <v>347</v>
      </c>
      <c r="M106" s="263">
        <v>136.23173</v>
      </c>
    </row>
    <row r="107" spans="1:13">
      <c r="A107" s="282">
        <v>98</v>
      </c>
      <c r="B107" s="263" t="s">
        <v>113</v>
      </c>
      <c r="C107" s="263">
        <v>245.85</v>
      </c>
      <c r="D107" s="265">
        <v>247.66666666666666</v>
      </c>
      <c r="E107" s="265">
        <v>243.5333333333333</v>
      </c>
      <c r="F107" s="265">
        <v>241.21666666666664</v>
      </c>
      <c r="G107" s="265">
        <v>237.08333333333329</v>
      </c>
      <c r="H107" s="265">
        <v>249.98333333333332</v>
      </c>
      <c r="I107" s="265">
        <v>254.1166666666667</v>
      </c>
      <c r="J107" s="265">
        <v>256.43333333333334</v>
      </c>
      <c r="K107" s="263">
        <v>251.8</v>
      </c>
      <c r="L107" s="263">
        <v>245.35</v>
      </c>
      <c r="M107" s="263">
        <v>46.832059999999998</v>
      </c>
    </row>
    <row r="108" spans="1:13">
      <c r="A108" s="282">
        <v>99</v>
      </c>
      <c r="B108" s="263" t="s">
        <v>114</v>
      </c>
      <c r="C108" s="263">
        <v>2196.9</v>
      </c>
      <c r="D108" s="265">
        <v>2191.4666666666667</v>
      </c>
      <c r="E108" s="265">
        <v>2179.4333333333334</v>
      </c>
      <c r="F108" s="265">
        <v>2161.9666666666667</v>
      </c>
      <c r="G108" s="265">
        <v>2149.9333333333334</v>
      </c>
      <c r="H108" s="265">
        <v>2208.9333333333334</v>
      </c>
      <c r="I108" s="265">
        <v>2220.9666666666672</v>
      </c>
      <c r="J108" s="265">
        <v>2238.4333333333334</v>
      </c>
      <c r="K108" s="263">
        <v>2203.5</v>
      </c>
      <c r="L108" s="263">
        <v>2174</v>
      </c>
      <c r="M108" s="263">
        <v>22.90915</v>
      </c>
    </row>
    <row r="109" spans="1:13">
      <c r="A109" s="282">
        <v>100</v>
      </c>
      <c r="B109" s="263" t="s">
        <v>250</v>
      </c>
      <c r="C109" s="263">
        <v>325.89999999999998</v>
      </c>
      <c r="D109" s="265">
        <v>323.5</v>
      </c>
      <c r="E109" s="265">
        <v>312.60000000000002</v>
      </c>
      <c r="F109" s="265">
        <v>299.3</v>
      </c>
      <c r="G109" s="265">
        <v>288.40000000000003</v>
      </c>
      <c r="H109" s="265">
        <v>336.8</v>
      </c>
      <c r="I109" s="265">
        <v>347.7</v>
      </c>
      <c r="J109" s="265">
        <v>361</v>
      </c>
      <c r="K109" s="263">
        <v>334.4</v>
      </c>
      <c r="L109" s="263">
        <v>310.2</v>
      </c>
      <c r="M109" s="263">
        <v>26.190840000000001</v>
      </c>
    </row>
    <row r="110" spans="1:13">
      <c r="A110" s="282">
        <v>101</v>
      </c>
      <c r="B110" s="263" t="s">
        <v>251</v>
      </c>
      <c r="C110" s="263">
        <v>52.05</v>
      </c>
      <c r="D110" s="265">
        <v>51.816666666666663</v>
      </c>
      <c r="E110" s="265">
        <v>50.783333333333324</v>
      </c>
      <c r="F110" s="265">
        <v>49.516666666666659</v>
      </c>
      <c r="G110" s="265">
        <v>48.48333333333332</v>
      </c>
      <c r="H110" s="265">
        <v>53.083333333333329</v>
      </c>
      <c r="I110" s="265">
        <v>54.11666666666666</v>
      </c>
      <c r="J110" s="265">
        <v>55.383333333333333</v>
      </c>
      <c r="K110" s="263">
        <v>52.85</v>
      </c>
      <c r="L110" s="263">
        <v>50.55</v>
      </c>
      <c r="M110" s="263">
        <v>50.905670000000001</v>
      </c>
    </row>
    <row r="111" spans="1:13">
      <c r="A111" s="282">
        <v>102</v>
      </c>
      <c r="B111" s="263" t="s">
        <v>108</v>
      </c>
      <c r="C111" s="263">
        <v>2582.9499999999998</v>
      </c>
      <c r="D111" s="265">
        <v>2586.9833333333331</v>
      </c>
      <c r="E111" s="265">
        <v>2563.9666666666662</v>
      </c>
      <c r="F111" s="265">
        <v>2544.9833333333331</v>
      </c>
      <c r="G111" s="265">
        <v>2521.9666666666662</v>
      </c>
      <c r="H111" s="265">
        <v>2605.9666666666662</v>
      </c>
      <c r="I111" s="265">
        <v>2628.9833333333336</v>
      </c>
      <c r="J111" s="265">
        <v>2647.9666666666662</v>
      </c>
      <c r="K111" s="263">
        <v>2610</v>
      </c>
      <c r="L111" s="263">
        <v>2568</v>
      </c>
      <c r="M111" s="263">
        <v>53.156820000000003</v>
      </c>
    </row>
    <row r="112" spans="1:13">
      <c r="A112" s="282">
        <v>103</v>
      </c>
      <c r="B112" s="263" t="s">
        <v>116</v>
      </c>
      <c r="C112" s="263">
        <v>620.75</v>
      </c>
      <c r="D112" s="265">
        <v>622.48333333333335</v>
      </c>
      <c r="E112" s="265">
        <v>614.06666666666672</v>
      </c>
      <c r="F112" s="265">
        <v>607.38333333333333</v>
      </c>
      <c r="G112" s="265">
        <v>598.9666666666667</v>
      </c>
      <c r="H112" s="265">
        <v>629.16666666666674</v>
      </c>
      <c r="I112" s="265">
        <v>637.58333333333326</v>
      </c>
      <c r="J112" s="265">
        <v>644.26666666666677</v>
      </c>
      <c r="K112" s="263">
        <v>630.9</v>
      </c>
      <c r="L112" s="263">
        <v>615.79999999999995</v>
      </c>
      <c r="M112" s="263">
        <v>250.57198</v>
      </c>
    </row>
    <row r="113" spans="1:13">
      <c r="A113" s="282">
        <v>104</v>
      </c>
      <c r="B113" s="263" t="s">
        <v>252</v>
      </c>
      <c r="C113" s="263">
        <v>1471.3</v>
      </c>
      <c r="D113" s="265">
        <v>1479.1166666666668</v>
      </c>
      <c r="E113" s="265">
        <v>1458.2333333333336</v>
      </c>
      <c r="F113" s="265">
        <v>1445.1666666666667</v>
      </c>
      <c r="G113" s="265">
        <v>1424.2833333333335</v>
      </c>
      <c r="H113" s="265">
        <v>1492.1833333333336</v>
      </c>
      <c r="I113" s="265">
        <v>1513.0666666666668</v>
      </c>
      <c r="J113" s="265">
        <v>1526.1333333333337</v>
      </c>
      <c r="K113" s="263">
        <v>1500</v>
      </c>
      <c r="L113" s="263">
        <v>1466.05</v>
      </c>
      <c r="M113" s="263">
        <v>3.0367899999999999</v>
      </c>
    </row>
    <row r="114" spans="1:13">
      <c r="A114" s="282">
        <v>105</v>
      </c>
      <c r="B114" s="263" t="s">
        <v>117</v>
      </c>
      <c r="C114" s="263">
        <v>497.65</v>
      </c>
      <c r="D114" s="265">
        <v>493.75</v>
      </c>
      <c r="E114" s="265">
        <v>486.5</v>
      </c>
      <c r="F114" s="265">
        <v>475.35</v>
      </c>
      <c r="G114" s="265">
        <v>468.1</v>
      </c>
      <c r="H114" s="265">
        <v>504.9</v>
      </c>
      <c r="I114" s="265">
        <v>512.15</v>
      </c>
      <c r="J114" s="265">
        <v>523.29999999999995</v>
      </c>
      <c r="K114" s="263">
        <v>501</v>
      </c>
      <c r="L114" s="263">
        <v>482.6</v>
      </c>
      <c r="M114" s="263">
        <v>30.123100000000001</v>
      </c>
    </row>
    <row r="115" spans="1:13">
      <c r="A115" s="282">
        <v>106</v>
      </c>
      <c r="B115" s="263" t="s">
        <v>387</v>
      </c>
      <c r="C115" s="263">
        <v>410.65</v>
      </c>
      <c r="D115" s="265">
        <v>409.48333333333329</v>
      </c>
      <c r="E115" s="265">
        <v>406.06666666666661</v>
      </c>
      <c r="F115" s="265">
        <v>401.48333333333329</v>
      </c>
      <c r="G115" s="265">
        <v>398.06666666666661</v>
      </c>
      <c r="H115" s="265">
        <v>414.06666666666661</v>
      </c>
      <c r="I115" s="265">
        <v>417.48333333333323</v>
      </c>
      <c r="J115" s="265">
        <v>422.06666666666661</v>
      </c>
      <c r="K115" s="263">
        <v>412.9</v>
      </c>
      <c r="L115" s="263">
        <v>404.9</v>
      </c>
      <c r="M115" s="263">
        <v>4.8437400000000004</v>
      </c>
    </row>
    <row r="116" spans="1:13">
      <c r="A116" s="282">
        <v>107</v>
      </c>
      <c r="B116" s="263" t="s">
        <v>119</v>
      </c>
      <c r="C116" s="263">
        <v>68.2</v>
      </c>
      <c r="D116" s="265">
        <v>67.7</v>
      </c>
      <c r="E116" s="265">
        <v>66.100000000000009</v>
      </c>
      <c r="F116" s="265">
        <v>64</v>
      </c>
      <c r="G116" s="265">
        <v>62.400000000000006</v>
      </c>
      <c r="H116" s="265">
        <v>69.800000000000011</v>
      </c>
      <c r="I116" s="265">
        <v>71.400000000000006</v>
      </c>
      <c r="J116" s="265">
        <v>73.500000000000014</v>
      </c>
      <c r="K116" s="263">
        <v>69.3</v>
      </c>
      <c r="L116" s="263">
        <v>65.599999999999994</v>
      </c>
      <c r="M116" s="263">
        <v>555.84199999999998</v>
      </c>
    </row>
    <row r="117" spans="1:13">
      <c r="A117" s="282">
        <v>108</v>
      </c>
      <c r="B117" s="263" t="s">
        <v>126</v>
      </c>
      <c r="C117" s="263">
        <v>209.7</v>
      </c>
      <c r="D117" s="265">
        <v>209.53333333333333</v>
      </c>
      <c r="E117" s="265">
        <v>207.76666666666665</v>
      </c>
      <c r="F117" s="265">
        <v>205.83333333333331</v>
      </c>
      <c r="G117" s="265">
        <v>204.06666666666663</v>
      </c>
      <c r="H117" s="265">
        <v>211.46666666666667</v>
      </c>
      <c r="I117" s="265">
        <v>213.23333333333338</v>
      </c>
      <c r="J117" s="265">
        <v>215.16666666666669</v>
      </c>
      <c r="K117" s="263">
        <v>211.3</v>
      </c>
      <c r="L117" s="263">
        <v>207.6</v>
      </c>
      <c r="M117" s="263">
        <v>248.99212</v>
      </c>
    </row>
    <row r="118" spans="1:13">
      <c r="A118" s="282">
        <v>109</v>
      </c>
      <c r="B118" s="263" t="s">
        <v>115</v>
      </c>
      <c r="C118" s="263">
        <v>243.45</v>
      </c>
      <c r="D118" s="265">
        <v>245.4</v>
      </c>
      <c r="E118" s="265">
        <v>240.15</v>
      </c>
      <c r="F118" s="265">
        <v>236.85</v>
      </c>
      <c r="G118" s="265">
        <v>231.6</v>
      </c>
      <c r="H118" s="265">
        <v>248.70000000000002</v>
      </c>
      <c r="I118" s="265">
        <v>253.95000000000002</v>
      </c>
      <c r="J118" s="265">
        <v>257.25</v>
      </c>
      <c r="K118" s="263">
        <v>250.65</v>
      </c>
      <c r="L118" s="263">
        <v>242.1</v>
      </c>
      <c r="M118" s="263">
        <v>303.52656000000002</v>
      </c>
    </row>
    <row r="119" spans="1:13">
      <c r="A119" s="282">
        <v>110</v>
      </c>
      <c r="B119" s="263" t="s">
        <v>255</v>
      </c>
      <c r="C119" s="263">
        <v>128.85</v>
      </c>
      <c r="D119" s="265">
        <v>127.55</v>
      </c>
      <c r="E119" s="265">
        <v>125.29999999999998</v>
      </c>
      <c r="F119" s="265">
        <v>121.74999999999999</v>
      </c>
      <c r="G119" s="265">
        <v>119.49999999999997</v>
      </c>
      <c r="H119" s="265">
        <v>131.1</v>
      </c>
      <c r="I119" s="265">
        <v>133.35000000000002</v>
      </c>
      <c r="J119" s="265">
        <v>136.9</v>
      </c>
      <c r="K119" s="263">
        <v>129.80000000000001</v>
      </c>
      <c r="L119" s="263">
        <v>124</v>
      </c>
      <c r="M119" s="263">
        <v>49.972760000000001</v>
      </c>
    </row>
    <row r="120" spans="1:13">
      <c r="A120" s="282">
        <v>111</v>
      </c>
      <c r="B120" s="263" t="s">
        <v>125</v>
      </c>
      <c r="C120" s="263">
        <v>101.45</v>
      </c>
      <c r="D120" s="265">
        <v>101.90000000000002</v>
      </c>
      <c r="E120" s="265">
        <v>100.70000000000005</v>
      </c>
      <c r="F120" s="265">
        <v>99.950000000000031</v>
      </c>
      <c r="G120" s="265">
        <v>98.750000000000057</v>
      </c>
      <c r="H120" s="265">
        <v>102.65000000000003</v>
      </c>
      <c r="I120" s="265">
        <v>103.85</v>
      </c>
      <c r="J120" s="265">
        <v>104.60000000000002</v>
      </c>
      <c r="K120" s="263">
        <v>103.1</v>
      </c>
      <c r="L120" s="263">
        <v>101.15</v>
      </c>
      <c r="M120" s="263">
        <v>168.70409000000001</v>
      </c>
    </row>
    <row r="121" spans="1:13">
      <c r="A121" s="282">
        <v>112</v>
      </c>
      <c r="B121" s="263" t="s">
        <v>772</v>
      </c>
      <c r="C121" s="263">
        <v>1961.1</v>
      </c>
      <c r="D121" s="265">
        <v>1948.9666666666665</v>
      </c>
      <c r="E121" s="265">
        <v>1882.133333333333</v>
      </c>
      <c r="F121" s="265">
        <v>1803.1666666666665</v>
      </c>
      <c r="G121" s="265">
        <v>1736.333333333333</v>
      </c>
      <c r="H121" s="265">
        <v>2027.9333333333329</v>
      </c>
      <c r="I121" s="265">
        <v>2094.7666666666664</v>
      </c>
      <c r="J121" s="265">
        <v>2173.7333333333327</v>
      </c>
      <c r="K121" s="263">
        <v>2015.8</v>
      </c>
      <c r="L121" s="263">
        <v>1870</v>
      </c>
      <c r="M121" s="263">
        <v>95.921880000000002</v>
      </c>
    </row>
    <row r="122" spans="1:13">
      <c r="A122" s="282">
        <v>113</v>
      </c>
      <c r="B122" s="263" t="s">
        <v>120</v>
      </c>
      <c r="C122" s="263">
        <v>522.45000000000005</v>
      </c>
      <c r="D122" s="265">
        <v>521.48333333333335</v>
      </c>
      <c r="E122" s="265">
        <v>514.16666666666674</v>
      </c>
      <c r="F122" s="265">
        <v>505.88333333333344</v>
      </c>
      <c r="G122" s="265">
        <v>498.56666666666683</v>
      </c>
      <c r="H122" s="265">
        <v>529.76666666666665</v>
      </c>
      <c r="I122" s="265">
        <v>537.08333333333326</v>
      </c>
      <c r="J122" s="265">
        <v>545.36666666666656</v>
      </c>
      <c r="K122" s="263">
        <v>528.79999999999995</v>
      </c>
      <c r="L122" s="263">
        <v>513.20000000000005</v>
      </c>
      <c r="M122" s="263">
        <v>35.716059999999999</v>
      </c>
    </row>
    <row r="123" spans="1:13">
      <c r="A123" s="282">
        <v>114</v>
      </c>
      <c r="B123" s="263" t="s">
        <v>827</v>
      </c>
      <c r="C123" s="263">
        <v>259.14999999999998</v>
      </c>
      <c r="D123" s="265">
        <v>257.93333333333334</v>
      </c>
      <c r="E123" s="265">
        <v>254.36666666666667</v>
      </c>
      <c r="F123" s="265">
        <v>249.58333333333334</v>
      </c>
      <c r="G123" s="265">
        <v>246.01666666666668</v>
      </c>
      <c r="H123" s="265">
        <v>262.7166666666667</v>
      </c>
      <c r="I123" s="265">
        <v>266.28333333333342</v>
      </c>
      <c r="J123" s="265">
        <v>271.06666666666666</v>
      </c>
      <c r="K123" s="263">
        <v>261.5</v>
      </c>
      <c r="L123" s="263">
        <v>253.15</v>
      </c>
      <c r="M123" s="263">
        <v>15.727119999999999</v>
      </c>
    </row>
    <row r="124" spans="1:13">
      <c r="A124" s="282">
        <v>115</v>
      </c>
      <c r="B124" s="263" t="s">
        <v>122</v>
      </c>
      <c r="C124" s="263">
        <v>1091.95</v>
      </c>
      <c r="D124" s="265">
        <v>1093.5166666666667</v>
      </c>
      <c r="E124" s="265">
        <v>1071.0333333333333</v>
      </c>
      <c r="F124" s="265">
        <v>1050.1166666666666</v>
      </c>
      <c r="G124" s="265">
        <v>1027.6333333333332</v>
      </c>
      <c r="H124" s="265">
        <v>1114.4333333333334</v>
      </c>
      <c r="I124" s="265">
        <v>1136.9166666666665</v>
      </c>
      <c r="J124" s="265">
        <v>1157.8333333333335</v>
      </c>
      <c r="K124" s="263">
        <v>1116</v>
      </c>
      <c r="L124" s="263">
        <v>1072.5999999999999</v>
      </c>
      <c r="M124" s="263">
        <v>61.282200000000003</v>
      </c>
    </row>
    <row r="125" spans="1:13">
      <c r="A125" s="282">
        <v>116</v>
      </c>
      <c r="B125" s="263" t="s">
        <v>256</v>
      </c>
      <c r="C125" s="263">
        <v>4985</v>
      </c>
      <c r="D125" s="265">
        <v>4991.9833333333336</v>
      </c>
      <c r="E125" s="265">
        <v>4944.9666666666672</v>
      </c>
      <c r="F125" s="265">
        <v>4904.9333333333334</v>
      </c>
      <c r="G125" s="265">
        <v>4857.916666666667</v>
      </c>
      <c r="H125" s="265">
        <v>5032.0166666666673</v>
      </c>
      <c r="I125" s="265">
        <v>5079.0333333333338</v>
      </c>
      <c r="J125" s="265">
        <v>5119.0666666666675</v>
      </c>
      <c r="K125" s="263">
        <v>5039</v>
      </c>
      <c r="L125" s="263">
        <v>4951.95</v>
      </c>
      <c r="M125" s="263">
        <v>2.9525100000000002</v>
      </c>
    </row>
    <row r="126" spans="1:13">
      <c r="A126" s="282">
        <v>117</v>
      </c>
      <c r="B126" s="263" t="s">
        <v>124</v>
      </c>
      <c r="C126" s="263">
        <v>1330.35</v>
      </c>
      <c r="D126" s="265">
        <v>1340.0333333333333</v>
      </c>
      <c r="E126" s="265">
        <v>1316.2166666666667</v>
      </c>
      <c r="F126" s="265">
        <v>1302.0833333333335</v>
      </c>
      <c r="G126" s="265">
        <v>1278.2666666666669</v>
      </c>
      <c r="H126" s="265">
        <v>1354.1666666666665</v>
      </c>
      <c r="I126" s="265">
        <v>1377.9833333333331</v>
      </c>
      <c r="J126" s="265">
        <v>1392.1166666666663</v>
      </c>
      <c r="K126" s="263">
        <v>1363.85</v>
      </c>
      <c r="L126" s="263">
        <v>1325.9</v>
      </c>
      <c r="M126" s="263">
        <v>120.41941</v>
      </c>
    </row>
    <row r="127" spans="1:13">
      <c r="A127" s="282">
        <v>118</v>
      </c>
      <c r="B127" s="263" t="s">
        <v>121</v>
      </c>
      <c r="C127" s="263">
        <v>1798.9</v>
      </c>
      <c r="D127" s="265">
        <v>1784.95</v>
      </c>
      <c r="E127" s="265">
        <v>1750.45</v>
      </c>
      <c r="F127" s="265">
        <v>1702</v>
      </c>
      <c r="G127" s="265">
        <v>1667.5</v>
      </c>
      <c r="H127" s="265">
        <v>1833.4</v>
      </c>
      <c r="I127" s="265">
        <v>1867.9</v>
      </c>
      <c r="J127" s="265">
        <v>1916.3500000000001</v>
      </c>
      <c r="K127" s="263">
        <v>1819.45</v>
      </c>
      <c r="L127" s="263">
        <v>1736.5</v>
      </c>
      <c r="M127" s="263">
        <v>17.337430000000001</v>
      </c>
    </row>
    <row r="128" spans="1:13">
      <c r="A128" s="282">
        <v>119</v>
      </c>
      <c r="B128" s="263" t="s">
        <v>257</v>
      </c>
      <c r="C128" s="263">
        <v>1934.7</v>
      </c>
      <c r="D128" s="265">
        <v>1933.5666666666668</v>
      </c>
      <c r="E128" s="265">
        <v>1917.2333333333336</v>
      </c>
      <c r="F128" s="265">
        <v>1899.7666666666667</v>
      </c>
      <c r="G128" s="265">
        <v>1883.4333333333334</v>
      </c>
      <c r="H128" s="265">
        <v>1951.0333333333338</v>
      </c>
      <c r="I128" s="265">
        <v>1967.3666666666672</v>
      </c>
      <c r="J128" s="265">
        <v>1984.8333333333339</v>
      </c>
      <c r="K128" s="263">
        <v>1949.9</v>
      </c>
      <c r="L128" s="263">
        <v>1916.1</v>
      </c>
      <c r="M128" s="263">
        <v>3.6747100000000001</v>
      </c>
    </row>
    <row r="129" spans="1:13">
      <c r="A129" s="282">
        <v>120</v>
      </c>
      <c r="B129" s="263" t="s">
        <v>258</v>
      </c>
      <c r="C129" s="263">
        <v>84.4</v>
      </c>
      <c r="D129" s="265">
        <v>84.63333333333334</v>
      </c>
      <c r="E129" s="265">
        <v>81.566666666666677</v>
      </c>
      <c r="F129" s="265">
        <v>78.733333333333334</v>
      </c>
      <c r="G129" s="265">
        <v>75.666666666666671</v>
      </c>
      <c r="H129" s="265">
        <v>87.466666666666683</v>
      </c>
      <c r="I129" s="265">
        <v>90.533333333333346</v>
      </c>
      <c r="J129" s="265">
        <v>93.366666666666688</v>
      </c>
      <c r="K129" s="263">
        <v>87.7</v>
      </c>
      <c r="L129" s="263">
        <v>81.8</v>
      </c>
      <c r="M129" s="263">
        <v>111.93512</v>
      </c>
    </row>
    <row r="130" spans="1:13">
      <c r="A130" s="282">
        <v>121</v>
      </c>
      <c r="B130" s="263" t="s">
        <v>128</v>
      </c>
      <c r="C130" s="263">
        <v>414.1</v>
      </c>
      <c r="D130" s="265">
        <v>415.51666666666665</v>
      </c>
      <c r="E130" s="265">
        <v>409.63333333333333</v>
      </c>
      <c r="F130" s="265">
        <v>405.16666666666669</v>
      </c>
      <c r="G130" s="265">
        <v>399.28333333333336</v>
      </c>
      <c r="H130" s="265">
        <v>419.98333333333329</v>
      </c>
      <c r="I130" s="265">
        <v>425.86666666666662</v>
      </c>
      <c r="J130" s="265">
        <v>430.33333333333326</v>
      </c>
      <c r="K130" s="263">
        <v>421.4</v>
      </c>
      <c r="L130" s="263">
        <v>411.05</v>
      </c>
      <c r="M130" s="263">
        <v>86.55068</v>
      </c>
    </row>
    <row r="131" spans="1:13">
      <c r="A131" s="282">
        <v>122</v>
      </c>
      <c r="B131" s="263" t="s">
        <v>127</v>
      </c>
      <c r="C131" s="263">
        <v>336.55</v>
      </c>
      <c r="D131" s="265">
        <v>338.58333333333331</v>
      </c>
      <c r="E131" s="265">
        <v>333.16666666666663</v>
      </c>
      <c r="F131" s="265">
        <v>329.7833333333333</v>
      </c>
      <c r="G131" s="265">
        <v>324.36666666666662</v>
      </c>
      <c r="H131" s="265">
        <v>341.96666666666664</v>
      </c>
      <c r="I131" s="265">
        <v>347.38333333333327</v>
      </c>
      <c r="J131" s="265">
        <v>350.76666666666665</v>
      </c>
      <c r="K131" s="263">
        <v>344</v>
      </c>
      <c r="L131" s="263">
        <v>335.2</v>
      </c>
      <c r="M131" s="263">
        <v>86.644859999999994</v>
      </c>
    </row>
    <row r="132" spans="1:13">
      <c r="A132" s="282">
        <v>123</v>
      </c>
      <c r="B132" s="263" t="s">
        <v>129</v>
      </c>
      <c r="C132" s="263">
        <v>3127.15</v>
      </c>
      <c r="D132" s="265">
        <v>3139.0499999999997</v>
      </c>
      <c r="E132" s="265">
        <v>3100.0999999999995</v>
      </c>
      <c r="F132" s="265">
        <v>3073.0499999999997</v>
      </c>
      <c r="G132" s="265">
        <v>3034.0999999999995</v>
      </c>
      <c r="H132" s="265">
        <v>3166.0999999999995</v>
      </c>
      <c r="I132" s="265">
        <v>3205.0499999999993</v>
      </c>
      <c r="J132" s="265">
        <v>3232.0999999999995</v>
      </c>
      <c r="K132" s="263">
        <v>3178</v>
      </c>
      <c r="L132" s="263">
        <v>3112</v>
      </c>
      <c r="M132" s="263">
        <v>4.0917199999999996</v>
      </c>
    </row>
    <row r="133" spans="1:13">
      <c r="A133" s="282">
        <v>124</v>
      </c>
      <c r="B133" s="263" t="s">
        <v>131</v>
      </c>
      <c r="C133" s="263">
        <v>1897.7</v>
      </c>
      <c r="D133" s="265">
        <v>1886.0333333333335</v>
      </c>
      <c r="E133" s="265">
        <v>1861.666666666667</v>
      </c>
      <c r="F133" s="265">
        <v>1825.6333333333334</v>
      </c>
      <c r="G133" s="265">
        <v>1801.2666666666669</v>
      </c>
      <c r="H133" s="265">
        <v>1922.0666666666671</v>
      </c>
      <c r="I133" s="265">
        <v>1946.4333333333334</v>
      </c>
      <c r="J133" s="265">
        <v>1982.4666666666672</v>
      </c>
      <c r="K133" s="263">
        <v>1910.4</v>
      </c>
      <c r="L133" s="263">
        <v>1850</v>
      </c>
      <c r="M133" s="263">
        <v>40.225140000000003</v>
      </c>
    </row>
    <row r="134" spans="1:13">
      <c r="A134" s="282">
        <v>125</v>
      </c>
      <c r="B134" s="263" t="s">
        <v>132</v>
      </c>
      <c r="C134" s="263">
        <v>109.65</v>
      </c>
      <c r="D134" s="265">
        <v>110</v>
      </c>
      <c r="E134" s="265">
        <v>108.65</v>
      </c>
      <c r="F134" s="265">
        <v>107.65</v>
      </c>
      <c r="G134" s="265">
        <v>106.30000000000001</v>
      </c>
      <c r="H134" s="265">
        <v>111</v>
      </c>
      <c r="I134" s="265">
        <v>112.35</v>
      </c>
      <c r="J134" s="265">
        <v>113.35</v>
      </c>
      <c r="K134" s="263">
        <v>111.35</v>
      </c>
      <c r="L134" s="263">
        <v>109</v>
      </c>
      <c r="M134" s="263">
        <v>132.65491</v>
      </c>
    </row>
    <row r="135" spans="1:13">
      <c r="A135" s="282">
        <v>126</v>
      </c>
      <c r="B135" s="263" t="s">
        <v>259</v>
      </c>
      <c r="C135" s="263">
        <v>2688.8</v>
      </c>
      <c r="D135" s="265">
        <v>2702.6</v>
      </c>
      <c r="E135" s="265">
        <v>2640.2</v>
      </c>
      <c r="F135" s="265">
        <v>2591.6</v>
      </c>
      <c r="G135" s="265">
        <v>2529.1999999999998</v>
      </c>
      <c r="H135" s="265">
        <v>2751.2</v>
      </c>
      <c r="I135" s="265">
        <v>2813.6000000000004</v>
      </c>
      <c r="J135" s="265">
        <v>2862.2</v>
      </c>
      <c r="K135" s="263">
        <v>2765</v>
      </c>
      <c r="L135" s="263">
        <v>2654</v>
      </c>
      <c r="M135" s="263">
        <v>2.40482</v>
      </c>
    </row>
    <row r="136" spans="1:13">
      <c r="A136" s="282">
        <v>127</v>
      </c>
      <c r="B136" s="263" t="s">
        <v>133</v>
      </c>
      <c r="C136" s="263">
        <v>454.2</v>
      </c>
      <c r="D136" s="265">
        <v>456.63333333333338</v>
      </c>
      <c r="E136" s="265">
        <v>450.26666666666677</v>
      </c>
      <c r="F136" s="265">
        <v>446.33333333333337</v>
      </c>
      <c r="G136" s="265">
        <v>439.96666666666675</v>
      </c>
      <c r="H136" s="265">
        <v>460.56666666666678</v>
      </c>
      <c r="I136" s="265">
        <v>466.93333333333345</v>
      </c>
      <c r="J136" s="265">
        <v>470.86666666666679</v>
      </c>
      <c r="K136" s="263">
        <v>463</v>
      </c>
      <c r="L136" s="263">
        <v>452.7</v>
      </c>
      <c r="M136" s="263">
        <v>39.550800000000002</v>
      </c>
    </row>
    <row r="137" spans="1:13">
      <c r="A137" s="282">
        <v>128</v>
      </c>
      <c r="B137" s="263" t="s">
        <v>260</v>
      </c>
      <c r="C137" s="263">
        <v>3924.7</v>
      </c>
      <c r="D137" s="265">
        <v>3916.9500000000003</v>
      </c>
      <c r="E137" s="265">
        <v>3818.9000000000005</v>
      </c>
      <c r="F137" s="265">
        <v>3713.1000000000004</v>
      </c>
      <c r="G137" s="265">
        <v>3615.0500000000006</v>
      </c>
      <c r="H137" s="265">
        <v>4022.7500000000005</v>
      </c>
      <c r="I137" s="265">
        <v>4120.8000000000011</v>
      </c>
      <c r="J137" s="265">
        <v>4226.6000000000004</v>
      </c>
      <c r="K137" s="263">
        <v>4015</v>
      </c>
      <c r="L137" s="263">
        <v>3811.15</v>
      </c>
      <c r="M137" s="263">
        <v>2.5136599999999998</v>
      </c>
    </row>
    <row r="138" spans="1:13">
      <c r="A138" s="282">
        <v>129</v>
      </c>
      <c r="B138" s="263" t="s">
        <v>134</v>
      </c>
      <c r="C138" s="263">
        <v>1462.6</v>
      </c>
      <c r="D138" s="265">
        <v>1471.6499999999999</v>
      </c>
      <c r="E138" s="265">
        <v>1448.9499999999998</v>
      </c>
      <c r="F138" s="265">
        <v>1435.3</v>
      </c>
      <c r="G138" s="265">
        <v>1412.6</v>
      </c>
      <c r="H138" s="265">
        <v>1485.2999999999997</v>
      </c>
      <c r="I138" s="265">
        <v>1508</v>
      </c>
      <c r="J138" s="265">
        <v>1521.6499999999996</v>
      </c>
      <c r="K138" s="263">
        <v>1494.35</v>
      </c>
      <c r="L138" s="263">
        <v>1458</v>
      </c>
      <c r="M138" s="263">
        <v>35.303660000000001</v>
      </c>
    </row>
    <row r="139" spans="1:13">
      <c r="A139" s="282">
        <v>130</v>
      </c>
      <c r="B139" s="263" t="s">
        <v>135</v>
      </c>
      <c r="C139" s="263">
        <v>1048.4000000000001</v>
      </c>
      <c r="D139" s="265">
        <v>1052.4333333333332</v>
      </c>
      <c r="E139" s="265">
        <v>1037.0666666666664</v>
      </c>
      <c r="F139" s="265">
        <v>1025.7333333333331</v>
      </c>
      <c r="G139" s="265">
        <v>1010.3666666666663</v>
      </c>
      <c r="H139" s="265">
        <v>1063.7666666666664</v>
      </c>
      <c r="I139" s="265">
        <v>1079.1333333333332</v>
      </c>
      <c r="J139" s="265">
        <v>1090.4666666666665</v>
      </c>
      <c r="K139" s="263">
        <v>1067.8</v>
      </c>
      <c r="L139" s="263">
        <v>1041.0999999999999</v>
      </c>
      <c r="M139" s="263">
        <v>16.144290000000002</v>
      </c>
    </row>
    <row r="140" spans="1:13">
      <c r="A140" s="282">
        <v>131</v>
      </c>
      <c r="B140" s="263" t="s">
        <v>146</v>
      </c>
      <c r="C140" s="263">
        <v>89773.55</v>
      </c>
      <c r="D140" s="265">
        <v>89557.416666666672</v>
      </c>
      <c r="E140" s="265">
        <v>88313.833333333343</v>
      </c>
      <c r="F140" s="265">
        <v>86854.116666666669</v>
      </c>
      <c r="G140" s="265">
        <v>85610.53333333334</v>
      </c>
      <c r="H140" s="265">
        <v>91017.133333333346</v>
      </c>
      <c r="I140" s="265">
        <v>92260.716666666689</v>
      </c>
      <c r="J140" s="265">
        <v>93720.433333333349</v>
      </c>
      <c r="K140" s="263">
        <v>90801</v>
      </c>
      <c r="L140" s="263">
        <v>88097.7</v>
      </c>
      <c r="M140" s="263">
        <v>0.29437000000000002</v>
      </c>
    </row>
    <row r="141" spans="1:13">
      <c r="A141" s="282">
        <v>132</v>
      </c>
      <c r="B141" s="263" t="s">
        <v>143</v>
      </c>
      <c r="C141" s="263">
        <v>1201.2</v>
      </c>
      <c r="D141" s="265">
        <v>1198.3666666666668</v>
      </c>
      <c r="E141" s="265">
        <v>1177.8333333333335</v>
      </c>
      <c r="F141" s="265">
        <v>1154.4666666666667</v>
      </c>
      <c r="G141" s="265">
        <v>1133.9333333333334</v>
      </c>
      <c r="H141" s="265">
        <v>1221.7333333333336</v>
      </c>
      <c r="I141" s="265">
        <v>1242.2666666666669</v>
      </c>
      <c r="J141" s="265">
        <v>1265.6333333333337</v>
      </c>
      <c r="K141" s="263">
        <v>1218.9000000000001</v>
      </c>
      <c r="L141" s="263">
        <v>1175</v>
      </c>
      <c r="M141" s="263">
        <v>4.5732499999999998</v>
      </c>
    </row>
    <row r="142" spans="1:13">
      <c r="A142" s="282">
        <v>133</v>
      </c>
      <c r="B142" s="263" t="s">
        <v>137</v>
      </c>
      <c r="C142" s="263">
        <v>211.75</v>
      </c>
      <c r="D142" s="265">
        <v>211.08333333333334</v>
      </c>
      <c r="E142" s="265">
        <v>208.2166666666667</v>
      </c>
      <c r="F142" s="265">
        <v>204.68333333333337</v>
      </c>
      <c r="G142" s="265">
        <v>201.81666666666672</v>
      </c>
      <c r="H142" s="265">
        <v>214.61666666666667</v>
      </c>
      <c r="I142" s="265">
        <v>217.48333333333329</v>
      </c>
      <c r="J142" s="265">
        <v>221.01666666666665</v>
      </c>
      <c r="K142" s="263">
        <v>213.95</v>
      </c>
      <c r="L142" s="263">
        <v>207.55</v>
      </c>
      <c r="M142" s="263">
        <v>47.990380000000002</v>
      </c>
    </row>
    <row r="143" spans="1:13">
      <c r="A143" s="282">
        <v>134</v>
      </c>
      <c r="B143" s="263" t="s">
        <v>136</v>
      </c>
      <c r="C143" s="263">
        <v>845.25</v>
      </c>
      <c r="D143" s="265">
        <v>846.11666666666667</v>
      </c>
      <c r="E143" s="265">
        <v>833.93333333333339</v>
      </c>
      <c r="F143" s="265">
        <v>822.61666666666667</v>
      </c>
      <c r="G143" s="265">
        <v>810.43333333333339</v>
      </c>
      <c r="H143" s="265">
        <v>857.43333333333339</v>
      </c>
      <c r="I143" s="265">
        <v>869.61666666666656</v>
      </c>
      <c r="J143" s="265">
        <v>880.93333333333339</v>
      </c>
      <c r="K143" s="263">
        <v>858.3</v>
      </c>
      <c r="L143" s="263">
        <v>834.8</v>
      </c>
      <c r="M143" s="263">
        <v>45.741379999999999</v>
      </c>
    </row>
    <row r="144" spans="1:13">
      <c r="A144" s="282">
        <v>135</v>
      </c>
      <c r="B144" s="263" t="s">
        <v>138</v>
      </c>
      <c r="C144" s="263">
        <v>174.25</v>
      </c>
      <c r="D144" s="265">
        <v>175.5</v>
      </c>
      <c r="E144" s="265">
        <v>172.05</v>
      </c>
      <c r="F144" s="265">
        <v>169.85000000000002</v>
      </c>
      <c r="G144" s="265">
        <v>166.40000000000003</v>
      </c>
      <c r="H144" s="265">
        <v>177.7</v>
      </c>
      <c r="I144" s="265">
        <v>181.14999999999998</v>
      </c>
      <c r="J144" s="265">
        <v>183.34999999999997</v>
      </c>
      <c r="K144" s="263">
        <v>178.95</v>
      </c>
      <c r="L144" s="263">
        <v>173.3</v>
      </c>
      <c r="M144" s="263">
        <v>51.617170000000002</v>
      </c>
    </row>
    <row r="145" spans="1:13">
      <c r="A145" s="282">
        <v>136</v>
      </c>
      <c r="B145" s="263" t="s">
        <v>139</v>
      </c>
      <c r="C145" s="263">
        <v>407</v>
      </c>
      <c r="D145" s="265">
        <v>407.56666666666666</v>
      </c>
      <c r="E145" s="265">
        <v>403.13333333333333</v>
      </c>
      <c r="F145" s="265">
        <v>399.26666666666665</v>
      </c>
      <c r="G145" s="265">
        <v>394.83333333333331</v>
      </c>
      <c r="H145" s="265">
        <v>411.43333333333334</v>
      </c>
      <c r="I145" s="265">
        <v>415.86666666666662</v>
      </c>
      <c r="J145" s="265">
        <v>419.73333333333335</v>
      </c>
      <c r="K145" s="263">
        <v>412</v>
      </c>
      <c r="L145" s="263">
        <v>403.7</v>
      </c>
      <c r="M145" s="263">
        <v>24.640820000000001</v>
      </c>
    </row>
    <row r="146" spans="1:13">
      <c r="A146" s="282">
        <v>137</v>
      </c>
      <c r="B146" s="263" t="s">
        <v>140</v>
      </c>
      <c r="C146" s="263">
        <v>7131.6</v>
      </c>
      <c r="D146" s="265">
        <v>7105.9333333333334</v>
      </c>
      <c r="E146" s="265">
        <v>7036.666666666667</v>
      </c>
      <c r="F146" s="265">
        <v>6941.7333333333336</v>
      </c>
      <c r="G146" s="265">
        <v>6872.4666666666672</v>
      </c>
      <c r="H146" s="265">
        <v>7200.8666666666668</v>
      </c>
      <c r="I146" s="265">
        <v>7270.1333333333332</v>
      </c>
      <c r="J146" s="265">
        <v>7365.0666666666666</v>
      </c>
      <c r="K146" s="263">
        <v>7175.2</v>
      </c>
      <c r="L146" s="263">
        <v>7011</v>
      </c>
      <c r="M146" s="263">
        <v>9.0631000000000004</v>
      </c>
    </row>
    <row r="147" spans="1:13">
      <c r="A147" s="282">
        <v>138</v>
      </c>
      <c r="B147" s="263" t="s">
        <v>142</v>
      </c>
      <c r="C147" s="263">
        <v>915.55</v>
      </c>
      <c r="D147" s="265">
        <v>916.56666666666661</v>
      </c>
      <c r="E147" s="265">
        <v>904.13333333333321</v>
      </c>
      <c r="F147" s="265">
        <v>892.71666666666658</v>
      </c>
      <c r="G147" s="265">
        <v>880.28333333333319</v>
      </c>
      <c r="H147" s="265">
        <v>927.98333333333323</v>
      </c>
      <c r="I147" s="265">
        <v>940.41666666666663</v>
      </c>
      <c r="J147" s="265">
        <v>951.83333333333326</v>
      </c>
      <c r="K147" s="263">
        <v>929</v>
      </c>
      <c r="L147" s="263">
        <v>905.15</v>
      </c>
      <c r="M147" s="263">
        <v>8.3458799999999993</v>
      </c>
    </row>
    <row r="148" spans="1:13">
      <c r="A148" s="282">
        <v>139</v>
      </c>
      <c r="B148" s="263" t="s">
        <v>144</v>
      </c>
      <c r="C148" s="263">
        <v>1744.1</v>
      </c>
      <c r="D148" s="265">
        <v>1748.3666666666668</v>
      </c>
      <c r="E148" s="265">
        <v>1714.7333333333336</v>
      </c>
      <c r="F148" s="265">
        <v>1685.3666666666668</v>
      </c>
      <c r="G148" s="265">
        <v>1651.7333333333336</v>
      </c>
      <c r="H148" s="265">
        <v>1777.7333333333336</v>
      </c>
      <c r="I148" s="265">
        <v>1811.3666666666668</v>
      </c>
      <c r="J148" s="265">
        <v>1840.7333333333336</v>
      </c>
      <c r="K148" s="263">
        <v>1782</v>
      </c>
      <c r="L148" s="263">
        <v>1719</v>
      </c>
      <c r="M148" s="263">
        <v>11.663600000000001</v>
      </c>
    </row>
    <row r="149" spans="1:13">
      <c r="A149" s="282">
        <v>140</v>
      </c>
      <c r="B149" s="263" t="s">
        <v>145</v>
      </c>
      <c r="C149" s="263">
        <v>233.75</v>
      </c>
      <c r="D149" s="265">
        <v>232.23333333333335</v>
      </c>
      <c r="E149" s="265">
        <v>227.9666666666667</v>
      </c>
      <c r="F149" s="265">
        <v>222.18333333333334</v>
      </c>
      <c r="G149" s="265">
        <v>217.91666666666669</v>
      </c>
      <c r="H149" s="265">
        <v>238.01666666666671</v>
      </c>
      <c r="I149" s="265">
        <v>242.28333333333336</v>
      </c>
      <c r="J149" s="265">
        <v>248.06666666666672</v>
      </c>
      <c r="K149" s="263">
        <v>236.5</v>
      </c>
      <c r="L149" s="263">
        <v>226.45</v>
      </c>
      <c r="M149" s="263">
        <v>124.89696000000001</v>
      </c>
    </row>
    <row r="150" spans="1:13">
      <c r="A150" s="282">
        <v>141</v>
      </c>
      <c r="B150" s="263" t="s">
        <v>262</v>
      </c>
      <c r="C150" s="263">
        <v>1687.3</v>
      </c>
      <c r="D150" s="265">
        <v>1692.1000000000001</v>
      </c>
      <c r="E150" s="265">
        <v>1668.2000000000003</v>
      </c>
      <c r="F150" s="265">
        <v>1649.1000000000001</v>
      </c>
      <c r="G150" s="265">
        <v>1625.2000000000003</v>
      </c>
      <c r="H150" s="265">
        <v>1711.2000000000003</v>
      </c>
      <c r="I150" s="265">
        <v>1735.1000000000004</v>
      </c>
      <c r="J150" s="265">
        <v>1754.2000000000003</v>
      </c>
      <c r="K150" s="263">
        <v>1716</v>
      </c>
      <c r="L150" s="263">
        <v>1673</v>
      </c>
      <c r="M150" s="263">
        <v>1.5494699999999999</v>
      </c>
    </row>
    <row r="151" spans="1:13">
      <c r="A151" s="282">
        <v>142</v>
      </c>
      <c r="B151" s="263" t="s">
        <v>147</v>
      </c>
      <c r="C151" s="263">
        <v>1314.75</v>
      </c>
      <c r="D151" s="265">
        <v>1319.2</v>
      </c>
      <c r="E151" s="265">
        <v>1303.6000000000001</v>
      </c>
      <c r="F151" s="265">
        <v>1292.45</v>
      </c>
      <c r="G151" s="265">
        <v>1276.8500000000001</v>
      </c>
      <c r="H151" s="265">
        <v>1330.3500000000001</v>
      </c>
      <c r="I151" s="265">
        <v>1345.95</v>
      </c>
      <c r="J151" s="265">
        <v>1357.1000000000001</v>
      </c>
      <c r="K151" s="263">
        <v>1334.8</v>
      </c>
      <c r="L151" s="263">
        <v>1308.05</v>
      </c>
      <c r="M151" s="263">
        <v>16.054880000000001</v>
      </c>
    </row>
    <row r="152" spans="1:13">
      <c r="A152" s="282">
        <v>143</v>
      </c>
      <c r="B152" s="263" t="s">
        <v>263</v>
      </c>
      <c r="C152" s="263">
        <v>837.65</v>
      </c>
      <c r="D152" s="265">
        <v>832.25</v>
      </c>
      <c r="E152" s="265">
        <v>807.5</v>
      </c>
      <c r="F152" s="265">
        <v>777.35</v>
      </c>
      <c r="G152" s="265">
        <v>752.6</v>
      </c>
      <c r="H152" s="265">
        <v>862.4</v>
      </c>
      <c r="I152" s="265">
        <v>887.15</v>
      </c>
      <c r="J152" s="265">
        <v>917.3</v>
      </c>
      <c r="K152" s="263">
        <v>857</v>
      </c>
      <c r="L152" s="263">
        <v>802.1</v>
      </c>
      <c r="M152" s="263">
        <v>9.0543999999999993</v>
      </c>
    </row>
    <row r="153" spans="1:13">
      <c r="A153" s="282">
        <v>144</v>
      </c>
      <c r="B153" s="263" t="s">
        <v>152</v>
      </c>
      <c r="C153" s="263">
        <v>137.55000000000001</v>
      </c>
      <c r="D153" s="265">
        <v>136.91666666666666</v>
      </c>
      <c r="E153" s="265">
        <v>134.23333333333332</v>
      </c>
      <c r="F153" s="265">
        <v>130.91666666666666</v>
      </c>
      <c r="G153" s="265">
        <v>128.23333333333332</v>
      </c>
      <c r="H153" s="265">
        <v>140.23333333333332</v>
      </c>
      <c r="I153" s="265">
        <v>142.91666666666666</v>
      </c>
      <c r="J153" s="265">
        <v>146.23333333333332</v>
      </c>
      <c r="K153" s="263">
        <v>139.6</v>
      </c>
      <c r="L153" s="263">
        <v>133.6</v>
      </c>
      <c r="M153" s="263">
        <v>172.66395</v>
      </c>
    </row>
    <row r="154" spans="1:13">
      <c r="A154" s="282">
        <v>145</v>
      </c>
      <c r="B154" s="263" t="s">
        <v>153</v>
      </c>
      <c r="C154" s="263">
        <v>110.8</v>
      </c>
      <c r="D154" s="265">
        <v>111.43333333333334</v>
      </c>
      <c r="E154" s="265">
        <v>109.86666666666667</v>
      </c>
      <c r="F154" s="265">
        <v>108.93333333333334</v>
      </c>
      <c r="G154" s="265">
        <v>107.36666666666667</v>
      </c>
      <c r="H154" s="265">
        <v>112.36666666666667</v>
      </c>
      <c r="I154" s="265">
        <v>113.93333333333334</v>
      </c>
      <c r="J154" s="265">
        <v>114.86666666666667</v>
      </c>
      <c r="K154" s="263">
        <v>113</v>
      </c>
      <c r="L154" s="263">
        <v>110.5</v>
      </c>
      <c r="M154" s="263">
        <v>280.57179000000002</v>
      </c>
    </row>
    <row r="155" spans="1:13">
      <c r="A155" s="282">
        <v>146</v>
      </c>
      <c r="B155" s="263" t="s">
        <v>148</v>
      </c>
      <c r="C155" s="263">
        <v>61.2</v>
      </c>
      <c r="D155" s="265">
        <v>60.85</v>
      </c>
      <c r="E155" s="265">
        <v>60.1</v>
      </c>
      <c r="F155" s="265">
        <v>59</v>
      </c>
      <c r="G155" s="265">
        <v>58.25</v>
      </c>
      <c r="H155" s="265">
        <v>61.95</v>
      </c>
      <c r="I155" s="265">
        <v>62.7</v>
      </c>
      <c r="J155" s="265">
        <v>63.800000000000004</v>
      </c>
      <c r="K155" s="263">
        <v>61.6</v>
      </c>
      <c r="L155" s="263">
        <v>59.75</v>
      </c>
      <c r="M155" s="263">
        <v>212.15806000000001</v>
      </c>
    </row>
    <row r="156" spans="1:13">
      <c r="A156" s="282">
        <v>147</v>
      </c>
      <c r="B156" s="263" t="s">
        <v>450</v>
      </c>
      <c r="C156" s="263">
        <v>2831.75</v>
      </c>
      <c r="D156" s="265">
        <v>2812.9833333333336</v>
      </c>
      <c r="E156" s="265">
        <v>2693.7666666666673</v>
      </c>
      <c r="F156" s="265">
        <v>2555.7833333333338</v>
      </c>
      <c r="G156" s="265">
        <v>2436.5666666666675</v>
      </c>
      <c r="H156" s="265">
        <v>2950.9666666666672</v>
      </c>
      <c r="I156" s="265">
        <v>3070.1833333333334</v>
      </c>
      <c r="J156" s="265">
        <v>3208.166666666667</v>
      </c>
      <c r="K156" s="263">
        <v>2932.2</v>
      </c>
      <c r="L156" s="263">
        <v>2675</v>
      </c>
      <c r="M156" s="263">
        <v>4.1654600000000004</v>
      </c>
    </row>
    <row r="157" spans="1:13">
      <c r="A157" s="282">
        <v>148</v>
      </c>
      <c r="B157" s="263" t="s">
        <v>151</v>
      </c>
      <c r="C157" s="263">
        <v>16661.8</v>
      </c>
      <c r="D157" s="265">
        <v>16604.916666666668</v>
      </c>
      <c r="E157" s="265">
        <v>16501.883333333335</v>
      </c>
      <c r="F157" s="265">
        <v>16341.966666666667</v>
      </c>
      <c r="G157" s="265">
        <v>16238.933333333334</v>
      </c>
      <c r="H157" s="265">
        <v>16764.833333333336</v>
      </c>
      <c r="I157" s="265">
        <v>16867.866666666669</v>
      </c>
      <c r="J157" s="265">
        <v>17027.783333333336</v>
      </c>
      <c r="K157" s="263">
        <v>16707.95</v>
      </c>
      <c r="L157" s="263">
        <v>16445</v>
      </c>
      <c r="M157" s="263">
        <v>1.2998099999999999</v>
      </c>
    </row>
    <row r="158" spans="1:13">
      <c r="A158" s="282">
        <v>149</v>
      </c>
      <c r="B158" s="263" t="s">
        <v>790</v>
      </c>
      <c r="C158" s="263">
        <v>361.25</v>
      </c>
      <c r="D158" s="265">
        <v>361.2</v>
      </c>
      <c r="E158" s="265">
        <v>354.4</v>
      </c>
      <c r="F158" s="265">
        <v>347.55</v>
      </c>
      <c r="G158" s="265">
        <v>340.75</v>
      </c>
      <c r="H158" s="265">
        <v>368.04999999999995</v>
      </c>
      <c r="I158" s="265">
        <v>374.85</v>
      </c>
      <c r="J158" s="265">
        <v>381.69999999999993</v>
      </c>
      <c r="K158" s="263">
        <v>368</v>
      </c>
      <c r="L158" s="263">
        <v>354.35</v>
      </c>
      <c r="M158" s="263">
        <v>10.24328</v>
      </c>
    </row>
    <row r="159" spans="1:13">
      <c r="A159" s="282">
        <v>150</v>
      </c>
      <c r="B159" s="263" t="s">
        <v>265</v>
      </c>
      <c r="C159" s="263">
        <v>549.75</v>
      </c>
      <c r="D159" s="265">
        <v>550.63333333333333</v>
      </c>
      <c r="E159" s="265">
        <v>545.26666666666665</v>
      </c>
      <c r="F159" s="265">
        <v>540.7833333333333</v>
      </c>
      <c r="G159" s="265">
        <v>535.41666666666663</v>
      </c>
      <c r="H159" s="265">
        <v>555.11666666666667</v>
      </c>
      <c r="I159" s="265">
        <v>560.48333333333323</v>
      </c>
      <c r="J159" s="265">
        <v>564.9666666666667</v>
      </c>
      <c r="K159" s="263">
        <v>556</v>
      </c>
      <c r="L159" s="263">
        <v>546.15</v>
      </c>
      <c r="M159" s="263">
        <v>2.9180000000000001</v>
      </c>
    </row>
    <row r="160" spans="1:13">
      <c r="A160" s="282">
        <v>151</v>
      </c>
      <c r="B160" s="263" t="s">
        <v>155</v>
      </c>
      <c r="C160" s="263">
        <v>112.7</v>
      </c>
      <c r="D160" s="265">
        <v>114</v>
      </c>
      <c r="E160" s="265">
        <v>111</v>
      </c>
      <c r="F160" s="265">
        <v>109.3</v>
      </c>
      <c r="G160" s="265">
        <v>106.3</v>
      </c>
      <c r="H160" s="265">
        <v>115.7</v>
      </c>
      <c r="I160" s="265">
        <v>118.7</v>
      </c>
      <c r="J160" s="265">
        <v>120.4</v>
      </c>
      <c r="K160" s="263">
        <v>117</v>
      </c>
      <c r="L160" s="263">
        <v>112.3</v>
      </c>
      <c r="M160" s="263">
        <v>382.72786000000002</v>
      </c>
    </row>
    <row r="161" spans="1:13">
      <c r="A161" s="282">
        <v>152</v>
      </c>
      <c r="B161" s="263" t="s">
        <v>154</v>
      </c>
      <c r="C161" s="263">
        <v>127.3</v>
      </c>
      <c r="D161" s="265">
        <v>127.7</v>
      </c>
      <c r="E161" s="265">
        <v>126.6</v>
      </c>
      <c r="F161" s="265">
        <v>125.89999999999999</v>
      </c>
      <c r="G161" s="265">
        <v>124.79999999999998</v>
      </c>
      <c r="H161" s="265">
        <v>128.4</v>
      </c>
      <c r="I161" s="265">
        <v>129.5</v>
      </c>
      <c r="J161" s="265">
        <v>130.20000000000002</v>
      </c>
      <c r="K161" s="263">
        <v>128.80000000000001</v>
      </c>
      <c r="L161" s="263">
        <v>127</v>
      </c>
      <c r="M161" s="263">
        <v>7.9901099999999996</v>
      </c>
    </row>
    <row r="162" spans="1:13">
      <c r="A162" s="282">
        <v>153</v>
      </c>
      <c r="B162" s="263" t="s">
        <v>266</v>
      </c>
      <c r="C162" s="263">
        <v>3252.35</v>
      </c>
      <c r="D162" s="265">
        <v>3240.7833333333333</v>
      </c>
      <c r="E162" s="265">
        <v>3201.5666666666666</v>
      </c>
      <c r="F162" s="265">
        <v>3150.7833333333333</v>
      </c>
      <c r="G162" s="265">
        <v>3111.5666666666666</v>
      </c>
      <c r="H162" s="265">
        <v>3291.5666666666666</v>
      </c>
      <c r="I162" s="265">
        <v>3330.7833333333328</v>
      </c>
      <c r="J162" s="265">
        <v>3381.5666666666666</v>
      </c>
      <c r="K162" s="263">
        <v>3280</v>
      </c>
      <c r="L162" s="263">
        <v>3190</v>
      </c>
      <c r="M162" s="263">
        <v>0.42301</v>
      </c>
    </row>
    <row r="163" spans="1:13">
      <c r="A163" s="282">
        <v>154</v>
      </c>
      <c r="B163" s="263" t="s">
        <v>267</v>
      </c>
      <c r="C163" s="263">
        <v>2268.15</v>
      </c>
      <c r="D163" s="265">
        <v>2274.7000000000003</v>
      </c>
      <c r="E163" s="265">
        <v>2221.6000000000004</v>
      </c>
      <c r="F163" s="265">
        <v>2175.0500000000002</v>
      </c>
      <c r="G163" s="265">
        <v>2121.9500000000003</v>
      </c>
      <c r="H163" s="265">
        <v>2321.2500000000005</v>
      </c>
      <c r="I163" s="265">
        <v>2374.35</v>
      </c>
      <c r="J163" s="265">
        <v>2420.9000000000005</v>
      </c>
      <c r="K163" s="263">
        <v>2327.8000000000002</v>
      </c>
      <c r="L163" s="263">
        <v>2228.15</v>
      </c>
      <c r="M163" s="263">
        <v>3.3841600000000001</v>
      </c>
    </row>
    <row r="164" spans="1:13">
      <c r="A164" s="282">
        <v>155</v>
      </c>
      <c r="B164" s="263" t="s">
        <v>156</v>
      </c>
      <c r="C164" s="263">
        <v>29158.9</v>
      </c>
      <c r="D164" s="265">
        <v>29350.566666666669</v>
      </c>
      <c r="E164" s="265">
        <v>28552.733333333337</v>
      </c>
      <c r="F164" s="265">
        <v>27946.566666666669</v>
      </c>
      <c r="G164" s="265">
        <v>27148.733333333337</v>
      </c>
      <c r="H164" s="265">
        <v>29956.733333333337</v>
      </c>
      <c r="I164" s="265">
        <v>30754.566666666673</v>
      </c>
      <c r="J164" s="265">
        <v>31360.733333333337</v>
      </c>
      <c r="K164" s="263">
        <v>30148.400000000001</v>
      </c>
      <c r="L164" s="263">
        <v>28744.400000000001</v>
      </c>
      <c r="M164" s="263">
        <v>0.72521999999999998</v>
      </c>
    </row>
    <row r="165" spans="1:13">
      <c r="A165" s="282">
        <v>156</v>
      </c>
      <c r="B165" s="263" t="s">
        <v>158</v>
      </c>
      <c r="C165" s="263">
        <v>255.15</v>
      </c>
      <c r="D165" s="265">
        <v>256.06666666666666</v>
      </c>
      <c r="E165" s="265">
        <v>251.83333333333331</v>
      </c>
      <c r="F165" s="265">
        <v>248.51666666666665</v>
      </c>
      <c r="G165" s="265">
        <v>244.2833333333333</v>
      </c>
      <c r="H165" s="265">
        <v>259.38333333333333</v>
      </c>
      <c r="I165" s="265">
        <v>263.61666666666667</v>
      </c>
      <c r="J165" s="265">
        <v>266.93333333333334</v>
      </c>
      <c r="K165" s="263">
        <v>260.3</v>
      </c>
      <c r="L165" s="263">
        <v>252.75</v>
      </c>
      <c r="M165" s="263">
        <v>44.441409999999998</v>
      </c>
    </row>
    <row r="166" spans="1:13">
      <c r="A166" s="282">
        <v>157</v>
      </c>
      <c r="B166" s="263" t="s">
        <v>269</v>
      </c>
      <c r="C166" s="263">
        <v>4610.6000000000004</v>
      </c>
      <c r="D166" s="265">
        <v>4613.2166666666672</v>
      </c>
      <c r="E166" s="265">
        <v>4576.4333333333343</v>
      </c>
      <c r="F166" s="265">
        <v>4542.2666666666673</v>
      </c>
      <c r="G166" s="265">
        <v>4505.4833333333345</v>
      </c>
      <c r="H166" s="265">
        <v>4647.3833333333341</v>
      </c>
      <c r="I166" s="265">
        <v>4684.166666666667</v>
      </c>
      <c r="J166" s="265">
        <v>4718.3333333333339</v>
      </c>
      <c r="K166" s="263">
        <v>4650</v>
      </c>
      <c r="L166" s="263">
        <v>4579.05</v>
      </c>
      <c r="M166" s="263">
        <v>0.41964000000000001</v>
      </c>
    </row>
    <row r="167" spans="1:13">
      <c r="A167" s="282">
        <v>158</v>
      </c>
      <c r="B167" s="263" t="s">
        <v>160</v>
      </c>
      <c r="C167" s="263">
        <v>1761.3</v>
      </c>
      <c r="D167" s="265">
        <v>1760.3666666666668</v>
      </c>
      <c r="E167" s="265">
        <v>1745.7333333333336</v>
      </c>
      <c r="F167" s="265">
        <v>1730.1666666666667</v>
      </c>
      <c r="G167" s="265">
        <v>1715.5333333333335</v>
      </c>
      <c r="H167" s="265">
        <v>1775.9333333333336</v>
      </c>
      <c r="I167" s="265">
        <v>1790.5666666666668</v>
      </c>
      <c r="J167" s="265">
        <v>1806.1333333333337</v>
      </c>
      <c r="K167" s="263">
        <v>1775</v>
      </c>
      <c r="L167" s="263">
        <v>1744.8</v>
      </c>
      <c r="M167" s="263">
        <v>3.70831</v>
      </c>
    </row>
    <row r="168" spans="1:13">
      <c r="A168" s="282">
        <v>159</v>
      </c>
      <c r="B168" s="263" t="s">
        <v>157</v>
      </c>
      <c r="C168" s="263">
        <v>1956.75</v>
      </c>
      <c r="D168" s="265">
        <v>1962.25</v>
      </c>
      <c r="E168" s="265">
        <v>1936.5</v>
      </c>
      <c r="F168" s="265">
        <v>1916.25</v>
      </c>
      <c r="G168" s="265">
        <v>1890.5</v>
      </c>
      <c r="H168" s="265">
        <v>1982.5</v>
      </c>
      <c r="I168" s="265">
        <v>2008.25</v>
      </c>
      <c r="J168" s="265">
        <v>2028.5</v>
      </c>
      <c r="K168" s="263">
        <v>1988</v>
      </c>
      <c r="L168" s="263">
        <v>1942</v>
      </c>
      <c r="M168" s="263">
        <v>9.5136000000000003</v>
      </c>
    </row>
    <row r="169" spans="1:13">
      <c r="A169" s="282">
        <v>160</v>
      </c>
      <c r="B169" s="263" t="s">
        <v>461</v>
      </c>
      <c r="C169" s="263">
        <v>1350.8</v>
      </c>
      <c r="D169" s="265">
        <v>1352.45</v>
      </c>
      <c r="E169" s="265">
        <v>1343.4</v>
      </c>
      <c r="F169" s="265">
        <v>1336</v>
      </c>
      <c r="G169" s="265">
        <v>1326.95</v>
      </c>
      <c r="H169" s="265">
        <v>1359.8500000000001</v>
      </c>
      <c r="I169" s="265">
        <v>1368.8999999999999</v>
      </c>
      <c r="J169" s="265">
        <v>1376.3000000000002</v>
      </c>
      <c r="K169" s="263">
        <v>1361.5</v>
      </c>
      <c r="L169" s="263">
        <v>1345.05</v>
      </c>
      <c r="M169" s="263">
        <v>1.38212</v>
      </c>
    </row>
    <row r="170" spans="1:13">
      <c r="A170" s="282">
        <v>161</v>
      </c>
      <c r="B170" s="263" t="s">
        <v>159</v>
      </c>
      <c r="C170" s="263">
        <v>133.69999999999999</v>
      </c>
      <c r="D170" s="265">
        <v>134.79999999999998</v>
      </c>
      <c r="E170" s="265">
        <v>130.89999999999998</v>
      </c>
      <c r="F170" s="265">
        <v>128.1</v>
      </c>
      <c r="G170" s="265">
        <v>124.19999999999999</v>
      </c>
      <c r="H170" s="265">
        <v>137.59999999999997</v>
      </c>
      <c r="I170" s="265">
        <v>141.5</v>
      </c>
      <c r="J170" s="265">
        <v>144.29999999999995</v>
      </c>
      <c r="K170" s="263">
        <v>138.69999999999999</v>
      </c>
      <c r="L170" s="263">
        <v>132</v>
      </c>
      <c r="M170" s="263">
        <v>174.66298</v>
      </c>
    </row>
    <row r="171" spans="1:13">
      <c r="A171" s="282">
        <v>162</v>
      </c>
      <c r="B171" s="263" t="s">
        <v>162</v>
      </c>
      <c r="C171" s="263">
        <v>225.15</v>
      </c>
      <c r="D171" s="265">
        <v>226.05000000000004</v>
      </c>
      <c r="E171" s="265">
        <v>222.15000000000009</v>
      </c>
      <c r="F171" s="265">
        <v>219.15000000000006</v>
      </c>
      <c r="G171" s="265">
        <v>215.25000000000011</v>
      </c>
      <c r="H171" s="265">
        <v>229.05000000000007</v>
      </c>
      <c r="I171" s="265">
        <v>232.95</v>
      </c>
      <c r="J171" s="265">
        <v>235.95000000000005</v>
      </c>
      <c r="K171" s="263">
        <v>229.95</v>
      </c>
      <c r="L171" s="263">
        <v>223.05</v>
      </c>
      <c r="M171" s="263">
        <v>128.61985999999999</v>
      </c>
    </row>
    <row r="172" spans="1:13">
      <c r="A172" s="282">
        <v>163</v>
      </c>
      <c r="B172" s="263" t="s">
        <v>270</v>
      </c>
      <c r="C172" s="263">
        <v>299.55</v>
      </c>
      <c r="D172" s="265">
        <v>301.14999999999998</v>
      </c>
      <c r="E172" s="265">
        <v>295.79999999999995</v>
      </c>
      <c r="F172" s="265">
        <v>292.04999999999995</v>
      </c>
      <c r="G172" s="265">
        <v>286.69999999999993</v>
      </c>
      <c r="H172" s="265">
        <v>304.89999999999998</v>
      </c>
      <c r="I172" s="265">
        <v>310.25</v>
      </c>
      <c r="J172" s="265">
        <v>314</v>
      </c>
      <c r="K172" s="263">
        <v>306.5</v>
      </c>
      <c r="L172" s="263">
        <v>297.39999999999998</v>
      </c>
      <c r="M172" s="263">
        <v>7.3536000000000001</v>
      </c>
    </row>
    <row r="173" spans="1:13">
      <c r="A173" s="282">
        <v>164</v>
      </c>
      <c r="B173" s="263" t="s">
        <v>271</v>
      </c>
      <c r="C173" s="263">
        <v>13031</v>
      </c>
      <c r="D173" s="265">
        <v>13042.199999999999</v>
      </c>
      <c r="E173" s="265">
        <v>12947.449999999997</v>
      </c>
      <c r="F173" s="265">
        <v>12863.899999999998</v>
      </c>
      <c r="G173" s="265">
        <v>12769.149999999996</v>
      </c>
      <c r="H173" s="265">
        <v>13125.749999999998</v>
      </c>
      <c r="I173" s="265">
        <v>13220.500000000002</v>
      </c>
      <c r="J173" s="265">
        <v>13304.05</v>
      </c>
      <c r="K173" s="263">
        <v>13136.95</v>
      </c>
      <c r="L173" s="263">
        <v>12958.65</v>
      </c>
      <c r="M173" s="263">
        <v>3.9570000000000001E-2</v>
      </c>
    </row>
    <row r="174" spans="1:13">
      <c r="A174" s="282">
        <v>165</v>
      </c>
      <c r="B174" s="263" t="s">
        <v>161</v>
      </c>
      <c r="C174" s="263">
        <v>43.6</v>
      </c>
      <c r="D174" s="265">
        <v>43.45000000000001</v>
      </c>
      <c r="E174" s="265">
        <v>42.600000000000023</v>
      </c>
      <c r="F174" s="265">
        <v>41.600000000000016</v>
      </c>
      <c r="G174" s="265">
        <v>40.750000000000028</v>
      </c>
      <c r="H174" s="265">
        <v>44.450000000000017</v>
      </c>
      <c r="I174" s="265">
        <v>45.3</v>
      </c>
      <c r="J174" s="265">
        <v>46.300000000000011</v>
      </c>
      <c r="K174" s="263">
        <v>44.3</v>
      </c>
      <c r="L174" s="263">
        <v>42.45</v>
      </c>
      <c r="M174" s="263">
        <v>2150.6558500000001</v>
      </c>
    </row>
    <row r="175" spans="1:13">
      <c r="A175" s="282">
        <v>166</v>
      </c>
      <c r="B175" s="263" t="s">
        <v>165</v>
      </c>
      <c r="C175" s="263">
        <v>249.35</v>
      </c>
      <c r="D175" s="265">
        <v>248.18333333333331</v>
      </c>
      <c r="E175" s="265">
        <v>242.21666666666661</v>
      </c>
      <c r="F175" s="265">
        <v>235.08333333333331</v>
      </c>
      <c r="G175" s="265">
        <v>229.11666666666662</v>
      </c>
      <c r="H175" s="265">
        <v>255.31666666666661</v>
      </c>
      <c r="I175" s="265">
        <v>261.2833333333333</v>
      </c>
      <c r="J175" s="265">
        <v>268.41666666666663</v>
      </c>
      <c r="K175" s="263">
        <v>254.15</v>
      </c>
      <c r="L175" s="263">
        <v>241.05</v>
      </c>
      <c r="M175" s="263">
        <v>164.39824999999999</v>
      </c>
    </row>
    <row r="176" spans="1:13">
      <c r="A176" s="282">
        <v>167</v>
      </c>
      <c r="B176" s="263" t="s">
        <v>166</v>
      </c>
      <c r="C176" s="263">
        <v>145.75</v>
      </c>
      <c r="D176" s="265">
        <v>146.86666666666667</v>
      </c>
      <c r="E176" s="265">
        <v>142.98333333333335</v>
      </c>
      <c r="F176" s="265">
        <v>140.21666666666667</v>
      </c>
      <c r="G176" s="265">
        <v>136.33333333333334</v>
      </c>
      <c r="H176" s="265">
        <v>149.63333333333335</v>
      </c>
      <c r="I176" s="265">
        <v>153.51666666666668</v>
      </c>
      <c r="J176" s="265">
        <v>156.28333333333336</v>
      </c>
      <c r="K176" s="263">
        <v>150.75</v>
      </c>
      <c r="L176" s="263">
        <v>144.1</v>
      </c>
      <c r="M176" s="263">
        <v>150.38828000000001</v>
      </c>
    </row>
    <row r="177" spans="1:13">
      <c r="A177" s="282">
        <v>168</v>
      </c>
      <c r="B177" s="263" t="s">
        <v>273</v>
      </c>
      <c r="C177" s="263">
        <v>517.15</v>
      </c>
      <c r="D177" s="265">
        <v>518.51666666666665</v>
      </c>
      <c r="E177" s="265">
        <v>512.08333333333326</v>
      </c>
      <c r="F177" s="265">
        <v>507.01666666666665</v>
      </c>
      <c r="G177" s="265">
        <v>500.58333333333326</v>
      </c>
      <c r="H177" s="265">
        <v>523.58333333333326</v>
      </c>
      <c r="I177" s="265">
        <v>530.01666666666665</v>
      </c>
      <c r="J177" s="265">
        <v>535.08333333333326</v>
      </c>
      <c r="K177" s="263">
        <v>524.95000000000005</v>
      </c>
      <c r="L177" s="263">
        <v>513.45000000000005</v>
      </c>
      <c r="M177" s="263">
        <v>0.76041000000000003</v>
      </c>
    </row>
    <row r="178" spans="1:13">
      <c r="A178" s="282">
        <v>169</v>
      </c>
      <c r="B178" s="263" t="s">
        <v>167</v>
      </c>
      <c r="C178" s="263">
        <v>2175.85</v>
      </c>
      <c r="D178" s="265">
        <v>2174.4999999999995</v>
      </c>
      <c r="E178" s="265">
        <v>2159.0499999999993</v>
      </c>
      <c r="F178" s="265">
        <v>2142.2499999999995</v>
      </c>
      <c r="G178" s="265">
        <v>2126.7999999999993</v>
      </c>
      <c r="H178" s="265">
        <v>2191.2999999999993</v>
      </c>
      <c r="I178" s="265">
        <v>2206.7499999999991</v>
      </c>
      <c r="J178" s="265">
        <v>2223.5499999999993</v>
      </c>
      <c r="K178" s="263">
        <v>2189.9499999999998</v>
      </c>
      <c r="L178" s="263">
        <v>2157.6999999999998</v>
      </c>
      <c r="M178" s="263">
        <v>98.925970000000007</v>
      </c>
    </row>
    <row r="179" spans="1:13">
      <c r="A179" s="282">
        <v>170</v>
      </c>
      <c r="B179" s="263" t="s">
        <v>815</v>
      </c>
      <c r="C179" s="263">
        <v>1086.4000000000001</v>
      </c>
      <c r="D179" s="265">
        <v>1087.45</v>
      </c>
      <c r="E179" s="265">
        <v>1080.25</v>
      </c>
      <c r="F179" s="265">
        <v>1074.0999999999999</v>
      </c>
      <c r="G179" s="265">
        <v>1066.8999999999999</v>
      </c>
      <c r="H179" s="265">
        <v>1093.6000000000001</v>
      </c>
      <c r="I179" s="265">
        <v>1100.8000000000004</v>
      </c>
      <c r="J179" s="265">
        <v>1106.9500000000003</v>
      </c>
      <c r="K179" s="263">
        <v>1094.6500000000001</v>
      </c>
      <c r="L179" s="263">
        <v>1081.3</v>
      </c>
      <c r="M179" s="263">
        <v>10.276680000000001</v>
      </c>
    </row>
    <row r="180" spans="1:13">
      <c r="A180" s="282">
        <v>171</v>
      </c>
      <c r="B180" s="263" t="s">
        <v>274</v>
      </c>
      <c r="C180" s="263">
        <v>915.9</v>
      </c>
      <c r="D180" s="265">
        <v>911.0333333333333</v>
      </c>
      <c r="E180" s="265">
        <v>897.26666666666665</v>
      </c>
      <c r="F180" s="265">
        <v>878.63333333333333</v>
      </c>
      <c r="G180" s="265">
        <v>864.86666666666667</v>
      </c>
      <c r="H180" s="265">
        <v>929.66666666666663</v>
      </c>
      <c r="I180" s="265">
        <v>943.43333333333328</v>
      </c>
      <c r="J180" s="265">
        <v>962.06666666666661</v>
      </c>
      <c r="K180" s="263">
        <v>924.8</v>
      </c>
      <c r="L180" s="263">
        <v>892.4</v>
      </c>
      <c r="M180" s="263">
        <v>31.403790000000001</v>
      </c>
    </row>
    <row r="181" spans="1:13">
      <c r="A181" s="282">
        <v>172</v>
      </c>
      <c r="B181" s="263" t="s">
        <v>172</v>
      </c>
      <c r="C181" s="263">
        <v>5714.85</v>
      </c>
      <c r="D181" s="265">
        <v>5686.8166666666666</v>
      </c>
      <c r="E181" s="265">
        <v>5633.583333333333</v>
      </c>
      <c r="F181" s="265">
        <v>5552.3166666666666</v>
      </c>
      <c r="G181" s="265">
        <v>5499.083333333333</v>
      </c>
      <c r="H181" s="265">
        <v>5768.083333333333</v>
      </c>
      <c r="I181" s="265">
        <v>5821.3166666666666</v>
      </c>
      <c r="J181" s="265">
        <v>5902.583333333333</v>
      </c>
      <c r="K181" s="263">
        <v>5740.05</v>
      </c>
      <c r="L181" s="263">
        <v>5605.55</v>
      </c>
      <c r="M181" s="263">
        <v>1.21743</v>
      </c>
    </row>
    <row r="182" spans="1:13">
      <c r="A182" s="282">
        <v>173</v>
      </c>
      <c r="B182" s="263" t="s">
        <v>478</v>
      </c>
      <c r="C182" s="263">
        <v>8319.0499999999993</v>
      </c>
      <c r="D182" s="265">
        <v>8309.6999999999989</v>
      </c>
      <c r="E182" s="265">
        <v>8269.3999999999978</v>
      </c>
      <c r="F182" s="265">
        <v>8219.7499999999982</v>
      </c>
      <c r="G182" s="265">
        <v>8179.4499999999971</v>
      </c>
      <c r="H182" s="265">
        <v>8359.3499999999985</v>
      </c>
      <c r="I182" s="265">
        <v>8399.6499999999978</v>
      </c>
      <c r="J182" s="265">
        <v>8449.2999999999993</v>
      </c>
      <c r="K182" s="263">
        <v>8350</v>
      </c>
      <c r="L182" s="263">
        <v>8260.0499999999993</v>
      </c>
      <c r="M182" s="263">
        <v>0.12286</v>
      </c>
    </row>
    <row r="183" spans="1:13">
      <c r="A183" s="282">
        <v>174</v>
      </c>
      <c r="B183" s="263" t="s">
        <v>170</v>
      </c>
      <c r="C183" s="263">
        <v>28676.6</v>
      </c>
      <c r="D183" s="265">
        <v>28287.216666666664</v>
      </c>
      <c r="E183" s="265">
        <v>27724.433333333327</v>
      </c>
      <c r="F183" s="265">
        <v>26772.266666666663</v>
      </c>
      <c r="G183" s="265">
        <v>26209.483333333326</v>
      </c>
      <c r="H183" s="265">
        <v>29239.383333333328</v>
      </c>
      <c r="I183" s="265">
        <v>29802.166666666661</v>
      </c>
      <c r="J183" s="265">
        <v>30754.333333333328</v>
      </c>
      <c r="K183" s="263">
        <v>28850</v>
      </c>
      <c r="L183" s="263">
        <v>27335.05</v>
      </c>
      <c r="M183" s="263">
        <v>0.83169999999999999</v>
      </c>
    </row>
    <row r="184" spans="1:13">
      <c r="A184" s="282">
        <v>175</v>
      </c>
      <c r="B184" s="263" t="s">
        <v>173</v>
      </c>
      <c r="C184" s="263">
        <v>1339.35</v>
      </c>
      <c r="D184" s="265">
        <v>1347.3999999999999</v>
      </c>
      <c r="E184" s="265">
        <v>1322.9499999999998</v>
      </c>
      <c r="F184" s="265">
        <v>1306.55</v>
      </c>
      <c r="G184" s="265">
        <v>1282.0999999999999</v>
      </c>
      <c r="H184" s="265">
        <v>1363.7999999999997</v>
      </c>
      <c r="I184" s="265">
        <v>1388.25</v>
      </c>
      <c r="J184" s="265">
        <v>1404.6499999999996</v>
      </c>
      <c r="K184" s="263">
        <v>1371.85</v>
      </c>
      <c r="L184" s="263">
        <v>1331</v>
      </c>
      <c r="M184" s="263">
        <v>17.152940000000001</v>
      </c>
    </row>
    <row r="185" spans="1:13">
      <c r="A185" s="282">
        <v>176</v>
      </c>
      <c r="B185" s="263" t="s">
        <v>171</v>
      </c>
      <c r="C185" s="263">
        <v>1941.1</v>
      </c>
      <c r="D185" s="265">
        <v>1935.2</v>
      </c>
      <c r="E185" s="265">
        <v>1908.4</v>
      </c>
      <c r="F185" s="265">
        <v>1875.7</v>
      </c>
      <c r="G185" s="265">
        <v>1848.9</v>
      </c>
      <c r="H185" s="265">
        <v>1967.9</v>
      </c>
      <c r="I185" s="265">
        <v>1994.6999999999998</v>
      </c>
      <c r="J185" s="265">
        <v>2027.4</v>
      </c>
      <c r="K185" s="263">
        <v>1962</v>
      </c>
      <c r="L185" s="263">
        <v>1902.5</v>
      </c>
      <c r="M185" s="263">
        <v>3.6343200000000002</v>
      </c>
    </row>
    <row r="186" spans="1:13">
      <c r="A186" s="282">
        <v>177</v>
      </c>
      <c r="B186" s="263" t="s">
        <v>169</v>
      </c>
      <c r="C186" s="263">
        <v>395.65</v>
      </c>
      <c r="D186" s="265">
        <v>397.86666666666662</v>
      </c>
      <c r="E186" s="265">
        <v>392.23333333333323</v>
      </c>
      <c r="F186" s="265">
        <v>388.81666666666661</v>
      </c>
      <c r="G186" s="265">
        <v>383.18333333333322</v>
      </c>
      <c r="H186" s="265">
        <v>401.28333333333325</v>
      </c>
      <c r="I186" s="265">
        <v>406.91666666666657</v>
      </c>
      <c r="J186" s="265">
        <v>410.33333333333326</v>
      </c>
      <c r="K186" s="263">
        <v>403.5</v>
      </c>
      <c r="L186" s="263">
        <v>394.45</v>
      </c>
      <c r="M186" s="263">
        <v>436.03653000000003</v>
      </c>
    </row>
    <row r="187" spans="1:13">
      <c r="A187" s="282">
        <v>178</v>
      </c>
      <c r="B187" s="263" t="s">
        <v>168</v>
      </c>
      <c r="C187" s="263">
        <v>76.400000000000006</v>
      </c>
      <c r="D187" s="265">
        <v>76.38333333333334</v>
      </c>
      <c r="E187" s="265">
        <v>75.01666666666668</v>
      </c>
      <c r="F187" s="265">
        <v>73.63333333333334</v>
      </c>
      <c r="G187" s="265">
        <v>72.26666666666668</v>
      </c>
      <c r="H187" s="265">
        <v>77.76666666666668</v>
      </c>
      <c r="I187" s="265">
        <v>79.133333333333326</v>
      </c>
      <c r="J187" s="265">
        <v>80.51666666666668</v>
      </c>
      <c r="K187" s="263">
        <v>77.75</v>
      </c>
      <c r="L187" s="263">
        <v>75</v>
      </c>
      <c r="M187" s="263">
        <v>462.03742</v>
      </c>
    </row>
    <row r="188" spans="1:13">
      <c r="A188" s="282">
        <v>179</v>
      </c>
      <c r="B188" s="263" t="s">
        <v>175</v>
      </c>
      <c r="C188" s="263">
        <v>618.95000000000005</v>
      </c>
      <c r="D188" s="265">
        <v>623.9</v>
      </c>
      <c r="E188" s="265">
        <v>611.04999999999995</v>
      </c>
      <c r="F188" s="265">
        <v>603.15</v>
      </c>
      <c r="G188" s="265">
        <v>590.29999999999995</v>
      </c>
      <c r="H188" s="265">
        <v>631.79999999999995</v>
      </c>
      <c r="I188" s="265">
        <v>644.65000000000009</v>
      </c>
      <c r="J188" s="265">
        <v>652.54999999999995</v>
      </c>
      <c r="K188" s="263">
        <v>636.75</v>
      </c>
      <c r="L188" s="263">
        <v>616</v>
      </c>
      <c r="M188" s="263">
        <v>115.30735</v>
      </c>
    </row>
    <row r="189" spans="1:13">
      <c r="A189" s="282">
        <v>180</v>
      </c>
      <c r="B189" s="263" t="s">
        <v>176</v>
      </c>
      <c r="C189" s="263">
        <v>511.3</v>
      </c>
      <c r="D189" s="265">
        <v>509.7166666666667</v>
      </c>
      <c r="E189" s="265">
        <v>500.58333333333337</v>
      </c>
      <c r="F189" s="265">
        <v>489.86666666666667</v>
      </c>
      <c r="G189" s="265">
        <v>480.73333333333335</v>
      </c>
      <c r="H189" s="265">
        <v>520.43333333333339</v>
      </c>
      <c r="I189" s="265">
        <v>529.56666666666661</v>
      </c>
      <c r="J189" s="265">
        <v>540.28333333333342</v>
      </c>
      <c r="K189" s="263">
        <v>518.85</v>
      </c>
      <c r="L189" s="263">
        <v>499</v>
      </c>
      <c r="M189" s="263">
        <v>24.259219999999999</v>
      </c>
    </row>
    <row r="190" spans="1:13">
      <c r="A190" s="282">
        <v>181</v>
      </c>
      <c r="B190" s="263" t="s">
        <v>275</v>
      </c>
      <c r="C190" s="263">
        <v>551.85</v>
      </c>
      <c r="D190" s="265">
        <v>550.85</v>
      </c>
      <c r="E190" s="265">
        <v>548.15000000000009</v>
      </c>
      <c r="F190" s="265">
        <v>544.45000000000005</v>
      </c>
      <c r="G190" s="265">
        <v>541.75000000000011</v>
      </c>
      <c r="H190" s="265">
        <v>554.55000000000007</v>
      </c>
      <c r="I190" s="265">
        <v>557.25000000000011</v>
      </c>
      <c r="J190" s="265">
        <v>560.95000000000005</v>
      </c>
      <c r="K190" s="263">
        <v>553.54999999999995</v>
      </c>
      <c r="L190" s="263">
        <v>547.15</v>
      </c>
      <c r="M190" s="263">
        <v>3.0384000000000002</v>
      </c>
    </row>
    <row r="191" spans="1:13">
      <c r="A191" s="282">
        <v>182</v>
      </c>
      <c r="B191" s="263" t="s">
        <v>188</v>
      </c>
      <c r="C191" s="263">
        <v>618.29999999999995</v>
      </c>
      <c r="D191" s="265">
        <v>622.93333333333339</v>
      </c>
      <c r="E191" s="265">
        <v>611.26666666666677</v>
      </c>
      <c r="F191" s="265">
        <v>604.23333333333335</v>
      </c>
      <c r="G191" s="265">
        <v>592.56666666666672</v>
      </c>
      <c r="H191" s="265">
        <v>629.96666666666681</v>
      </c>
      <c r="I191" s="265">
        <v>641.63333333333333</v>
      </c>
      <c r="J191" s="265">
        <v>648.66666666666686</v>
      </c>
      <c r="K191" s="263">
        <v>634.6</v>
      </c>
      <c r="L191" s="263">
        <v>615.9</v>
      </c>
      <c r="M191" s="263">
        <v>15.484769999999999</v>
      </c>
    </row>
    <row r="192" spans="1:13">
      <c r="A192" s="282">
        <v>183</v>
      </c>
      <c r="B192" s="263" t="s">
        <v>177</v>
      </c>
      <c r="C192" s="263">
        <v>772.3</v>
      </c>
      <c r="D192" s="265">
        <v>774.69999999999993</v>
      </c>
      <c r="E192" s="265">
        <v>757.34999999999991</v>
      </c>
      <c r="F192" s="265">
        <v>742.4</v>
      </c>
      <c r="G192" s="265">
        <v>725.05</v>
      </c>
      <c r="H192" s="265">
        <v>789.64999999999986</v>
      </c>
      <c r="I192" s="265">
        <v>807</v>
      </c>
      <c r="J192" s="265">
        <v>821.94999999999982</v>
      </c>
      <c r="K192" s="263">
        <v>792.05</v>
      </c>
      <c r="L192" s="263">
        <v>759.75</v>
      </c>
      <c r="M192" s="263">
        <v>101.04938</v>
      </c>
    </row>
    <row r="193" spans="1:13">
      <c r="A193" s="282">
        <v>184</v>
      </c>
      <c r="B193" s="263" t="s">
        <v>183</v>
      </c>
      <c r="C193" s="263">
        <v>3049.7</v>
      </c>
      <c r="D193" s="265">
        <v>3049.0666666666671</v>
      </c>
      <c r="E193" s="265">
        <v>3016.6833333333343</v>
      </c>
      <c r="F193" s="265">
        <v>2983.6666666666674</v>
      </c>
      <c r="G193" s="265">
        <v>2951.2833333333347</v>
      </c>
      <c r="H193" s="265">
        <v>3082.0833333333339</v>
      </c>
      <c r="I193" s="265">
        <v>3114.4666666666662</v>
      </c>
      <c r="J193" s="265">
        <v>3147.4833333333336</v>
      </c>
      <c r="K193" s="263">
        <v>3081.45</v>
      </c>
      <c r="L193" s="263">
        <v>3016.05</v>
      </c>
      <c r="M193" s="263">
        <v>39.1676</v>
      </c>
    </row>
    <row r="194" spans="1:13">
      <c r="A194" s="282">
        <v>185</v>
      </c>
      <c r="B194" s="263" t="s">
        <v>804</v>
      </c>
      <c r="C194" s="263">
        <v>631.1</v>
      </c>
      <c r="D194" s="265">
        <v>634.58333333333337</v>
      </c>
      <c r="E194" s="265">
        <v>625.31666666666672</v>
      </c>
      <c r="F194" s="265">
        <v>619.5333333333333</v>
      </c>
      <c r="G194" s="265">
        <v>610.26666666666665</v>
      </c>
      <c r="H194" s="265">
        <v>640.36666666666679</v>
      </c>
      <c r="I194" s="265">
        <v>649.63333333333344</v>
      </c>
      <c r="J194" s="265">
        <v>655.41666666666686</v>
      </c>
      <c r="K194" s="263">
        <v>643.85</v>
      </c>
      <c r="L194" s="263">
        <v>628.79999999999995</v>
      </c>
      <c r="M194" s="263">
        <v>26.213529999999999</v>
      </c>
    </row>
    <row r="195" spans="1:13">
      <c r="A195" s="282">
        <v>186</v>
      </c>
      <c r="B195" s="263" t="s">
        <v>179</v>
      </c>
      <c r="C195" s="263">
        <v>339.2</v>
      </c>
      <c r="D195" s="265">
        <v>340.63333333333327</v>
      </c>
      <c r="E195" s="265">
        <v>335.86666666666656</v>
      </c>
      <c r="F195" s="265">
        <v>332.5333333333333</v>
      </c>
      <c r="G195" s="265">
        <v>327.76666666666659</v>
      </c>
      <c r="H195" s="265">
        <v>343.96666666666653</v>
      </c>
      <c r="I195" s="265">
        <v>348.73333333333329</v>
      </c>
      <c r="J195" s="265">
        <v>352.06666666666649</v>
      </c>
      <c r="K195" s="263">
        <v>345.4</v>
      </c>
      <c r="L195" s="263">
        <v>337.3</v>
      </c>
      <c r="M195" s="263">
        <v>598.63169000000005</v>
      </c>
    </row>
    <row r="196" spans="1:13">
      <c r="A196" s="282">
        <v>187</v>
      </c>
      <c r="B196" s="254" t="s">
        <v>181</v>
      </c>
      <c r="C196" s="254">
        <v>109.3</v>
      </c>
      <c r="D196" s="289">
        <v>108.68333333333334</v>
      </c>
      <c r="E196" s="289">
        <v>103.36666666666667</v>
      </c>
      <c r="F196" s="289">
        <v>97.433333333333337</v>
      </c>
      <c r="G196" s="289">
        <v>92.116666666666674</v>
      </c>
      <c r="H196" s="289">
        <v>114.61666666666667</v>
      </c>
      <c r="I196" s="289">
        <v>119.93333333333334</v>
      </c>
      <c r="J196" s="289">
        <v>125.86666666666667</v>
      </c>
      <c r="K196" s="254">
        <v>114</v>
      </c>
      <c r="L196" s="254">
        <v>102.75</v>
      </c>
      <c r="M196" s="254">
        <v>1474.2568699999999</v>
      </c>
    </row>
    <row r="197" spans="1:13">
      <c r="A197" s="282">
        <v>188</v>
      </c>
      <c r="B197" s="254" t="s">
        <v>182</v>
      </c>
      <c r="C197" s="254">
        <v>757.95</v>
      </c>
      <c r="D197" s="289">
        <v>756.16666666666663</v>
      </c>
      <c r="E197" s="289">
        <v>745.43333333333328</v>
      </c>
      <c r="F197" s="289">
        <v>732.91666666666663</v>
      </c>
      <c r="G197" s="289">
        <v>722.18333333333328</v>
      </c>
      <c r="H197" s="289">
        <v>768.68333333333328</v>
      </c>
      <c r="I197" s="289">
        <v>779.41666666666663</v>
      </c>
      <c r="J197" s="289">
        <v>791.93333333333328</v>
      </c>
      <c r="K197" s="254">
        <v>766.9</v>
      </c>
      <c r="L197" s="254">
        <v>743.65</v>
      </c>
      <c r="M197" s="254">
        <v>228.73822000000001</v>
      </c>
    </row>
    <row r="198" spans="1:13">
      <c r="A198" s="282">
        <v>189</v>
      </c>
      <c r="B198" s="254" t="s">
        <v>184</v>
      </c>
      <c r="C198" s="254">
        <v>968.05</v>
      </c>
      <c r="D198" s="289">
        <v>972.7833333333333</v>
      </c>
      <c r="E198" s="289">
        <v>950.86666666666656</v>
      </c>
      <c r="F198" s="289">
        <v>933.68333333333328</v>
      </c>
      <c r="G198" s="289">
        <v>911.76666666666654</v>
      </c>
      <c r="H198" s="289">
        <v>989.96666666666658</v>
      </c>
      <c r="I198" s="289">
        <v>1011.8833333333333</v>
      </c>
      <c r="J198" s="289">
        <v>1029.0666666666666</v>
      </c>
      <c r="K198" s="254">
        <v>994.7</v>
      </c>
      <c r="L198" s="254">
        <v>955.6</v>
      </c>
      <c r="M198" s="254">
        <v>51.349539999999998</v>
      </c>
    </row>
    <row r="199" spans="1:13">
      <c r="A199" s="282">
        <v>190</v>
      </c>
      <c r="B199" s="254" t="s">
        <v>164</v>
      </c>
      <c r="C199" s="254">
        <v>1026.0999999999999</v>
      </c>
      <c r="D199" s="289">
        <v>1009.0499999999998</v>
      </c>
      <c r="E199" s="289">
        <v>979.54999999999973</v>
      </c>
      <c r="F199" s="289">
        <v>932.99999999999989</v>
      </c>
      <c r="G199" s="289">
        <v>903.49999999999977</v>
      </c>
      <c r="H199" s="289">
        <v>1055.5999999999997</v>
      </c>
      <c r="I199" s="289">
        <v>1085.0999999999999</v>
      </c>
      <c r="J199" s="289">
        <v>1131.6499999999996</v>
      </c>
      <c r="K199" s="254">
        <v>1038.55</v>
      </c>
      <c r="L199" s="254">
        <v>962.5</v>
      </c>
      <c r="M199" s="254">
        <v>5.1558700000000002</v>
      </c>
    </row>
    <row r="200" spans="1:13">
      <c r="A200" s="282">
        <v>191</v>
      </c>
      <c r="B200" s="254" t="s">
        <v>185</v>
      </c>
      <c r="C200" s="254">
        <v>1470.5</v>
      </c>
      <c r="D200" s="289">
        <v>1469.5666666666666</v>
      </c>
      <c r="E200" s="289">
        <v>1451.4833333333331</v>
      </c>
      <c r="F200" s="289">
        <v>1432.4666666666665</v>
      </c>
      <c r="G200" s="289">
        <v>1414.383333333333</v>
      </c>
      <c r="H200" s="289">
        <v>1488.5833333333333</v>
      </c>
      <c r="I200" s="289">
        <v>1506.6666666666667</v>
      </c>
      <c r="J200" s="289">
        <v>1525.6833333333334</v>
      </c>
      <c r="K200" s="254">
        <v>1487.65</v>
      </c>
      <c r="L200" s="254">
        <v>1450.55</v>
      </c>
      <c r="M200" s="254">
        <v>18.22476</v>
      </c>
    </row>
    <row r="201" spans="1:13">
      <c r="A201" s="282">
        <v>192</v>
      </c>
      <c r="B201" s="254" t="s">
        <v>186</v>
      </c>
      <c r="C201" s="254">
        <v>2496.4</v>
      </c>
      <c r="D201" s="289">
        <v>2492.7833333333333</v>
      </c>
      <c r="E201" s="289">
        <v>2471.6666666666665</v>
      </c>
      <c r="F201" s="289">
        <v>2446.9333333333334</v>
      </c>
      <c r="G201" s="289">
        <v>2425.8166666666666</v>
      </c>
      <c r="H201" s="289">
        <v>2517.5166666666664</v>
      </c>
      <c r="I201" s="289">
        <v>2538.6333333333332</v>
      </c>
      <c r="J201" s="289">
        <v>2563.3666666666663</v>
      </c>
      <c r="K201" s="254">
        <v>2513.9</v>
      </c>
      <c r="L201" s="254">
        <v>2468.0500000000002</v>
      </c>
      <c r="M201" s="254">
        <v>2.3484699999999998</v>
      </c>
    </row>
    <row r="202" spans="1:13">
      <c r="A202" s="282">
        <v>193</v>
      </c>
      <c r="B202" s="254" t="s">
        <v>187</v>
      </c>
      <c r="C202" s="254">
        <v>417.5</v>
      </c>
      <c r="D202" s="289">
        <v>414.2</v>
      </c>
      <c r="E202" s="289">
        <v>398.7</v>
      </c>
      <c r="F202" s="289">
        <v>379.9</v>
      </c>
      <c r="G202" s="289">
        <v>364.4</v>
      </c>
      <c r="H202" s="289">
        <v>433</v>
      </c>
      <c r="I202" s="289">
        <v>448.5</v>
      </c>
      <c r="J202" s="289">
        <v>467.3</v>
      </c>
      <c r="K202" s="254">
        <v>429.7</v>
      </c>
      <c r="L202" s="254">
        <v>395.4</v>
      </c>
      <c r="M202" s="254">
        <v>58.020850000000003</v>
      </c>
    </row>
    <row r="203" spans="1:13">
      <c r="A203" s="282">
        <v>194</v>
      </c>
      <c r="B203" s="254" t="s">
        <v>510</v>
      </c>
      <c r="C203" s="254">
        <v>927.05</v>
      </c>
      <c r="D203" s="289">
        <v>922.26666666666677</v>
      </c>
      <c r="E203" s="289">
        <v>899.83333333333348</v>
      </c>
      <c r="F203" s="289">
        <v>872.61666666666667</v>
      </c>
      <c r="G203" s="289">
        <v>850.18333333333339</v>
      </c>
      <c r="H203" s="289">
        <v>949.48333333333358</v>
      </c>
      <c r="I203" s="289">
        <v>971.91666666666674</v>
      </c>
      <c r="J203" s="289">
        <v>999.13333333333367</v>
      </c>
      <c r="K203" s="254">
        <v>944.7</v>
      </c>
      <c r="L203" s="254">
        <v>895.05</v>
      </c>
      <c r="M203" s="254">
        <v>11.7356</v>
      </c>
    </row>
    <row r="204" spans="1:13">
      <c r="A204" s="282">
        <v>195</v>
      </c>
      <c r="B204" s="254" t="s">
        <v>193</v>
      </c>
      <c r="C204" s="254">
        <v>615.45000000000005</v>
      </c>
      <c r="D204" s="289">
        <v>615.33333333333337</v>
      </c>
      <c r="E204" s="289">
        <v>599.2166666666667</v>
      </c>
      <c r="F204" s="289">
        <v>582.98333333333335</v>
      </c>
      <c r="G204" s="289">
        <v>566.86666666666667</v>
      </c>
      <c r="H204" s="289">
        <v>631.56666666666672</v>
      </c>
      <c r="I204" s="289">
        <v>647.68333333333328</v>
      </c>
      <c r="J204" s="289">
        <v>663.91666666666674</v>
      </c>
      <c r="K204" s="254">
        <v>631.45000000000005</v>
      </c>
      <c r="L204" s="254">
        <v>599.1</v>
      </c>
      <c r="M204" s="254">
        <v>141.24256</v>
      </c>
    </row>
    <row r="205" spans="1:13">
      <c r="A205" s="282">
        <v>196</v>
      </c>
      <c r="B205" s="254" t="s">
        <v>191</v>
      </c>
      <c r="C205" s="254">
        <v>6775.55</v>
      </c>
      <c r="D205" s="289">
        <v>6666.666666666667</v>
      </c>
      <c r="E205" s="289">
        <v>6503.3333333333339</v>
      </c>
      <c r="F205" s="289">
        <v>6231.1166666666668</v>
      </c>
      <c r="G205" s="289">
        <v>6067.7833333333338</v>
      </c>
      <c r="H205" s="289">
        <v>6938.8833333333341</v>
      </c>
      <c r="I205" s="289">
        <v>7102.2166666666681</v>
      </c>
      <c r="J205" s="289">
        <v>7374.4333333333343</v>
      </c>
      <c r="K205" s="254">
        <v>6830</v>
      </c>
      <c r="L205" s="254">
        <v>6394.45</v>
      </c>
      <c r="M205" s="254">
        <v>13.03144</v>
      </c>
    </row>
    <row r="206" spans="1:13">
      <c r="A206" s="282">
        <v>197</v>
      </c>
      <c r="B206" s="254" t="s">
        <v>192</v>
      </c>
      <c r="C206" s="254">
        <v>39.35</v>
      </c>
      <c r="D206" s="289">
        <v>39.666666666666664</v>
      </c>
      <c r="E206" s="289">
        <v>38.833333333333329</v>
      </c>
      <c r="F206" s="289">
        <v>38.316666666666663</v>
      </c>
      <c r="G206" s="289">
        <v>37.483333333333327</v>
      </c>
      <c r="H206" s="289">
        <v>40.18333333333333</v>
      </c>
      <c r="I206" s="289">
        <v>41.016666666666659</v>
      </c>
      <c r="J206" s="289">
        <v>41.533333333333331</v>
      </c>
      <c r="K206" s="254">
        <v>40.5</v>
      </c>
      <c r="L206" s="254">
        <v>39.15</v>
      </c>
      <c r="M206" s="254">
        <v>119.29161000000001</v>
      </c>
    </row>
    <row r="207" spans="1:13">
      <c r="A207" s="282">
        <v>198</v>
      </c>
      <c r="B207" s="254" t="s">
        <v>189</v>
      </c>
      <c r="C207" s="254">
        <v>1234.4000000000001</v>
      </c>
      <c r="D207" s="289">
        <v>1227.6833333333334</v>
      </c>
      <c r="E207" s="289">
        <v>1214.3666666666668</v>
      </c>
      <c r="F207" s="289">
        <v>1194.3333333333335</v>
      </c>
      <c r="G207" s="289">
        <v>1181.0166666666669</v>
      </c>
      <c r="H207" s="289">
        <v>1247.7166666666667</v>
      </c>
      <c r="I207" s="289">
        <v>1261.0333333333333</v>
      </c>
      <c r="J207" s="289">
        <v>1281.0666666666666</v>
      </c>
      <c r="K207" s="254">
        <v>1241</v>
      </c>
      <c r="L207" s="254">
        <v>1207.6500000000001</v>
      </c>
      <c r="M207" s="254">
        <v>2.3224499999999999</v>
      </c>
    </row>
    <row r="208" spans="1:13">
      <c r="A208" s="282">
        <v>199</v>
      </c>
      <c r="B208" s="254" t="s">
        <v>141</v>
      </c>
      <c r="C208" s="254">
        <v>562.5</v>
      </c>
      <c r="D208" s="289">
        <v>564.31666666666661</v>
      </c>
      <c r="E208" s="289">
        <v>558.83333333333326</v>
      </c>
      <c r="F208" s="289">
        <v>555.16666666666663</v>
      </c>
      <c r="G208" s="289">
        <v>549.68333333333328</v>
      </c>
      <c r="H208" s="289">
        <v>567.98333333333323</v>
      </c>
      <c r="I208" s="289">
        <v>573.46666666666658</v>
      </c>
      <c r="J208" s="289">
        <v>577.13333333333321</v>
      </c>
      <c r="K208" s="254">
        <v>569.79999999999995</v>
      </c>
      <c r="L208" s="254">
        <v>560.65</v>
      </c>
      <c r="M208" s="254">
        <v>19.56062</v>
      </c>
    </row>
    <row r="209" spans="1:13">
      <c r="A209" s="282">
        <v>200</v>
      </c>
      <c r="B209" s="254" t="s">
        <v>277</v>
      </c>
      <c r="C209" s="254">
        <v>218.35</v>
      </c>
      <c r="D209" s="289">
        <v>219.5</v>
      </c>
      <c r="E209" s="289">
        <v>216.4</v>
      </c>
      <c r="F209" s="289">
        <v>214.45000000000002</v>
      </c>
      <c r="G209" s="289">
        <v>211.35000000000002</v>
      </c>
      <c r="H209" s="289">
        <v>221.45</v>
      </c>
      <c r="I209" s="289">
        <v>224.55</v>
      </c>
      <c r="J209" s="289">
        <v>226.49999999999997</v>
      </c>
      <c r="K209" s="254">
        <v>222.6</v>
      </c>
      <c r="L209" s="254">
        <v>217.55</v>
      </c>
      <c r="M209" s="254">
        <v>15.11538</v>
      </c>
    </row>
    <row r="210" spans="1:13">
      <c r="A210" s="282">
        <v>201</v>
      </c>
      <c r="B210" s="254" t="s">
        <v>522</v>
      </c>
      <c r="C210" s="254">
        <v>1050.05</v>
      </c>
      <c r="D210" s="289">
        <v>1048.7833333333335</v>
      </c>
      <c r="E210" s="289">
        <v>1037.5666666666671</v>
      </c>
      <c r="F210" s="289">
        <v>1025.0833333333335</v>
      </c>
      <c r="G210" s="289">
        <v>1013.866666666667</v>
      </c>
      <c r="H210" s="289">
        <v>1061.2666666666671</v>
      </c>
      <c r="I210" s="289">
        <v>1072.4833333333338</v>
      </c>
      <c r="J210" s="289">
        <v>1084.9666666666672</v>
      </c>
      <c r="K210" s="254">
        <v>1060</v>
      </c>
      <c r="L210" s="254">
        <v>1036.3</v>
      </c>
      <c r="M210" s="254">
        <v>2.2332399999999999</v>
      </c>
    </row>
    <row r="211" spans="1:13">
      <c r="A211" s="282">
        <v>202</v>
      </c>
      <c r="B211" s="254" t="s">
        <v>118</v>
      </c>
      <c r="C211" s="254">
        <v>11</v>
      </c>
      <c r="D211" s="289">
        <v>11.016666666666666</v>
      </c>
      <c r="E211" s="289">
        <v>10.883333333333331</v>
      </c>
      <c r="F211" s="289">
        <v>10.766666666666666</v>
      </c>
      <c r="G211" s="289">
        <v>10.633333333333331</v>
      </c>
      <c r="H211" s="289">
        <v>11.133333333333331</v>
      </c>
      <c r="I211" s="289">
        <v>11.266666666666664</v>
      </c>
      <c r="J211" s="289">
        <v>11.383333333333331</v>
      </c>
      <c r="K211" s="254">
        <v>11.15</v>
      </c>
      <c r="L211" s="254">
        <v>10.9</v>
      </c>
      <c r="M211" s="254">
        <v>1563.91976</v>
      </c>
    </row>
    <row r="212" spans="1:13">
      <c r="A212" s="282">
        <v>203</v>
      </c>
      <c r="B212" s="254" t="s">
        <v>195</v>
      </c>
      <c r="C212" s="254">
        <v>1072.5</v>
      </c>
      <c r="D212" s="289">
        <v>1073.55</v>
      </c>
      <c r="E212" s="289">
        <v>1055.1999999999998</v>
      </c>
      <c r="F212" s="289">
        <v>1037.8999999999999</v>
      </c>
      <c r="G212" s="289">
        <v>1019.5499999999997</v>
      </c>
      <c r="H212" s="289">
        <v>1090.8499999999999</v>
      </c>
      <c r="I212" s="289">
        <v>1109.1999999999998</v>
      </c>
      <c r="J212" s="289">
        <v>1126.5</v>
      </c>
      <c r="K212" s="254">
        <v>1091.9000000000001</v>
      </c>
      <c r="L212" s="254">
        <v>1056.25</v>
      </c>
      <c r="M212" s="254">
        <v>16.229209999999998</v>
      </c>
    </row>
    <row r="213" spans="1:13">
      <c r="A213" s="282">
        <v>204</v>
      </c>
      <c r="B213" s="254" t="s">
        <v>528</v>
      </c>
      <c r="C213" s="254">
        <v>2442.9</v>
      </c>
      <c r="D213" s="289">
        <v>2442.2999999999997</v>
      </c>
      <c r="E213" s="289">
        <v>2420.5999999999995</v>
      </c>
      <c r="F213" s="289">
        <v>2398.2999999999997</v>
      </c>
      <c r="G213" s="289">
        <v>2376.5999999999995</v>
      </c>
      <c r="H213" s="289">
        <v>2464.5999999999995</v>
      </c>
      <c r="I213" s="289">
        <v>2486.2999999999993</v>
      </c>
      <c r="J213" s="289">
        <v>2508.5999999999995</v>
      </c>
      <c r="K213" s="254">
        <v>2464</v>
      </c>
      <c r="L213" s="254">
        <v>2420</v>
      </c>
      <c r="M213" s="254">
        <v>0.47992000000000001</v>
      </c>
    </row>
    <row r="214" spans="1:13">
      <c r="A214" s="282">
        <v>205</v>
      </c>
      <c r="B214" s="254" t="s">
        <v>196</v>
      </c>
      <c r="C214" s="289">
        <v>438.8</v>
      </c>
      <c r="D214" s="289">
        <v>436.86666666666662</v>
      </c>
      <c r="E214" s="289">
        <v>429.43333333333322</v>
      </c>
      <c r="F214" s="289">
        <v>420.06666666666661</v>
      </c>
      <c r="G214" s="289">
        <v>412.63333333333321</v>
      </c>
      <c r="H214" s="289">
        <v>446.23333333333323</v>
      </c>
      <c r="I214" s="289">
        <v>453.66666666666663</v>
      </c>
      <c r="J214" s="289">
        <v>463.03333333333325</v>
      </c>
      <c r="K214" s="289">
        <v>444.3</v>
      </c>
      <c r="L214" s="289">
        <v>427.5</v>
      </c>
      <c r="M214" s="289">
        <v>129.63797</v>
      </c>
    </row>
    <row r="215" spans="1:13">
      <c r="A215" s="282">
        <v>206</v>
      </c>
      <c r="B215" s="254" t="s">
        <v>197</v>
      </c>
      <c r="C215" s="289">
        <v>16.600000000000001</v>
      </c>
      <c r="D215" s="289">
        <v>16.466666666666669</v>
      </c>
      <c r="E215" s="289">
        <v>16.183333333333337</v>
      </c>
      <c r="F215" s="289">
        <v>15.766666666666669</v>
      </c>
      <c r="G215" s="289">
        <v>15.483333333333338</v>
      </c>
      <c r="H215" s="289">
        <v>16.883333333333336</v>
      </c>
      <c r="I215" s="289">
        <v>17.166666666666668</v>
      </c>
      <c r="J215" s="289">
        <v>17.583333333333336</v>
      </c>
      <c r="K215" s="289">
        <v>16.75</v>
      </c>
      <c r="L215" s="289">
        <v>16.05</v>
      </c>
      <c r="M215" s="289">
        <v>1475.02225</v>
      </c>
    </row>
    <row r="216" spans="1:13">
      <c r="A216" s="282">
        <v>207</v>
      </c>
      <c r="B216" s="254" t="s">
        <v>198</v>
      </c>
      <c r="C216" s="289">
        <v>225.75</v>
      </c>
      <c r="D216" s="289">
        <v>224.78333333333333</v>
      </c>
      <c r="E216" s="289">
        <v>217.76666666666665</v>
      </c>
      <c r="F216" s="289">
        <v>209.78333333333333</v>
      </c>
      <c r="G216" s="289">
        <v>202.76666666666665</v>
      </c>
      <c r="H216" s="289">
        <v>232.76666666666665</v>
      </c>
      <c r="I216" s="289">
        <v>239.78333333333336</v>
      </c>
      <c r="J216" s="289">
        <v>247.76666666666665</v>
      </c>
      <c r="K216" s="289">
        <v>231.8</v>
      </c>
      <c r="L216" s="289">
        <v>216.8</v>
      </c>
      <c r="M216" s="289">
        <v>285.77546999999998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42"/>
      <c r="B1" s="542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44260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39" t="s">
        <v>16</v>
      </c>
      <c r="B9" s="540" t="s">
        <v>18</v>
      </c>
      <c r="C9" s="538" t="s">
        <v>19</v>
      </c>
      <c r="D9" s="538" t="s">
        <v>20</v>
      </c>
      <c r="E9" s="538" t="s">
        <v>21</v>
      </c>
      <c r="F9" s="538"/>
      <c r="G9" s="538"/>
      <c r="H9" s="538" t="s">
        <v>22</v>
      </c>
      <c r="I9" s="538"/>
      <c r="J9" s="538"/>
      <c r="K9" s="260"/>
      <c r="L9" s="267"/>
      <c r="M9" s="268"/>
    </row>
    <row r="10" spans="1:15" ht="42.75" customHeight="1">
      <c r="A10" s="534"/>
      <c r="B10" s="536"/>
      <c r="C10" s="541" t="s">
        <v>23</v>
      </c>
      <c r="D10" s="541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510" t="s">
        <v>284</v>
      </c>
      <c r="C11" s="507">
        <v>26190.9</v>
      </c>
      <c r="D11" s="508">
        <v>26014.816666666669</v>
      </c>
      <c r="E11" s="508">
        <v>25496.983333333337</v>
      </c>
      <c r="F11" s="508">
        <v>24803.066666666669</v>
      </c>
      <c r="G11" s="508">
        <v>24285.233333333337</v>
      </c>
      <c r="H11" s="508">
        <v>26708.733333333337</v>
      </c>
      <c r="I11" s="508">
        <v>27226.566666666673</v>
      </c>
      <c r="J11" s="508">
        <v>27920.483333333337</v>
      </c>
      <c r="K11" s="507">
        <v>26532.65</v>
      </c>
      <c r="L11" s="507">
        <v>25320.9</v>
      </c>
      <c r="M11" s="507">
        <v>5.3990000000000003E-2</v>
      </c>
    </row>
    <row r="12" spans="1:15" ht="12" customHeight="1">
      <c r="A12" s="254">
        <v>2</v>
      </c>
      <c r="B12" s="510" t="s">
        <v>785</v>
      </c>
      <c r="C12" s="507">
        <v>1512.8</v>
      </c>
      <c r="D12" s="508">
        <v>1521.8999999999999</v>
      </c>
      <c r="E12" s="508">
        <v>1496.8999999999996</v>
      </c>
      <c r="F12" s="508">
        <v>1480.9999999999998</v>
      </c>
      <c r="G12" s="508">
        <v>1455.9999999999995</v>
      </c>
      <c r="H12" s="508">
        <v>1537.7999999999997</v>
      </c>
      <c r="I12" s="508">
        <v>1562.8000000000002</v>
      </c>
      <c r="J12" s="508">
        <v>1578.6999999999998</v>
      </c>
      <c r="K12" s="507">
        <v>1546.9</v>
      </c>
      <c r="L12" s="507">
        <v>1506</v>
      </c>
      <c r="M12" s="507">
        <v>2.0150100000000002</v>
      </c>
    </row>
    <row r="13" spans="1:15" ht="12" customHeight="1">
      <c r="A13" s="254">
        <v>3</v>
      </c>
      <c r="B13" s="510" t="s">
        <v>816</v>
      </c>
      <c r="C13" s="507">
        <v>1424.6</v>
      </c>
      <c r="D13" s="508">
        <v>1425.9833333333333</v>
      </c>
      <c r="E13" s="508">
        <v>1402.1666666666667</v>
      </c>
      <c r="F13" s="508">
        <v>1379.7333333333333</v>
      </c>
      <c r="G13" s="508">
        <v>1355.9166666666667</v>
      </c>
      <c r="H13" s="508">
        <v>1448.4166666666667</v>
      </c>
      <c r="I13" s="508">
        <v>1472.2333333333333</v>
      </c>
      <c r="J13" s="508">
        <v>1494.6666666666667</v>
      </c>
      <c r="K13" s="507">
        <v>1449.8</v>
      </c>
      <c r="L13" s="507">
        <v>1403.55</v>
      </c>
      <c r="M13" s="507">
        <v>0.34309000000000001</v>
      </c>
    </row>
    <row r="14" spans="1:15" ht="12" customHeight="1">
      <c r="A14" s="254">
        <v>4</v>
      </c>
      <c r="B14" s="510" t="s">
        <v>38</v>
      </c>
      <c r="C14" s="507">
        <v>1853.7</v>
      </c>
      <c r="D14" s="508">
        <v>1827.6166666666668</v>
      </c>
      <c r="E14" s="508">
        <v>1791.3333333333335</v>
      </c>
      <c r="F14" s="508">
        <v>1728.9666666666667</v>
      </c>
      <c r="G14" s="508">
        <v>1692.6833333333334</v>
      </c>
      <c r="H14" s="508">
        <v>1889.9833333333336</v>
      </c>
      <c r="I14" s="508">
        <v>1926.2666666666669</v>
      </c>
      <c r="J14" s="508">
        <v>1988.6333333333337</v>
      </c>
      <c r="K14" s="507">
        <v>1863.9</v>
      </c>
      <c r="L14" s="507">
        <v>1765.25</v>
      </c>
      <c r="M14" s="507">
        <v>11.526260000000001</v>
      </c>
    </row>
    <row r="15" spans="1:15" ht="12" customHeight="1">
      <c r="A15" s="254">
        <v>5</v>
      </c>
      <c r="B15" s="510" t="s">
        <v>285</v>
      </c>
      <c r="C15" s="507">
        <v>1898.9</v>
      </c>
      <c r="D15" s="508">
        <v>1905.0833333333333</v>
      </c>
      <c r="E15" s="508">
        <v>1840.1666666666665</v>
      </c>
      <c r="F15" s="508">
        <v>1781.4333333333332</v>
      </c>
      <c r="G15" s="508">
        <v>1716.5166666666664</v>
      </c>
      <c r="H15" s="508">
        <v>1963.8166666666666</v>
      </c>
      <c r="I15" s="508">
        <v>2028.7333333333331</v>
      </c>
      <c r="J15" s="508">
        <v>2087.4666666666667</v>
      </c>
      <c r="K15" s="507">
        <v>1970</v>
      </c>
      <c r="L15" s="507">
        <v>1846.35</v>
      </c>
      <c r="M15" s="507">
        <v>3.1714199999999999</v>
      </c>
    </row>
    <row r="16" spans="1:15" ht="12" customHeight="1">
      <c r="A16" s="254">
        <v>6</v>
      </c>
      <c r="B16" s="510" t="s">
        <v>286</v>
      </c>
      <c r="C16" s="507">
        <v>1313.85</v>
      </c>
      <c r="D16" s="508">
        <v>1281.2833333333333</v>
      </c>
      <c r="E16" s="508">
        <v>1242.5666666666666</v>
      </c>
      <c r="F16" s="508">
        <v>1171.2833333333333</v>
      </c>
      <c r="G16" s="508">
        <v>1132.5666666666666</v>
      </c>
      <c r="H16" s="508">
        <v>1352.5666666666666</v>
      </c>
      <c r="I16" s="508">
        <v>1391.2833333333333</v>
      </c>
      <c r="J16" s="508">
        <v>1462.5666666666666</v>
      </c>
      <c r="K16" s="507">
        <v>1320</v>
      </c>
      <c r="L16" s="507">
        <v>1210</v>
      </c>
      <c r="M16" s="507">
        <v>8.0388500000000001</v>
      </c>
    </row>
    <row r="17" spans="1:13" ht="12" customHeight="1">
      <c r="A17" s="254">
        <v>7</v>
      </c>
      <c r="B17" s="510" t="s">
        <v>222</v>
      </c>
      <c r="C17" s="507">
        <v>1268</v>
      </c>
      <c r="D17" s="508">
        <v>1244.9333333333334</v>
      </c>
      <c r="E17" s="508">
        <v>1199.8666666666668</v>
      </c>
      <c r="F17" s="508">
        <v>1131.7333333333333</v>
      </c>
      <c r="G17" s="508">
        <v>1086.6666666666667</v>
      </c>
      <c r="H17" s="508">
        <v>1313.0666666666668</v>
      </c>
      <c r="I17" s="508">
        <v>1358.1333333333334</v>
      </c>
      <c r="J17" s="508">
        <v>1426.2666666666669</v>
      </c>
      <c r="K17" s="507">
        <v>1290</v>
      </c>
      <c r="L17" s="507">
        <v>1176.8</v>
      </c>
      <c r="M17" s="507">
        <v>22.47523</v>
      </c>
    </row>
    <row r="18" spans="1:13" ht="12" customHeight="1">
      <c r="A18" s="254">
        <v>8</v>
      </c>
      <c r="B18" s="510" t="s">
        <v>734</v>
      </c>
      <c r="C18" s="507">
        <v>691.35</v>
      </c>
      <c r="D18" s="508">
        <v>692.51666666666677</v>
      </c>
      <c r="E18" s="508">
        <v>680.03333333333353</v>
      </c>
      <c r="F18" s="508">
        <v>668.71666666666681</v>
      </c>
      <c r="G18" s="508">
        <v>656.23333333333358</v>
      </c>
      <c r="H18" s="508">
        <v>703.83333333333348</v>
      </c>
      <c r="I18" s="508">
        <v>716.31666666666683</v>
      </c>
      <c r="J18" s="508">
        <v>727.63333333333344</v>
      </c>
      <c r="K18" s="507">
        <v>705</v>
      </c>
      <c r="L18" s="507">
        <v>681.2</v>
      </c>
      <c r="M18" s="507">
        <v>7.6344599999999998</v>
      </c>
    </row>
    <row r="19" spans="1:13" ht="12" customHeight="1">
      <c r="A19" s="254">
        <v>9</v>
      </c>
      <c r="B19" s="510" t="s">
        <v>735</v>
      </c>
      <c r="C19" s="507">
        <v>1291.95</v>
      </c>
      <c r="D19" s="508">
        <v>1302.3999999999999</v>
      </c>
      <c r="E19" s="508">
        <v>1269.7999999999997</v>
      </c>
      <c r="F19" s="508">
        <v>1247.6499999999999</v>
      </c>
      <c r="G19" s="508">
        <v>1215.0499999999997</v>
      </c>
      <c r="H19" s="508">
        <v>1324.5499999999997</v>
      </c>
      <c r="I19" s="508">
        <v>1357.1499999999996</v>
      </c>
      <c r="J19" s="508">
        <v>1379.2999999999997</v>
      </c>
      <c r="K19" s="507">
        <v>1335</v>
      </c>
      <c r="L19" s="507">
        <v>1280.25</v>
      </c>
      <c r="M19" s="507">
        <v>4.9075899999999999</v>
      </c>
    </row>
    <row r="20" spans="1:13" ht="12" customHeight="1">
      <c r="A20" s="254">
        <v>10</v>
      </c>
      <c r="B20" s="510" t="s">
        <v>287</v>
      </c>
      <c r="C20" s="507">
        <v>2310.6</v>
      </c>
      <c r="D20" s="508">
        <v>2307.0500000000002</v>
      </c>
      <c r="E20" s="508">
        <v>2274.6000000000004</v>
      </c>
      <c r="F20" s="508">
        <v>2238.6000000000004</v>
      </c>
      <c r="G20" s="508">
        <v>2206.1500000000005</v>
      </c>
      <c r="H20" s="508">
        <v>2343.0500000000002</v>
      </c>
      <c r="I20" s="508">
        <v>2375.5</v>
      </c>
      <c r="J20" s="508">
        <v>2411.5</v>
      </c>
      <c r="K20" s="507">
        <v>2339.5</v>
      </c>
      <c r="L20" s="507">
        <v>2271.0500000000002</v>
      </c>
      <c r="M20" s="507">
        <v>0.23286000000000001</v>
      </c>
    </row>
    <row r="21" spans="1:13" ht="12" customHeight="1">
      <c r="A21" s="254">
        <v>11</v>
      </c>
      <c r="B21" s="510" t="s">
        <v>288</v>
      </c>
      <c r="C21" s="507">
        <v>14689.35</v>
      </c>
      <c r="D21" s="508">
        <v>14711.449999999999</v>
      </c>
      <c r="E21" s="508">
        <v>14567.899999999998</v>
      </c>
      <c r="F21" s="508">
        <v>14446.449999999999</v>
      </c>
      <c r="G21" s="508">
        <v>14302.899999999998</v>
      </c>
      <c r="H21" s="508">
        <v>14832.899999999998</v>
      </c>
      <c r="I21" s="508">
        <v>14976.449999999997</v>
      </c>
      <c r="J21" s="508">
        <v>15097.899999999998</v>
      </c>
      <c r="K21" s="507">
        <v>14855</v>
      </c>
      <c r="L21" s="507">
        <v>14590</v>
      </c>
      <c r="M21" s="507">
        <v>0.11316</v>
      </c>
    </row>
    <row r="22" spans="1:13" ht="12" customHeight="1">
      <c r="A22" s="254">
        <v>12</v>
      </c>
      <c r="B22" s="510" t="s">
        <v>40</v>
      </c>
      <c r="C22" s="507">
        <v>918.4</v>
      </c>
      <c r="D22" s="508">
        <v>920.83333333333337</v>
      </c>
      <c r="E22" s="508">
        <v>902.9666666666667</v>
      </c>
      <c r="F22" s="508">
        <v>887.5333333333333</v>
      </c>
      <c r="G22" s="508">
        <v>869.66666666666663</v>
      </c>
      <c r="H22" s="508">
        <v>936.26666666666677</v>
      </c>
      <c r="I22" s="508">
        <v>954.13333333333333</v>
      </c>
      <c r="J22" s="508">
        <v>969.56666666666683</v>
      </c>
      <c r="K22" s="507">
        <v>938.7</v>
      </c>
      <c r="L22" s="507">
        <v>905.4</v>
      </c>
      <c r="M22" s="507">
        <v>81.417869999999994</v>
      </c>
    </row>
    <row r="23" spans="1:13">
      <c r="A23" s="254">
        <v>13</v>
      </c>
      <c r="B23" s="510" t="s">
        <v>289</v>
      </c>
      <c r="C23" s="507">
        <v>1184.6500000000001</v>
      </c>
      <c r="D23" s="508">
        <v>1182.55</v>
      </c>
      <c r="E23" s="508">
        <v>1167.0999999999999</v>
      </c>
      <c r="F23" s="508">
        <v>1149.55</v>
      </c>
      <c r="G23" s="508">
        <v>1134.0999999999999</v>
      </c>
      <c r="H23" s="508">
        <v>1200.0999999999999</v>
      </c>
      <c r="I23" s="508">
        <v>1215.5500000000002</v>
      </c>
      <c r="J23" s="508">
        <v>1233.0999999999999</v>
      </c>
      <c r="K23" s="507">
        <v>1198</v>
      </c>
      <c r="L23" s="507">
        <v>1165</v>
      </c>
      <c r="M23" s="507">
        <v>6.4191399999999996</v>
      </c>
    </row>
    <row r="24" spans="1:13">
      <c r="A24" s="254">
        <v>14</v>
      </c>
      <c r="B24" s="510" t="s">
        <v>41</v>
      </c>
      <c r="C24" s="507">
        <v>752.45</v>
      </c>
      <c r="D24" s="508">
        <v>744.66666666666663</v>
      </c>
      <c r="E24" s="508">
        <v>723.63333333333321</v>
      </c>
      <c r="F24" s="508">
        <v>694.81666666666661</v>
      </c>
      <c r="G24" s="508">
        <v>673.78333333333319</v>
      </c>
      <c r="H24" s="508">
        <v>773.48333333333323</v>
      </c>
      <c r="I24" s="508">
        <v>794.51666666666677</v>
      </c>
      <c r="J24" s="508">
        <v>823.33333333333326</v>
      </c>
      <c r="K24" s="507">
        <v>765.7</v>
      </c>
      <c r="L24" s="507">
        <v>715.85</v>
      </c>
      <c r="M24" s="507">
        <v>306.07959</v>
      </c>
    </row>
    <row r="25" spans="1:13">
      <c r="A25" s="254">
        <v>15</v>
      </c>
      <c r="B25" s="510" t="s">
        <v>832</v>
      </c>
      <c r="C25" s="507">
        <v>688.75</v>
      </c>
      <c r="D25" s="508">
        <v>673.48333333333335</v>
      </c>
      <c r="E25" s="508">
        <v>645.26666666666665</v>
      </c>
      <c r="F25" s="508">
        <v>601.7833333333333</v>
      </c>
      <c r="G25" s="508">
        <v>573.56666666666661</v>
      </c>
      <c r="H25" s="508">
        <v>716.9666666666667</v>
      </c>
      <c r="I25" s="508">
        <v>745.18333333333339</v>
      </c>
      <c r="J25" s="508">
        <v>788.66666666666674</v>
      </c>
      <c r="K25" s="507">
        <v>701.7</v>
      </c>
      <c r="L25" s="507">
        <v>630</v>
      </c>
      <c r="M25" s="507">
        <v>40.35492</v>
      </c>
    </row>
    <row r="26" spans="1:13">
      <c r="A26" s="254">
        <v>16</v>
      </c>
      <c r="B26" s="510" t="s">
        <v>290</v>
      </c>
      <c r="C26" s="507">
        <v>834.25</v>
      </c>
      <c r="D26" s="508">
        <v>831.5333333333333</v>
      </c>
      <c r="E26" s="508">
        <v>808.11666666666656</v>
      </c>
      <c r="F26" s="508">
        <v>781.98333333333323</v>
      </c>
      <c r="G26" s="508">
        <v>758.56666666666649</v>
      </c>
      <c r="H26" s="508">
        <v>857.66666666666663</v>
      </c>
      <c r="I26" s="508">
        <v>881.08333333333337</v>
      </c>
      <c r="J26" s="508">
        <v>907.2166666666667</v>
      </c>
      <c r="K26" s="507">
        <v>854.95</v>
      </c>
      <c r="L26" s="507">
        <v>805.4</v>
      </c>
      <c r="M26" s="507">
        <v>8.9347499999999993</v>
      </c>
    </row>
    <row r="27" spans="1:13">
      <c r="A27" s="254">
        <v>17</v>
      </c>
      <c r="B27" s="510" t="s">
        <v>223</v>
      </c>
      <c r="C27" s="507">
        <v>130.65</v>
      </c>
      <c r="D27" s="508">
        <v>130.63333333333333</v>
      </c>
      <c r="E27" s="508">
        <v>126.36666666666665</v>
      </c>
      <c r="F27" s="508">
        <v>122.08333333333331</v>
      </c>
      <c r="G27" s="508">
        <v>117.81666666666663</v>
      </c>
      <c r="H27" s="508">
        <v>134.91666666666666</v>
      </c>
      <c r="I27" s="508">
        <v>139.18333333333331</v>
      </c>
      <c r="J27" s="508">
        <v>143.46666666666667</v>
      </c>
      <c r="K27" s="507">
        <v>134.9</v>
      </c>
      <c r="L27" s="507">
        <v>126.35</v>
      </c>
      <c r="M27" s="507">
        <v>39.354210000000002</v>
      </c>
    </row>
    <row r="28" spans="1:13">
      <c r="A28" s="254">
        <v>18</v>
      </c>
      <c r="B28" s="510" t="s">
        <v>224</v>
      </c>
      <c r="C28" s="507">
        <v>217.85</v>
      </c>
      <c r="D28" s="508">
        <v>214.11666666666667</v>
      </c>
      <c r="E28" s="508">
        <v>208.33333333333334</v>
      </c>
      <c r="F28" s="508">
        <v>198.81666666666666</v>
      </c>
      <c r="G28" s="508">
        <v>193.03333333333333</v>
      </c>
      <c r="H28" s="508">
        <v>223.63333333333335</v>
      </c>
      <c r="I28" s="508">
        <v>229.41666666666666</v>
      </c>
      <c r="J28" s="508">
        <v>238.93333333333337</v>
      </c>
      <c r="K28" s="507">
        <v>219.9</v>
      </c>
      <c r="L28" s="507">
        <v>204.6</v>
      </c>
      <c r="M28" s="507">
        <v>53.7271</v>
      </c>
    </row>
    <row r="29" spans="1:13">
      <c r="A29" s="254">
        <v>19</v>
      </c>
      <c r="B29" s="510" t="s">
        <v>291</v>
      </c>
      <c r="C29" s="507">
        <v>357.3</v>
      </c>
      <c r="D29" s="508">
        <v>359.16666666666669</v>
      </c>
      <c r="E29" s="508">
        <v>353.48333333333335</v>
      </c>
      <c r="F29" s="508">
        <v>349.66666666666669</v>
      </c>
      <c r="G29" s="508">
        <v>343.98333333333335</v>
      </c>
      <c r="H29" s="508">
        <v>362.98333333333335</v>
      </c>
      <c r="I29" s="508">
        <v>368.66666666666663</v>
      </c>
      <c r="J29" s="508">
        <v>372.48333333333335</v>
      </c>
      <c r="K29" s="507">
        <v>364.85</v>
      </c>
      <c r="L29" s="507">
        <v>355.35</v>
      </c>
      <c r="M29" s="507">
        <v>1.20581</v>
      </c>
    </row>
    <row r="30" spans="1:13">
      <c r="A30" s="254">
        <v>20</v>
      </c>
      <c r="B30" s="510" t="s">
        <v>292</v>
      </c>
      <c r="C30" s="507">
        <v>333.35</v>
      </c>
      <c r="D30" s="508">
        <v>331.45</v>
      </c>
      <c r="E30" s="508">
        <v>321.89999999999998</v>
      </c>
      <c r="F30" s="508">
        <v>310.45</v>
      </c>
      <c r="G30" s="508">
        <v>300.89999999999998</v>
      </c>
      <c r="H30" s="508">
        <v>342.9</v>
      </c>
      <c r="I30" s="508">
        <v>352.45000000000005</v>
      </c>
      <c r="J30" s="508">
        <v>363.9</v>
      </c>
      <c r="K30" s="507">
        <v>341</v>
      </c>
      <c r="L30" s="507">
        <v>320</v>
      </c>
      <c r="M30" s="507">
        <v>5.6125499999999997</v>
      </c>
    </row>
    <row r="31" spans="1:13">
      <c r="A31" s="254">
        <v>21</v>
      </c>
      <c r="B31" s="510" t="s">
        <v>736</v>
      </c>
      <c r="C31" s="507">
        <v>6004.05</v>
      </c>
      <c r="D31" s="508">
        <v>5876.3666666666659</v>
      </c>
      <c r="E31" s="508">
        <v>5748.6833333333316</v>
      </c>
      <c r="F31" s="508">
        <v>5493.3166666666657</v>
      </c>
      <c r="G31" s="508">
        <v>5365.6333333333314</v>
      </c>
      <c r="H31" s="508">
        <v>6131.7333333333318</v>
      </c>
      <c r="I31" s="508">
        <v>6259.4166666666661</v>
      </c>
      <c r="J31" s="508">
        <v>6514.7833333333319</v>
      </c>
      <c r="K31" s="507">
        <v>6004.05</v>
      </c>
      <c r="L31" s="507">
        <v>5621</v>
      </c>
      <c r="M31" s="507">
        <v>1.37382</v>
      </c>
    </row>
    <row r="32" spans="1:13">
      <c r="A32" s="254">
        <v>22</v>
      </c>
      <c r="B32" s="510" t="s">
        <v>225</v>
      </c>
      <c r="C32" s="507">
        <v>1742.4</v>
      </c>
      <c r="D32" s="508">
        <v>1740.3333333333333</v>
      </c>
      <c r="E32" s="508">
        <v>1720.6666666666665</v>
      </c>
      <c r="F32" s="508">
        <v>1698.9333333333332</v>
      </c>
      <c r="G32" s="508">
        <v>1679.2666666666664</v>
      </c>
      <c r="H32" s="508">
        <v>1762.0666666666666</v>
      </c>
      <c r="I32" s="508">
        <v>1781.7333333333331</v>
      </c>
      <c r="J32" s="508">
        <v>1803.4666666666667</v>
      </c>
      <c r="K32" s="507">
        <v>1760</v>
      </c>
      <c r="L32" s="507">
        <v>1718.6</v>
      </c>
      <c r="M32" s="507">
        <v>0.79061999999999999</v>
      </c>
    </row>
    <row r="33" spans="1:13">
      <c r="A33" s="254">
        <v>23</v>
      </c>
      <c r="B33" s="510" t="s">
        <v>293</v>
      </c>
      <c r="C33" s="507">
        <v>2258.4</v>
      </c>
      <c r="D33" s="508">
        <v>2259.9499999999998</v>
      </c>
      <c r="E33" s="508">
        <v>2235.8999999999996</v>
      </c>
      <c r="F33" s="508">
        <v>2213.3999999999996</v>
      </c>
      <c r="G33" s="508">
        <v>2189.3499999999995</v>
      </c>
      <c r="H33" s="508">
        <v>2282.4499999999998</v>
      </c>
      <c r="I33" s="508">
        <v>2306.5</v>
      </c>
      <c r="J33" s="508">
        <v>2329</v>
      </c>
      <c r="K33" s="507">
        <v>2284</v>
      </c>
      <c r="L33" s="507">
        <v>2237.4499999999998</v>
      </c>
      <c r="M33" s="507">
        <v>0.26502999999999999</v>
      </c>
    </row>
    <row r="34" spans="1:13">
      <c r="A34" s="254">
        <v>24</v>
      </c>
      <c r="B34" s="510" t="s">
        <v>737</v>
      </c>
      <c r="C34" s="507">
        <v>101.75</v>
      </c>
      <c r="D34" s="508">
        <v>102.61666666666667</v>
      </c>
      <c r="E34" s="508">
        <v>100.43333333333335</v>
      </c>
      <c r="F34" s="508">
        <v>99.116666666666674</v>
      </c>
      <c r="G34" s="508">
        <v>96.933333333333351</v>
      </c>
      <c r="H34" s="508">
        <v>103.93333333333335</v>
      </c>
      <c r="I34" s="508">
        <v>106.11666666666669</v>
      </c>
      <c r="J34" s="508">
        <v>107.43333333333335</v>
      </c>
      <c r="K34" s="507">
        <v>104.8</v>
      </c>
      <c r="L34" s="507">
        <v>101.3</v>
      </c>
      <c r="M34" s="507">
        <v>4.4945399999999998</v>
      </c>
    </row>
    <row r="35" spans="1:13">
      <c r="A35" s="254">
        <v>25</v>
      </c>
      <c r="B35" s="510" t="s">
        <v>294</v>
      </c>
      <c r="C35" s="507">
        <v>922.7</v>
      </c>
      <c r="D35" s="508">
        <v>925.16666666666663</v>
      </c>
      <c r="E35" s="508">
        <v>914.33333333333326</v>
      </c>
      <c r="F35" s="508">
        <v>905.96666666666658</v>
      </c>
      <c r="G35" s="508">
        <v>895.13333333333321</v>
      </c>
      <c r="H35" s="508">
        <v>933.5333333333333</v>
      </c>
      <c r="I35" s="508">
        <v>944.36666666666656</v>
      </c>
      <c r="J35" s="508">
        <v>952.73333333333335</v>
      </c>
      <c r="K35" s="507">
        <v>936</v>
      </c>
      <c r="L35" s="507">
        <v>916.8</v>
      </c>
      <c r="M35" s="507">
        <v>4.6850899999999998</v>
      </c>
    </row>
    <row r="36" spans="1:13">
      <c r="A36" s="254">
        <v>26</v>
      </c>
      <c r="B36" s="510" t="s">
        <v>226</v>
      </c>
      <c r="C36" s="507">
        <v>2829.65</v>
      </c>
      <c r="D36" s="508">
        <v>2831.1666666666665</v>
      </c>
      <c r="E36" s="508">
        <v>2803.6333333333332</v>
      </c>
      <c r="F36" s="508">
        <v>2777.6166666666668</v>
      </c>
      <c r="G36" s="508">
        <v>2750.0833333333335</v>
      </c>
      <c r="H36" s="508">
        <v>2857.1833333333329</v>
      </c>
      <c r="I36" s="508">
        <v>2884.7166666666667</v>
      </c>
      <c r="J36" s="508">
        <v>2910.7333333333327</v>
      </c>
      <c r="K36" s="507">
        <v>2858.7</v>
      </c>
      <c r="L36" s="507">
        <v>2805.15</v>
      </c>
      <c r="M36" s="507">
        <v>1.1565300000000001</v>
      </c>
    </row>
    <row r="37" spans="1:13">
      <c r="A37" s="254">
        <v>27</v>
      </c>
      <c r="B37" s="510" t="s">
        <v>738</v>
      </c>
      <c r="C37" s="507">
        <v>5151.1499999999996</v>
      </c>
      <c r="D37" s="508">
        <v>5170.95</v>
      </c>
      <c r="E37" s="508">
        <v>5107.2</v>
      </c>
      <c r="F37" s="508">
        <v>5063.25</v>
      </c>
      <c r="G37" s="508">
        <v>4999.5</v>
      </c>
      <c r="H37" s="508">
        <v>5214.8999999999996</v>
      </c>
      <c r="I37" s="508">
        <v>5278.65</v>
      </c>
      <c r="J37" s="508">
        <v>5322.5999999999995</v>
      </c>
      <c r="K37" s="507">
        <v>5234.7</v>
      </c>
      <c r="L37" s="507">
        <v>5127</v>
      </c>
      <c r="M37" s="507">
        <v>0.21997</v>
      </c>
    </row>
    <row r="38" spans="1:13">
      <c r="A38" s="254">
        <v>28</v>
      </c>
      <c r="B38" s="510" t="s">
        <v>800</v>
      </c>
      <c r="C38" s="507">
        <v>21.95</v>
      </c>
      <c r="D38" s="508">
        <v>21.983333333333334</v>
      </c>
      <c r="E38" s="508">
        <v>21.266666666666669</v>
      </c>
      <c r="F38" s="508">
        <v>20.583333333333336</v>
      </c>
      <c r="G38" s="508">
        <v>19.866666666666671</v>
      </c>
      <c r="H38" s="508">
        <v>22.666666666666668</v>
      </c>
      <c r="I38" s="508">
        <v>23.383333333333336</v>
      </c>
      <c r="J38" s="508">
        <v>24.066666666666666</v>
      </c>
      <c r="K38" s="507">
        <v>22.7</v>
      </c>
      <c r="L38" s="507">
        <v>21.3</v>
      </c>
      <c r="M38" s="507">
        <v>201.60339999999999</v>
      </c>
    </row>
    <row r="39" spans="1:13">
      <c r="A39" s="254">
        <v>29</v>
      </c>
      <c r="B39" s="510" t="s">
        <v>44</v>
      </c>
      <c r="C39" s="507">
        <v>919</v>
      </c>
      <c r="D39" s="508">
        <v>918.43333333333339</v>
      </c>
      <c r="E39" s="508">
        <v>907.16666666666674</v>
      </c>
      <c r="F39" s="508">
        <v>895.33333333333337</v>
      </c>
      <c r="G39" s="508">
        <v>884.06666666666672</v>
      </c>
      <c r="H39" s="508">
        <v>930.26666666666677</v>
      </c>
      <c r="I39" s="508">
        <v>941.53333333333342</v>
      </c>
      <c r="J39" s="508">
        <v>953.36666666666679</v>
      </c>
      <c r="K39" s="507">
        <v>929.7</v>
      </c>
      <c r="L39" s="507">
        <v>906.6</v>
      </c>
      <c r="M39" s="507">
        <v>13.917870000000001</v>
      </c>
    </row>
    <row r="40" spans="1:13">
      <c r="A40" s="254">
        <v>30</v>
      </c>
      <c r="B40" s="510" t="s">
        <v>296</v>
      </c>
      <c r="C40" s="507">
        <v>3478.6</v>
      </c>
      <c r="D40" s="508">
        <v>3419.3833333333332</v>
      </c>
      <c r="E40" s="508">
        <v>3329.6666666666665</v>
      </c>
      <c r="F40" s="508">
        <v>3180.7333333333331</v>
      </c>
      <c r="G40" s="508">
        <v>3091.0166666666664</v>
      </c>
      <c r="H40" s="508">
        <v>3568.3166666666666</v>
      </c>
      <c r="I40" s="508">
        <v>3658.0333333333338</v>
      </c>
      <c r="J40" s="508">
        <v>3806.9666666666667</v>
      </c>
      <c r="K40" s="507">
        <v>3509.1</v>
      </c>
      <c r="L40" s="507">
        <v>3270.45</v>
      </c>
      <c r="M40" s="507">
        <v>2.4874700000000001</v>
      </c>
    </row>
    <row r="41" spans="1:13">
      <c r="A41" s="254">
        <v>31</v>
      </c>
      <c r="B41" s="510" t="s">
        <v>45</v>
      </c>
      <c r="C41" s="507">
        <v>292</v>
      </c>
      <c r="D41" s="508">
        <v>288.34999999999997</v>
      </c>
      <c r="E41" s="508">
        <v>282.39999999999992</v>
      </c>
      <c r="F41" s="508">
        <v>272.79999999999995</v>
      </c>
      <c r="G41" s="508">
        <v>266.84999999999991</v>
      </c>
      <c r="H41" s="508">
        <v>297.94999999999993</v>
      </c>
      <c r="I41" s="508">
        <v>303.89999999999998</v>
      </c>
      <c r="J41" s="508">
        <v>313.49999999999994</v>
      </c>
      <c r="K41" s="507">
        <v>294.3</v>
      </c>
      <c r="L41" s="507">
        <v>278.75</v>
      </c>
      <c r="M41" s="507">
        <v>104.78749000000001</v>
      </c>
    </row>
    <row r="42" spans="1:13">
      <c r="A42" s="254">
        <v>32</v>
      </c>
      <c r="B42" s="510" t="s">
        <v>46</v>
      </c>
      <c r="C42" s="507">
        <v>3042.1</v>
      </c>
      <c r="D42" s="508">
        <v>3046.7999999999997</v>
      </c>
      <c r="E42" s="508">
        <v>3012.2999999999993</v>
      </c>
      <c r="F42" s="508">
        <v>2982.4999999999995</v>
      </c>
      <c r="G42" s="508">
        <v>2947.9999999999991</v>
      </c>
      <c r="H42" s="508">
        <v>3076.5999999999995</v>
      </c>
      <c r="I42" s="508">
        <v>3111.1000000000004</v>
      </c>
      <c r="J42" s="508">
        <v>3140.8999999999996</v>
      </c>
      <c r="K42" s="507">
        <v>3081.3</v>
      </c>
      <c r="L42" s="507">
        <v>3017</v>
      </c>
      <c r="M42" s="507">
        <v>6.8738299999999999</v>
      </c>
    </row>
    <row r="43" spans="1:13">
      <c r="A43" s="254">
        <v>33</v>
      </c>
      <c r="B43" s="510" t="s">
        <v>47</v>
      </c>
      <c r="C43" s="507">
        <v>259.05</v>
      </c>
      <c r="D43" s="508">
        <v>254.33333333333334</v>
      </c>
      <c r="E43" s="508">
        <v>247.41666666666669</v>
      </c>
      <c r="F43" s="508">
        <v>235.78333333333333</v>
      </c>
      <c r="G43" s="508">
        <v>228.86666666666667</v>
      </c>
      <c r="H43" s="508">
        <v>265.9666666666667</v>
      </c>
      <c r="I43" s="508">
        <v>272.88333333333338</v>
      </c>
      <c r="J43" s="508">
        <v>284.51666666666671</v>
      </c>
      <c r="K43" s="507">
        <v>261.25</v>
      </c>
      <c r="L43" s="507">
        <v>242.7</v>
      </c>
      <c r="M43" s="507">
        <v>126.23097</v>
      </c>
    </row>
    <row r="44" spans="1:13">
      <c r="A44" s="254">
        <v>34</v>
      </c>
      <c r="B44" s="510" t="s">
        <v>48</v>
      </c>
      <c r="C44" s="507">
        <v>130.94999999999999</v>
      </c>
      <c r="D44" s="508">
        <v>130.55000000000001</v>
      </c>
      <c r="E44" s="508">
        <v>128.70000000000002</v>
      </c>
      <c r="F44" s="508">
        <v>126.45000000000002</v>
      </c>
      <c r="G44" s="508">
        <v>124.60000000000002</v>
      </c>
      <c r="H44" s="508">
        <v>132.80000000000001</v>
      </c>
      <c r="I44" s="508">
        <v>134.65000000000003</v>
      </c>
      <c r="J44" s="508">
        <v>136.9</v>
      </c>
      <c r="K44" s="507">
        <v>132.4</v>
      </c>
      <c r="L44" s="507">
        <v>128.30000000000001</v>
      </c>
      <c r="M44" s="507">
        <v>196.03450000000001</v>
      </c>
    </row>
    <row r="45" spans="1:13">
      <c r="A45" s="254">
        <v>35</v>
      </c>
      <c r="B45" s="510" t="s">
        <v>297</v>
      </c>
      <c r="C45" s="507">
        <v>116.25</v>
      </c>
      <c r="D45" s="508">
        <v>114.96666666666665</v>
      </c>
      <c r="E45" s="508">
        <v>111.5333333333333</v>
      </c>
      <c r="F45" s="508">
        <v>106.81666666666665</v>
      </c>
      <c r="G45" s="508">
        <v>103.3833333333333</v>
      </c>
      <c r="H45" s="508">
        <v>119.68333333333331</v>
      </c>
      <c r="I45" s="508">
        <v>123.11666666666667</v>
      </c>
      <c r="J45" s="508">
        <v>127.83333333333331</v>
      </c>
      <c r="K45" s="507">
        <v>118.4</v>
      </c>
      <c r="L45" s="507">
        <v>110.25</v>
      </c>
      <c r="M45" s="507">
        <v>22.033480000000001</v>
      </c>
    </row>
    <row r="46" spans="1:13">
      <c r="A46" s="254">
        <v>36</v>
      </c>
      <c r="B46" s="510" t="s">
        <v>50</v>
      </c>
      <c r="C46" s="507">
        <v>2417.1</v>
      </c>
      <c r="D46" s="508">
        <v>2400.7000000000003</v>
      </c>
      <c r="E46" s="508">
        <v>2366.4000000000005</v>
      </c>
      <c r="F46" s="508">
        <v>2315.7000000000003</v>
      </c>
      <c r="G46" s="508">
        <v>2281.4000000000005</v>
      </c>
      <c r="H46" s="508">
        <v>2451.4000000000005</v>
      </c>
      <c r="I46" s="508">
        <v>2485.7000000000007</v>
      </c>
      <c r="J46" s="508">
        <v>2536.4000000000005</v>
      </c>
      <c r="K46" s="507">
        <v>2435</v>
      </c>
      <c r="L46" s="507">
        <v>2350</v>
      </c>
      <c r="M46" s="507">
        <v>21.499839999999999</v>
      </c>
    </row>
    <row r="47" spans="1:13">
      <c r="A47" s="254">
        <v>37</v>
      </c>
      <c r="B47" s="510" t="s">
        <v>298</v>
      </c>
      <c r="C47" s="507">
        <v>142.35</v>
      </c>
      <c r="D47" s="508">
        <v>143.33333333333334</v>
      </c>
      <c r="E47" s="508">
        <v>141.11666666666667</v>
      </c>
      <c r="F47" s="508">
        <v>139.88333333333333</v>
      </c>
      <c r="G47" s="508">
        <v>137.66666666666666</v>
      </c>
      <c r="H47" s="508">
        <v>144.56666666666669</v>
      </c>
      <c r="I47" s="508">
        <v>146.78333333333333</v>
      </c>
      <c r="J47" s="508">
        <v>148.01666666666671</v>
      </c>
      <c r="K47" s="507">
        <v>145.55000000000001</v>
      </c>
      <c r="L47" s="507">
        <v>142.1</v>
      </c>
      <c r="M47" s="507">
        <v>2.7112599999999998</v>
      </c>
    </row>
    <row r="48" spans="1:13">
      <c r="A48" s="254">
        <v>38</v>
      </c>
      <c r="B48" s="510" t="s">
        <v>299</v>
      </c>
      <c r="C48" s="507">
        <v>3498.85</v>
      </c>
      <c r="D48" s="508">
        <v>3494.6333333333332</v>
      </c>
      <c r="E48" s="508">
        <v>3449.2166666666662</v>
      </c>
      <c r="F48" s="508">
        <v>3399.583333333333</v>
      </c>
      <c r="G48" s="508">
        <v>3354.1666666666661</v>
      </c>
      <c r="H48" s="508">
        <v>3544.2666666666664</v>
      </c>
      <c r="I48" s="508">
        <v>3589.6833333333334</v>
      </c>
      <c r="J48" s="508">
        <v>3639.3166666666666</v>
      </c>
      <c r="K48" s="507">
        <v>3540.05</v>
      </c>
      <c r="L48" s="507">
        <v>3445</v>
      </c>
      <c r="M48" s="507">
        <v>0.17080999999999999</v>
      </c>
    </row>
    <row r="49" spans="1:13">
      <c r="A49" s="254">
        <v>39</v>
      </c>
      <c r="B49" s="510" t="s">
        <v>300</v>
      </c>
      <c r="C49" s="507">
        <v>2215.35</v>
      </c>
      <c r="D49" s="508">
        <v>2208.9166666666665</v>
      </c>
      <c r="E49" s="508">
        <v>2192.9333333333329</v>
      </c>
      <c r="F49" s="508">
        <v>2170.5166666666664</v>
      </c>
      <c r="G49" s="508">
        <v>2154.5333333333328</v>
      </c>
      <c r="H49" s="508">
        <v>2231.333333333333</v>
      </c>
      <c r="I49" s="508">
        <v>2247.3166666666666</v>
      </c>
      <c r="J49" s="508">
        <v>2269.7333333333331</v>
      </c>
      <c r="K49" s="507">
        <v>2224.9</v>
      </c>
      <c r="L49" s="507">
        <v>2186.5</v>
      </c>
      <c r="M49" s="507">
        <v>1.01769</v>
      </c>
    </row>
    <row r="50" spans="1:13">
      <c r="A50" s="254">
        <v>40</v>
      </c>
      <c r="B50" s="510" t="s">
        <v>301</v>
      </c>
      <c r="C50" s="507">
        <v>6674.25</v>
      </c>
      <c r="D50" s="508">
        <v>6640.8</v>
      </c>
      <c r="E50" s="508">
        <v>6551.6</v>
      </c>
      <c r="F50" s="508">
        <v>6428.95</v>
      </c>
      <c r="G50" s="508">
        <v>6339.75</v>
      </c>
      <c r="H50" s="508">
        <v>6763.4500000000007</v>
      </c>
      <c r="I50" s="508">
        <v>6852.65</v>
      </c>
      <c r="J50" s="508">
        <v>6975.3000000000011</v>
      </c>
      <c r="K50" s="507">
        <v>6730</v>
      </c>
      <c r="L50" s="507">
        <v>6518.15</v>
      </c>
      <c r="M50" s="507">
        <v>0.2248</v>
      </c>
    </row>
    <row r="51" spans="1:13">
      <c r="A51" s="254">
        <v>41</v>
      </c>
      <c r="B51" s="510" t="s">
        <v>52</v>
      </c>
      <c r="C51" s="507">
        <v>874.9</v>
      </c>
      <c r="D51" s="508">
        <v>876.08333333333337</v>
      </c>
      <c r="E51" s="508">
        <v>867.36666666666679</v>
      </c>
      <c r="F51" s="508">
        <v>859.83333333333337</v>
      </c>
      <c r="G51" s="508">
        <v>851.11666666666679</v>
      </c>
      <c r="H51" s="508">
        <v>883.61666666666679</v>
      </c>
      <c r="I51" s="508">
        <v>892.33333333333326</v>
      </c>
      <c r="J51" s="508">
        <v>899.86666666666679</v>
      </c>
      <c r="K51" s="507">
        <v>884.8</v>
      </c>
      <c r="L51" s="507">
        <v>868.55</v>
      </c>
      <c r="M51" s="507">
        <v>15.2342</v>
      </c>
    </row>
    <row r="52" spans="1:13">
      <c r="A52" s="254">
        <v>42</v>
      </c>
      <c r="B52" s="510" t="s">
        <v>302</v>
      </c>
      <c r="C52" s="507">
        <v>492.4</v>
      </c>
      <c r="D52" s="508">
        <v>492.91666666666669</v>
      </c>
      <c r="E52" s="508">
        <v>484.83333333333337</v>
      </c>
      <c r="F52" s="508">
        <v>477.26666666666671</v>
      </c>
      <c r="G52" s="508">
        <v>469.18333333333339</v>
      </c>
      <c r="H52" s="508">
        <v>500.48333333333335</v>
      </c>
      <c r="I52" s="508">
        <v>508.56666666666672</v>
      </c>
      <c r="J52" s="508">
        <v>516.13333333333333</v>
      </c>
      <c r="K52" s="507">
        <v>501</v>
      </c>
      <c r="L52" s="507">
        <v>485.35</v>
      </c>
      <c r="M52" s="507">
        <v>2.3743599999999998</v>
      </c>
    </row>
    <row r="53" spans="1:13">
      <c r="A53" s="254">
        <v>43</v>
      </c>
      <c r="B53" s="510" t="s">
        <v>227</v>
      </c>
      <c r="C53" s="507">
        <v>3178.7</v>
      </c>
      <c r="D53" s="508">
        <v>3169.1833333333329</v>
      </c>
      <c r="E53" s="508">
        <v>3124.516666666666</v>
      </c>
      <c r="F53" s="508">
        <v>3070.333333333333</v>
      </c>
      <c r="G53" s="508">
        <v>3025.6666666666661</v>
      </c>
      <c r="H53" s="508">
        <v>3223.3666666666659</v>
      </c>
      <c r="I53" s="508">
        <v>3268.0333333333328</v>
      </c>
      <c r="J53" s="508">
        <v>3322.2166666666658</v>
      </c>
      <c r="K53" s="507">
        <v>3213.85</v>
      </c>
      <c r="L53" s="507">
        <v>3115</v>
      </c>
      <c r="M53" s="507">
        <v>6.3542300000000003</v>
      </c>
    </row>
    <row r="54" spans="1:13">
      <c r="A54" s="254">
        <v>44</v>
      </c>
      <c r="B54" s="510" t="s">
        <v>54</v>
      </c>
      <c r="C54" s="507">
        <v>736.8</v>
      </c>
      <c r="D54" s="508">
        <v>739.7833333333333</v>
      </c>
      <c r="E54" s="508">
        <v>728.11666666666656</v>
      </c>
      <c r="F54" s="508">
        <v>719.43333333333328</v>
      </c>
      <c r="G54" s="508">
        <v>707.76666666666654</v>
      </c>
      <c r="H54" s="508">
        <v>748.46666666666658</v>
      </c>
      <c r="I54" s="508">
        <v>760.13333333333333</v>
      </c>
      <c r="J54" s="508">
        <v>768.81666666666661</v>
      </c>
      <c r="K54" s="507">
        <v>751.45</v>
      </c>
      <c r="L54" s="507">
        <v>731.1</v>
      </c>
      <c r="M54" s="507">
        <v>168.96947</v>
      </c>
    </row>
    <row r="55" spans="1:13">
      <c r="A55" s="254">
        <v>45</v>
      </c>
      <c r="B55" s="510" t="s">
        <v>303</v>
      </c>
      <c r="C55" s="507">
        <v>2248</v>
      </c>
      <c r="D55" s="508">
        <v>2243.9500000000003</v>
      </c>
      <c r="E55" s="508">
        <v>2169.1000000000004</v>
      </c>
      <c r="F55" s="508">
        <v>2090.2000000000003</v>
      </c>
      <c r="G55" s="508">
        <v>2015.3500000000004</v>
      </c>
      <c r="H55" s="508">
        <v>2322.8500000000004</v>
      </c>
      <c r="I55" s="508">
        <v>2397.6999999999998</v>
      </c>
      <c r="J55" s="508">
        <v>2476.6000000000004</v>
      </c>
      <c r="K55" s="507">
        <v>2318.8000000000002</v>
      </c>
      <c r="L55" s="507">
        <v>2165.0500000000002</v>
      </c>
      <c r="M55" s="507">
        <v>1.26352</v>
      </c>
    </row>
    <row r="56" spans="1:13">
      <c r="A56" s="254">
        <v>46</v>
      </c>
      <c r="B56" s="510" t="s">
        <v>304</v>
      </c>
      <c r="C56" s="507">
        <v>1195.1500000000001</v>
      </c>
      <c r="D56" s="508">
        <v>1193.7166666666667</v>
      </c>
      <c r="E56" s="508">
        <v>1151.4333333333334</v>
      </c>
      <c r="F56" s="508">
        <v>1107.7166666666667</v>
      </c>
      <c r="G56" s="508">
        <v>1065.4333333333334</v>
      </c>
      <c r="H56" s="508">
        <v>1237.4333333333334</v>
      </c>
      <c r="I56" s="508">
        <v>1279.7166666666667</v>
      </c>
      <c r="J56" s="508">
        <v>1323.4333333333334</v>
      </c>
      <c r="K56" s="507">
        <v>1236</v>
      </c>
      <c r="L56" s="507">
        <v>1150</v>
      </c>
      <c r="M56" s="507">
        <v>5.95932</v>
      </c>
    </row>
    <row r="57" spans="1:13">
      <c r="A57" s="254">
        <v>47</v>
      </c>
      <c r="B57" s="510" t="s">
        <v>305</v>
      </c>
      <c r="C57" s="507">
        <v>599.15</v>
      </c>
      <c r="D57" s="508">
        <v>597.53333333333342</v>
      </c>
      <c r="E57" s="508">
        <v>586.31666666666683</v>
      </c>
      <c r="F57" s="508">
        <v>573.48333333333346</v>
      </c>
      <c r="G57" s="508">
        <v>562.26666666666688</v>
      </c>
      <c r="H57" s="508">
        <v>610.36666666666679</v>
      </c>
      <c r="I57" s="508">
        <v>621.58333333333326</v>
      </c>
      <c r="J57" s="508">
        <v>634.41666666666674</v>
      </c>
      <c r="K57" s="507">
        <v>608.75</v>
      </c>
      <c r="L57" s="507">
        <v>584.70000000000005</v>
      </c>
      <c r="M57" s="507">
        <v>4.89534</v>
      </c>
    </row>
    <row r="58" spans="1:13">
      <c r="A58" s="254">
        <v>48</v>
      </c>
      <c r="B58" s="510" t="s">
        <v>55</v>
      </c>
      <c r="C58" s="507">
        <v>3879.05</v>
      </c>
      <c r="D58" s="508">
        <v>3882.5499999999997</v>
      </c>
      <c r="E58" s="508">
        <v>3837.4999999999995</v>
      </c>
      <c r="F58" s="508">
        <v>3795.95</v>
      </c>
      <c r="G58" s="508">
        <v>3750.8999999999996</v>
      </c>
      <c r="H58" s="508">
        <v>3924.0999999999995</v>
      </c>
      <c r="I58" s="508">
        <v>3969.1499999999996</v>
      </c>
      <c r="J58" s="508">
        <v>4010.6999999999994</v>
      </c>
      <c r="K58" s="507">
        <v>3927.6</v>
      </c>
      <c r="L58" s="507">
        <v>3841</v>
      </c>
      <c r="M58" s="507">
        <v>6.1176899999999996</v>
      </c>
    </row>
    <row r="59" spans="1:13">
      <c r="A59" s="254">
        <v>49</v>
      </c>
      <c r="B59" s="510" t="s">
        <v>306</v>
      </c>
      <c r="C59" s="507">
        <v>243.4</v>
      </c>
      <c r="D59" s="508">
        <v>245.33333333333334</v>
      </c>
      <c r="E59" s="508">
        <v>240.66666666666669</v>
      </c>
      <c r="F59" s="508">
        <v>237.93333333333334</v>
      </c>
      <c r="G59" s="508">
        <v>233.26666666666668</v>
      </c>
      <c r="H59" s="508">
        <v>248.06666666666669</v>
      </c>
      <c r="I59" s="508">
        <v>252.73333333333338</v>
      </c>
      <c r="J59" s="508">
        <v>255.4666666666667</v>
      </c>
      <c r="K59" s="507">
        <v>250</v>
      </c>
      <c r="L59" s="507">
        <v>242.6</v>
      </c>
      <c r="M59" s="507">
        <v>5.1432900000000004</v>
      </c>
    </row>
    <row r="60" spans="1:13" ht="12" customHeight="1">
      <c r="A60" s="254">
        <v>50</v>
      </c>
      <c r="B60" s="510" t="s">
        <v>307</v>
      </c>
      <c r="C60" s="507">
        <v>1060.5</v>
      </c>
      <c r="D60" s="508">
        <v>1066.7666666666667</v>
      </c>
      <c r="E60" s="508">
        <v>1033.7333333333333</v>
      </c>
      <c r="F60" s="508">
        <v>1006.9666666666667</v>
      </c>
      <c r="G60" s="508">
        <v>973.93333333333339</v>
      </c>
      <c r="H60" s="508">
        <v>1093.5333333333333</v>
      </c>
      <c r="I60" s="508">
        <v>1126.5666666666666</v>
      </c>
      <c r="J60" s="508">
        <v>1153.3333333333333</v>
      </c>
      <c r="K60" s="507">
        <v>1099.8</v>
      </c>
      <c r="L60" s="507">
        <v>1040</v>
      </c>
      <c r="M60" s="507">
        <v>4.9621300000000002</v>
      </c>
    </row>
    <row r="61" spans="1:13">
      <c r="A61" s="254">
        <v>51</v>
      </c>
      <c r="B61" s="510" t="s">
        <v>58</v>
      </c>
      <c r="C61" s="507">
        <v>5485.9</v>
      </c>
      <c r="D61" s="508">
        <v>5484.6833333333334</v>
      </c>
      <c r="E61" s="508">
        <v>5402.2166666666672</v>
      </c>
      <c r="F61" s="508">
        <v>5318.5333333333338</v>
      </c>
      <c r="G61" s="508">
        <v>5236.0666666666675</v>
      </c>
      <c r="H61" s="508">
        <v>5568.3666666666668</v>
      </c>
      <c r="I61" s="508">
        <v>5650.8333333333321</v>
      </c>
      <c r="J61" s="508">
        <v>5734.5166666666664</v>
      </c>
      <c r="K61" s="507">
        <v>5567.15</v>
      </c>
      <c r="L61" s="507">
        <v>5401</v>
      </c>
      <c r="M61" s="507">
        <v>22.346979999999999</v>
      </c>
    </row>
    <row r="62" spans="1:13">
      <c r="A62" s="254">
        <v>52</v>
      </c>
      <c r="B62" s="510" t="s">
        <v>57</v>
      </c>
      <c r="C62" s="507">
        <v>10129.950000000001</v>
      </c>
      <c r="D62" s="508">
        <v>10162.566666666668</v>
      </c>
      <c r="E62" s="508">
        <v>10045.133333333335</v>
      </c>
      <c r="F62" s="508">
        <v>9960.3166666666675</v>
      </c>
      <c r="G62" s="508">
        <v>9842.883333333335</v>
      </c>
      <c r="H62" s="508">
        <v>10247.383333333335</v>
      </c>
      <c r="I62" s="508">
        <v>10364.816666666666</v>
      </c>
      <c r="J62" s="508">
        <v>10449.633333333335</v>
      </c>
      <c r="K62" s="507">
        <v>10280</v>
      </c>
      <c r="L62" s="507">
        <v>10077.75</v>
      </c>
      <c r="M62" s="507">
        <v>4.1211700000000002</v>
      </c>
    </row>
    <row r="63" spans="1:13">
      <c r="A63" s="254">
        <v>53</v>
      </c>
      <c r="B63" s="510" t="s">
        <v>228</v>
      </c>
      <c r="C63" s="507">
        <v>3639.55</v>
      </c>
      <c r="D63" s="508">
        <v>3642.4666666666667</v>
      </c>
      <c r="E63" s="508">
        <v>3608.3333333333335</v>
      </c>
      <c r="F63" s="508">
        <v>3577.1166666666668</v>
      </c>
      <c r="G63" s="508">
        <v>3542.9833333333336</v>
      </c>
      <c r="H63" s="508">
        <v>3673.6833333333334</v>
      </c>
      <c r="I63" s="508">
        <v>3707.8166666666666</v>
      </c>
      <c r="J63" s="508">
        <v>3739.0333333333333</v>
      </c>
      <c r="K63" s="507">
        <v>3676.6</v>
      </c>
      <c r="L63" s="507">
        <v>3611.25</v>
      </c>
      <c r="M63" s="507">
        <v>0.24759</v>
      </c>
    </row>
    <row r="64" spans="1:13">
      <c r="A64" s="254">
        <v>54</v>
      </c>
      <c r="B64" s="510" t="s">
        <v>59</v>
      </c>
      <c r="C64" s="507">
        <v>1636.15</v>
      </c>
      <c r="D64" s="508">
        <v>1626.5333333333335</v>
      </c>
      <c r="E64" s="508">
        <v>1609.616666666667</v>
      </c>
      <c r="F64" s="508">
        <v>1583.0833333333335</v>
      </c>
      <c r="G64" s="508">
        <v>1566.166666666667</v>
      </c>
      <c r="H64" s="508">
        <v>1653.0666666666671</v>
      </c>
      <c r="I64" s="508">
        <v>1669.9833333333336</v>
      </c>
      <c r="J64" s="508">
        <v>1696.5166666666671</v>
      </c>
      <c r="K64" s="507">
        <v>1643.45</v>
      </c>
      <c r="L64" s="507">
        <v>1600</v>
      </c>
      <c r="M64" s="507">
        <v>5.9593499999999997</v>
      </c>
    </row>
    <row r="65" spans="1:13">
      <c r="A65" s="254">
        <v>55</v>
      </c>
      <c r="B65" s="510" t="s">
        <v>308</v>
      </c>
      <c r="C65" s="507">
        <v>144.5</v>
      </c>
      <c r="D65" s="508">
        <v>140.96666666666667</v>
      </c>
      <c r="E65" s="508">
        <v>129.53333333333333</v>
      </c>
      <c r="F65" s="508">
        <v>114.56666666666666</v>
      </c>
      <c r="G65" s="508">
        <v>103.13333333333333</v>
      </c>
      <c r="H65" s="508">
        <v>155.93333333333334</v>
      </c>
      <c r="I65" s="508">
        <v>167.36666666666667</v>
      </c>
      <c r="J65" s="508">
        <v>182.33333333333334</v>
      </c>
      <c r="K65" s="507">
        <v>152.4</v>
      </c>
      <c r="L65" s="507">
        <v>126</v>
      </c>
      <c r="M65" s="507">
        <v>156.09890999999999</v>
      </c>
    </row>
    <row r="66" spans="1:13">
      <c r="A66" s="254">
        <v>56</v>
      </c>
      <c r="B66" s="510" t="s">
        <v>309</v>
      </c>
      <c r="C66" s="507">
        <v>209.05</v>
      </c>
      <c r="D66" s="508">
        <v>203.33333333333334</v>
      </c>
      <c r="E66" s="508">
        <v>193.31666666666669</v>
      </c>
      <c r="F66" s="508">
        <v>177.58333333333334</v>
      </c>
      <c r="G66" s="508">
        <v>167.56666666666669</v>
      </c>
      <c r="H66" s="508">
        <v>219.06666666666669</v>
      </c>
      <c r="I66" s="508">
        <v>229.08333333333334</v>
      </c>
      <c r="J66" s="508">
        <v>244.81666666666669</v>
      </c>
      <c r="K66" s="507">
        <v>213.35</v>
      </c>
      <c r="L66" s="507">
        <v>187.6</v>
      </c>
      <c r="M66" s="507">
        <v>78.122559999999993</v>
      </c>
    </row>
    <row r="67" spans="1:13">
      <c r="A67" s="254">
        <v>57</v>
      </c>
      <c r="B67" s="510" t="s">
        <v>229</v>
      </c>
      <c r="C67" s="507">
        <v>357.4</v>
      </c>
      <c r="D67" s="508">
        <v>355.34999999999997</v>
      </c>
      <c r="E67" s="508">
        <v>348.04999999999995</v>
      </c>
      <c r="F67" s="508">
        <v>338.7</v>
      </c>
      <c r="G67" s="508">
        <v>331.4</v>
      </c>
      <c r="H67" s="508">
        <v>364.69999999999993</v>
      </c>
      <c r="I67" s="508">
        <v>372</v>
      </c>
      <c r="J67" s="508">
        <v>381.34999999999991</v>
      </c>
      <c r="K67" s="507">
        <v>362.65</v>
      </c>
      <c r="L67" s="507">
        <v>346</v>
      </c>
      <c r="M67" s="507">
        <v>120.43621</v>
      </c>
    </row>
    <row r="68" spans="1:13">
      <c r="A68" s="254">
        <v>58</v>
      </c>
      <c r="B68" s="510" t="s">
        <v>60</v>
      </c>
      <c r="C68" s="507">
        <v>85.8</v>
      </c>
      <c r="D68" s="508">
        <v>85.916666666666671</v>
      </c>
      <c r="E68" s="508">
        <v>84.033333333333346</v>
      </c>
      <c r="F68" s="508">
        <v>82.26666666666668</v>
      </c>
      <c r="G68" s="508">
        <v>80.383333333333354</v>
      </c>
      <c r="H68" s="508">
        <v>87.683333333333337</v>
      </c>
      <c r="I68" s="508">
        <v>89.566666666666663</v>
      </c>
      <c r="J68" s="508">
        <v>91.333333333333329</v>
      </c>
      <c r="K68" s="507">
        <v>87.8</v>
      </c>
      <c r="L68" s="507">
        <v>84.15</v>
      </c>
      <c r="M68" s="507">
        <v>621.71033999999997</v>
      </c>
    </row>
    <row r="69" spans="1:13">
      <c r="A69" s="254">
        <v>59</v>
      </c>
      <c r="B69" s="510" t="s">
        <v>61</v>
      </c>
      <c r="C69" s="507">
        <v>79.7</v>
      </c>
      <c r="D69" s="508">
        <v>80.350000000000009</v>
      </c>
      <c r="E69" s="508">
        <v>78.850000000000023</v>
      </c>
      <c r="F69" s="508">
        <v>78.000000000000014</v>
      </c>
      <c r="G69" s="508">
        <v>76.500000000000028</v>
      </c>
      <c r="H69" s="508">
        <v>81.200000000000017</v>
      </c>
      <c r="I69" s="508">
        <v>82.699999999999989</v>
      </c>
      <c r="J69" s="508">
        <v>83.550000000000011</v>
      </c>
      <c r="K69" s="507">
        <v>81.849999999999994</v>
      </c>
      <c r="L69" s="507">
        <v>79.5</v>
      </c>
      <c r="M69" s="507">
        <v>45.024990000000003</v>
      </c>
    </row>
    <row r="70" spans="1:13">
      <c r="A70" s="254">
        <v>60</v>
      </c>
      <c r="B70" s="510" t="s">
        <v>310</v>
      </c>
      <c r="C70" s="507">
        <v>22.2</v>
      </c>
      <c r="D70" s="508">
        <v>22.466666666666665</v>
      </c>
      <c r="E70" s="508">
        <v>21.783333333333331</v>
      </c>
      <c r="F70" s="508">
        <v>21.366666666666667</v>
      </c>
      <c r="G70" s="508">
        <v>20.683333333333334</v>
      </c>
      <c r="H70" s="508">
        <v>22.883333333333329</v>
      </c>
      <c r="I70" s="508">
        <v>23.566666666666659</v>
      </c>
      <c r="J70" s="508">
        <v>23.983333333333327</v>
      </c>
      <c r="K70" s="507">
        <v>23.15</v>
      </c>
      <c r="L70" s="507">
        <v>22.05</v>
      </c>
      <c r="M70" s="507">
        <v>70.812950000000001</v>
      </c>
    </row>
    <row r="71" spans="1:13">
      <c r="A71" s="254">
        <v>61</v>
      </c>
      <c r="B71" s="510" t="s">
        <v>62</v>
      </c>
      <c r="C71" s="507">
        <v>1523.9</v>
      </c>
      <c r="D71" s="508">
        <v>1519.6333333333332</v>
      </c>
      <c r="E71" s="508">
        <v>1505.2666666666664</v>
      </c>
      <c r="F71" s="508">
        <v>1486.6333333333332</v>
      </c>
      <c r="G71" s="508">
        <v>1472.2666666666664</v>
      </c>
      <c r="H71" s="508">
        <v>1538.2666666666664</v>
      </c>
      <c r="I71" s="508">
        <v>1552.6333333333332</v>
      </c>
      <c r="J71" s="508">
        <v>1571.2666666666664</v>
      </c>
      <c r="K71" s="507">
        <v>1534</v>
      </c>
      <c r="L71" s="507">
        <v>1501</v>
      </c>
      <c r="M71" s="507">
        <v>3.5971299999999999</v>
      </c>
    </row>
    <row r="72" spans="1:13">
      <c r="A72" s="254">
        <v>62</v>
      </c>
      <c r="B72" s="510" t="s">
        <v>311</v>
      </c>
      <c r="C72" s="507">
        <v>5185.3999999999996</v>
      </c>
      <c r="D72" s="508">
        <v>5181.0166666666664</v>
      </c>
      <c r="E72" s="508">
        <v>5137.0333333333328</v>
      </c>
      <c r="F72" s="508">
        <v>5088.6666666666661</v>
      </c>
      <c r="G72" s="508">
        <v>5044.6833333333325</v>
      </c>
      <c r="H72" s="508">
        <v>5229.3833333333332</v>
      </c>
      <c r="I72" s="508">
        <v>5273.3666666666668</v>
      </c>
      <c r="J72" s="508">
        <v>5321.7333333333336</v>
      </c>
      <c r="K72" s="507">
        <v>5225</v>
      </c>
      <c r="L72" s="507">
        <v>5132.6499999999996</v>
      </c>
      <c r="M72" s="507">
        <v>0.21564</v>
      </c>
    </row>
    <row r="73" spans="1:13">
      <c r="A73" s="254">
        <v>63</v>
      </c>
      <c r="B73" s="510" t="s">
        <v>65</v>
      </c>
      <c r="C73" s="507">
        <v>730.8</v>
      </c>
      <c r="D73" s="508">
        <v>730.44999999999993</v>
      </c>
      <c r="E73" s="508">
        <v>720.94999999999982</v>
      </c>
      <c r="F73" s="508">
        <v>711.09999999999991</v>
      </c>
      <c r="G73" s="508">
        <v>701.5999999999998</v>
      </c>
      <c r="H73" s="508">
        <v>740.29999999999984</v>
      </c>
      <c r="I73" s="508">
        <v>749.80000000000007</v>
      </c>
      <c r="J73" s="508">
        <v>759.64999999999986</v>
      </c>
      <c r="K73" s="507">
        <v>739.95</v>
      </c>
      <c r="L73" s="507">
        <v>720.6</v>
      </c>
      <c r="M73" s="507">
        <v>10.62909</v>
      </c>
    </row>
    <row r="74" spans="1:13">
      <c r="A74" s="254">
        <v>64</v>
      </c>
      <c r="B74" s="510" t="s">
        <v>312</v>
      </c>
      <c r="C74" s="507">
        <v>376.55</v>
      </c>
      <c r="D74" s="508">
        <v>376</v>
      </c>
      <c r="E74" s="508">
        <v>372.3</v>
      </c>
      <c r="F74" s="508">
        <v>368.05</v>
      </c>
      <c r="G74" s="508">
        <v>364.35</v>
      </c>
      <c r="H74" s="508">
        <v>380.25</v>
      </c>
      <c r="I74" s="508">
        <v>383.95000000000005</v>
      </c>
      <c r="J74" s="508">
        <v>388.2</v>
      </c>
      <c r="K74" s="507">
        <v>379.7</v>
      </c>
      <c r="L74" s="507">
        <v>371.75</v>
      </c>
      <c r="M74" s="507">
        <v>3.58805</v>
      </c>
    </row>
    <row r="75" spans="1:13">
      <c r="A75" s="254">
        <v>65</v>
      </c>
      <c r="B75" s="510" t="s">
        <v>64</v>
      </c>
      <c r="C75" s="507">
        <v>152.80000000000001</v>
      </c>
      <c r="D75" s="508">
        <v>152.6</v>
      </c>
      <c r="E75" s="508">
        <v>150.25</v>
      </c>
      <c r="F75" s="508">
        <v>147.70000000000002</v>
      </c>
      <c r="G75" s="508">
        <v>145.35000000000002</v>
      </c>
      <c r="H75" s="508">
        <v>155.14999999999998</v>
      </c>
      <c r="I75" s="508">
        <v>157.49999999999994</v>
      </c>
      <c r="J75" s="508">
        <v>160.04999999999995</v>
      </c>
      <c r="K75" s="507">
        <v>154.94999999999999</v>
      </c>
      <c r="L75" s="507">
        <v>150.05000000000001</v>
      </c>
      <c r="M75" s="507">
        <v>101.113</v>
      </c>
    </row>
    <row r="76" spans="1:13" s="13" customFormat="1">
      <c r="A76" s="254">
        <v>66</v>
      </c>
      <c r="B76" s="510" t="s">
        <v>66</v>
      </c>
      <c r="C76" s="507">
        <v>641.5</v>
      </c>
      <c r="D76" s="508">
        <v>635.1</v>
      </c>
      <c r="E76" s="508">
        <v>621.40000000000009</v>
      </c>
      <c r="F76" s="508">
        <v>601.30000000000007</v>
      </c>
      <c r="G76" s="508">
        <v>587.60000000000014</v>
      </c>
      <c r="H76" s="508">
        <v>655.20000000000005</v>
      </c>
      <c r="I76" s="508">
        <v>668.90000000000009</v>
      </c>
      <c r="J76" s="508">
        <v>689</v>
      </c>
      <c r="K76" s="507">
        <v>648.79999999999995</v>
      </c>
      <c r="L76" s="507">
        <v>615</v>
      </c>
      <c r="M76" s="507">
        <v>36.790289999999999</v>
      </c>
    </row>
    <row r="77" spans="1:13" s="13" customFormat="1">
      <c r="A77" s="254">
        <v>67</v>
      </c>
      <c r="B77" s="510" t="s">
        <v>69</v>
      </c>
      <c r="C77" s="507">
        <v>54.25</v>
      </c>
      <c r="D77" s="508">
        <v>53.416666666666664</v>
      </c>
      <c r="E77" s="508">
        <v>50.733333333333327</v>
      </c>
      <c r="F77" s="508">
        <v>47.216666666666661</v>
      </c>
      <c r="G77" s="508">
        <v>44.533333333333324</v>
      </c>
      <c r="H77" s="508">
        <v>56.93333333333333</v>
      </c>
      <c r="I77" s="508">
        <v>59.616666666666667</v>
      </c>
      <c r="J77" s="508">
        <v>63.133333333333333</v>
      </c>
      <c r="K77" s="507">
        <v>56.1</v>
      </c>
      <c r="L77" s="507">
        <v>49.9</v>
      </c>
      <c r="M77" s="507">
        <v>2133.9610499999999</v>
      </c>
    </row>
    <row r="78" spans="1:13" s="13" customFormat="1">
      <c r="A78" s="254">
        <v>68</v>
      </c>
      <c r="B78" s="510" t="s">
        <v>73</v>
      </c>
      <c r="C78" s="507">
        <v>463.9</v>
      </c>
      <c r="D78" s="508">
        <v>465.26666666666665</v>
      </c>
      <c r="E78" s="508">
        <v>457.88333333333333</v>
      </c>
      <c r="F78" s="508">
        <v>451.86666666666667</v>
      </c>
      <c r="G78" s="508">
        <v>444.48333333333335</v>
      </c>
      <c r="H78" s="508">
        <v>471.2833333333333</v>
      </c>
      <c r="I78" s="508">
        <v>478.66666666666663</v>
      </c>
      <c r="J78" s="508">
        <v>484.68333333333328</v>
      </c>
      <c r="K78" s="507">
        <v>472.65</v>
      </c>
      <c r="L78" s="507">
        <v>459.25</v>
      </c>
      <c r="M78" s="507">
        <v>62.783110000000001</v>
      </c>
    </row>
    <row r="79" spans="1:13" s="13" customFormat="1">
      <c r="A79" s="254">
        <v>69</v>
      </c>
      <c r="B79" s="510" t="s">
        <v>739</v>
      </c>
      <c r="C79" s="507">
        <v>10074.9</v>
      </c>
      <c r="D79" s="508">
        <v>10129.966666666667</v>
      </c>
      <c r="E79" s="508">
        <v>10009.933333333334</v>
      </c>
      <c r="F79" s="508">
        <v>9944.9666666666672</v>
      </c>
      <c r="G79" s="508">
        <v>9824.9333333333343</v>
      </c>
      <c r="H79" s="508">
        <v>10194.933333333334</v>
      </c>
      <c r="I79" s="508">
        <v>10314.966666666667</v>
      </c>
      <c r="J79" s="508">
        <v>10379.933333333334</v>
      </c>
      <c r="K79" s="507">
        <v>10250</v>
      </c>
      <c r="L79" s="507">
        <v>10065</v>
      </c>
      <c r="M79" s="507">
        <v>2.5420000000000002E-2</v>
      </c>
    </row>
    <row r="80" spans="1:13" s="13" customFormat="1">
      <c r="A80" s="254">
        <v>70</v>
      </c>
      <c r="B80" s="510" t="s">
        <v>68</v>
      </c>
      <c r="C80" s="507">
        <v>539.6</v>
      </c>
      <c r="D80" s="508">
        <v>541.19999999999993</v>
      </c>
      <c r="E80" s="508">
        <v>536.39999999999986</v>
      </c>
      <c r="F80" s="508">
        <v>533.19999999999993</v>
      </c>
      <c r="G80" s="508">
        <v>528.39999999999986</v>
      </c>
      <c r="H80" s="508">
        <v>544.39999999999986</v>
      </c>
      <c r="I80" s="508">
        <v>549.19999999999982</v>
      </c>
      <c r="J80" s="508">
        <v>552.39999999999986</v>
      </c>
      <c r="K80" s="507">
        <v>546</v>
      </c>
      <c r="L80" s="507">
        <v>538</v>
      </c>
      <c r="M80" s="507">
        <v>173.52483000000001</v>
      </c>
    </row>
    <row r="81" spans="1:13" s="13" customFormat="1">
      <c r="A81" s="254">
        <v>71</v>
      </c>
      <c r="B81" s="510" t="s">
        <v>70</v>
      </c>
      <c r="C81" s="507">
        <v>399.75</v>
      </c>
      <c r="D81" s="508">
        <v>401.7166666666667</v>
      </c>
      <c r="E81" s="508">
        <v>396.33333333333337</v>
      </c>
      <c r="F81" s="508">
        <v>392.91666666666669</v>
      </c>
      <c r="G81" s="508">
        <v>387.53333333333336</v>
      </c>
      <c r="H81" s="508">
        <v>405.13333333333338</v>
      </c>
      <c r="I81" s="508">
        <v>410.51666666666671</v>
      </c>
      <c r="J81" s="508">
        <v>413.93333333333339</v>
      </c>
      <c r="K81" s="507">
        <v>407.1</v>
      </c>
      <c r="L81" s="507">
        <v>398.3</v>
      </c>
      <c r="M81" s="507">
        <v>19.392040000000001</v>
      </c>
    </row>
    <row r="82" spans="1:13" s="13" customFormat="1">
      <c r="A82" s="254">
        <v>72</v>
      </c>
      <c r="B82" s="510" t="s">
        <v>313</v>
      </c>
      <c r="C82" s="507">
        <v>878.25</v>
      </c>
      <c r="D82" s="508">
        <v>867.86666666666667</v>
      </c>
      <c r="E82" s="508">
        <v>853.43333333333339</v>
      </c>
      <c r="F82" s="508">
        <v>828.61666666666667</v>
      </c>
      <c r="G82" s="508">
        <v>814.18333333333339</v>
      </c>
      <c r="H82" s="508">
        <v>892.68333333333339</v>
      </c>
      <c r="I82" s="508">
        <v>907.11666666666656</v>
      </c>
      <c r="J82" s="508">
        <v>931.93333333333339</v>
      </c>
      <c r="K82" s="507">
        <v>882.3</v>
      </c>
      <c r="L82" s="507">
        <v>843.05</v>
      </c>
      <c r="M82" s="507">
        <v>3.18763</v>
      </c>
    </row>
    <row r="83" spans="1:13" s="13" customFormat="1">
      <c r="A83" s="254">
        <v>73</v>
      </c>
      <c r="B83" s="510" t="s">
        <v>314</v>
      </c>
      <c r="C83" s="507">
        <v>237.35</v>
      </c>
      <c r="D83" s="508">
        <v>238.54999999999998</v>
      </c>
      <c r="E83" s="508">
        <v>235.24999999999997</v>
      </c>
      <c r="F83" s="508">
        <v>233.14999999999998</v>
      </c>
      <c r="G83" s="508">
        <v>229.84999999999997</v>
      </c>
      <c r="H83" s="508">
        <v>240.64999999999998</v>
      </c>
      <c r="I83" s="508">
        <v>243.95</v>
      </c>
      <c r="J83" s="508">
        <v>246.04999999999998</v>
      </c>
      <c r="K83" s="507">
        <v>241.85</v>
      </c>
      <c r="L83" s="507">
        <v>236.45</v>
      </c>
      <c r="M83" s="507">
        <v>5.0194799999999997</v>
      </c>
    </row>
    <row r="84" spans="1:13" s="13" customFormat="1">
      <c r="A84" s="254">
        <v>74</v>
      </c>
      <c r="B84" s="510" t="s">
        <v>315</v>
      </c>
      <c r="C84" s="507">
        <v>169.7</v>
      </c>
      <c r="D84" s="508">
        <v>170.53333333333333</v>
      </c>
      <c r="E84" s="508">
        <v>168.06666666666666</v>
      </c>
      <c r="F84" s="508">
        <v>166.43333333333334</v>
      </c>
      <c r="G84" s="508">
        <v>163.96666666666667</v>
      </c>
      <c r="H84" s="508">
        <v>172.16666666666666</v>
      </c>
      <c r="I84" s="508">
        <v>174.6333333333333</v>
      </c>
      <c r="J84" s="508">
        <v>176.26666666666665</v>
      </c>
      <c r="K84" s="507">
        <v>173</v>
      </c>
      <c r="L84" s="507">
        <v>168.9</v>
      </c>
      <c r="M84" s="507">
        <v>4.1653099999999998</v>
      </c>
    </row>
    <row r="85" spans="1:13" s="13" customFormat="1">
      <c r="A85" s="254">
        <v>75</v>
      </c>
      <c r="B85" s="510" t="s">
        <v>316</v>
      </c>
      <c r="C85" s="507">
        <v>4636.3999999999996</v>
      </c>
      <c r="D85" s="508">
        <v>4646.4666666666662</v>
      </c>
      <c r="E85" s="508">
        <v>4594.9333333333325</v>
      </c>
      <c r="F85" s="508">
        <v>4553.4666666666662</v>
      </c>
      <c r="G85" s="508">
        <v>4501.9333333333325</v>
      </c>
      <c r="H85" s="508">
        <v>4687.9333333333325</v>
      </c>
      <c r="I85" s="508">
        <v>4739.4666666666672</v>
      </c>
      <c r="J85" s="508">
        <v>4780.9333333333325</v>
      </c>
      <c r="K85" s="507">
        <v>4698</v>
      </c>
      <c r="L85" s="507">
        <v>4605</v>
      </c>
      <c r="M85" s="507">
        <v>8.0879999999999994E-2</v>
      </c>
    </row>
    <row r="86" spans="1:13" s="13" customFormat="1">
      <c r="A86" s="254">
        <v>76</v>
      </c>
      <c r="B86" s="510" t="s">
        <v>317</v>
      </c>
      <c r="C86" s="507">
        <v>920.6</v>
      </c>
      <c r="D86" s="508">
        <v>916.41666666666663</v>
      </c>
      <c r="E86" s="508">
        <v>906.18333333333328</v>
      </c>
      <c r="F86" s="508">
        <v>891.76666666666665</v>
      </c>
      <c r="G86" s="508">
        <v>881.5333333333333</v>
      </c>
      <c r="H86" s="508">
        <v>930.83333333333326</v>
      </c>
      <c r="I86" s="508">
        <v>941.06666666666661</v>
      </c>
      <c r="J86" s="508">
        <v>955.48333333333323</v>
      </c>
      <c r="K86" s="507">
        <v>926.65</v>
      </c>
      <c r="L86" s="507">
        <v>902</v>
      </c>
      <c r="M86" s="507">
        <v>1.87782</v>
      </c>
    </row>
    <row r="87" spans="1:13" s="13" customFormat="1">
      <c r="A87" s="254">
        <v>77</v>
      </c>
      <c r="B87" s="510" t="s">
        <v>230</v>
      </c>
      <c r="C87" s="507">
        <v>1242.8499999999999</v>
      </c>
      <c r="D87" s="508">
        <v>1233.3666666666666</v>
      </c>
      <c r="E87" s="508">
        <v>1204.7333333333331</v>
      </c>
      <c r="F87" s="508">
        <v>1166.6166666666666</v>
      </c>
      <c r="G87" s="508">
        <v>1137.9833333333331</v>
      </c>
      <c r="H87" s="508">
        <v>1271.4833333333331</v>
      </c>
      <c r="I87" s="508">
        <v>1300.1166666666668</v>
      </c>
      <c r="J87" s="508">
        <v>1338.2333333333331</v>
      </c>
      <c r="K87" s="507">
        <v>1262</v>
      </c>
      <c r="L87" s="507">
        <v>1195.25</v>
      </c>
      <c r="M87" s="507">
        <v>1.61974</v>
      </c>
    </row>
    <row r="88" spans="1:13" s="13" customFormat="1">
      <c r="A88" s="254">
        <v>78</v>
      </c>
      <c r="B88" s="510" t="s">
        <v>318</v>
      </c>
      <c r="C88" s="507">
        <v>86.4</v>
      </c>
      <c r="D88" s="508">
        <v>86.066666666666663</v>
      </c>
      <c r="E88" s="508">
        <v>82.383333333333326</v>
      </c>
      <c r="F88" s="508">
        <v>78.36666666666666</v>
      </c>
      <c r="G88" s="508">
        <v>74.683333333333323</v>
      </c>
      <c r="H88" s="508">
        <v>90.083333333333329</v>
      </c>
      <c r="I88" s="508">
        <v>93.766666666666666</v>
      </c>
      <c r="J88" s="508">
        <v>97.783333333333331</v>
      </c>
      <c r="K88" s="507">
        <v>89.75</v>
      </c>
      <c r="L88" s="507">
        <v>82.05</v>
      </c>
      <c r="M88" s="507">
        <v>117.82581999999999</v>
      </c>
    </row>
    <row r="89" spans="1:13" s="13" customFormat="1">
      <c r="A89" s="254">
        <v>79</v>
      </c>
      <c r="B89" s="510" t="s">
        <v>71</v>
      </c>
      <c r="C89" s="507">
        <v>15239.55</v>
      </c>
      <c r="D89" s="508">
        <v>15326.516666666668</v>
      </c>
      <c r="E89" s="508">
        <v>15053.033333333336</v>
      </c>
      <c r="F89" s="508">
        <v>14866.516666666668</v>
      </c>
      <c r="G89" s="508">
        <v>14593.033333333336</v>
      </c>
      <c r="H89" s="508">
        <v>15513.033333333336</v>
      </c>
      <c r="I89" s="508">
        <v>15786.51666666667</v>
      </c>
      <c r="J89" s="508">
        <v>15973.033333333336</v>
      </c>
      <c r="K89" s="507">
        <v>15600</v>
      </c>
      <c r="L89" s="507">
        <v>15140</v>
      </c>
      <c r="M89" s="507">
        <v>0.76917000000000002</v>
      </c>
    </row>
    <row r="90" spans="1:13" s="13" customFormat="1">
      <c r="A90" s="254">
        <v>80</v>
      </c>
      <c r="B90" s="510" t="s">
        <v>319</v>
      </c>
      <c r="C90" s="507">
        <v>291.45</v>
      </c>
      <c r="D90" s="508">
        <v>293.15000000000003</v>
      </c>
      <c r="E90" s="508">
        <v>287.30000000000007</v>
      </c>
      <c r="F90" s="508">
        <v>283.15000000000003</v>
      </c>
      <c r="G90" s="508">
        <v>277.30000000000007</v>
      </c>
      <c r="H90" s="508">
        <v>297.30000000000007</v>
      </c>
      <c r="I90" s="508">
        <v>303.15000000000009</v>
      </c>
      <c r="J90" s="508">
        <v>307.30000000000007</v>
      </c>
      <c r="K90" s="507">
        <v>299</v>
      </c>
      <c r="L90" s="507">
        <v>289</v>
      </c>
      <c r="M90" s="507">
        <v>2.7252800000000001</v>
      </c>
    </row>
    <row r="91" spans="1:13" s="13" customFormat="1">
      <c r="A91" s="254">
        <v>81</v>
      </c>
      <c r="B91" s="510" t="s">
        <v>74</v>
      </c>
      <c r="C91" s="507">
        <v>3501.9</v>
      </c>
      <c r="D91" s="508">
        <v>3488.9</v>
      </c>
      <c r="E91" s="508">
        <v>3463</v>
      </c>
      <c r="F91" s="508">
        <v>3424.1</v>
      </c>
      <c r="G91" s="508">
        <v>3398.2</v>
      </c>
      <c r="H91" s="508">
        <v>3527.8</v>
      </c>
      <c r="I91" s="508">
        <v>3553.7000000000007</v>
      </c>
      <c r="J91" s="508">
        <v>3592.6000000000004</v>
      </c>
      <c r="K91" s="507">
        <v>3514.8</v>
      </c>
      <c r="L91" s="507">
        <v>3450</v>
      </c>
      <c r="M91" s="507">
        <v>5.3728300000000004</v>
      </c>
    </row>
    <row r="92" spans="1:13" s="13" customFormat="1">
      <c r="A92" s="254">
        <v>82</v>
      </c>
      <c r="B92" s="510" t="s">
        <v>320</v>
      </c>
      <c r="C92" s="507">
        <v>472.7</v>
      </c>
      <c r="D92" s="508">
        <v>471.05</v>
      </c>
      <c r="E92" s="508">
        <v>467.1</v>
      </c>
      <c r="F92" s="508">
        <v>461.5</v>
      </c>
      <c r="G92" s="508">
        <v>457.55</v>
      </c>
      <c r="H92" s="508">
        <v>476.65000000000003</v>
      </c>
      <c r="I92" s="508">
        <v>480.59999999999997</v>
      </c>
      <c r="J92" s="508">
        <v>486.20000000000005</v>
      </c>
      <c r="K92" s="507">
        <v>475</v>
      </c>
      <c r="L92" s="507">
        <v>465.45</v>
      </c>
      <c r="M92" s="507">
        <v>1.4875</v>
      </c>
    </row>
    <row r="93" spans="1:13" s="13" customFormat="1">
      <c r="A93" s="254">
        <v>83</v>
      </c>
      <c r="B93" s="510" t="s">
        <v>321</v>
      </c>
      <c r="C93" s="507">
        <v>252.6</v>
      </c>
      <c r="D93" s="508">
        <v>252.38333333333333</v>
      </c>
      <c r="E93" s="508">
        <v>248.06666666666666</v>
      </c>
      <c r="F93" s="508">
        <v>243.53333333333333</v>
      </c>
      <c r="G93" s="508">
        <v>239.21666666666667</v>
      </c>
      <c r="H93" s="508">
        <v>256.91666666666663</v>
      </c>
      <c r="I93" s="508">
        <v>261.23333333333335</v>
      </c>
      <c r="J93" s="508">
        <v>265.76666666666665</v>
      </c>
      <c r="K93" s="507">
        <v>256.7</v>
      </c>
      <c r="L93" s="507">
        <v>247.85</v>
      </c>
      <c r="M93" s="507">
        <v>3.0248300000000001</v>
      </c>
    </row>
    <row r="94" spans="1:13" s="13" customFormat="1">
      <c r="A94" s="254">
        <v>84</v>
      </c>
      <c r="B94" s="510" t="s">
        <v>80</v>
      </c>
      <c r="C94" s="507">
        <v>635.70000000000005</v>
      </c>
      <c r="D94" s="508">
        <v>631.91666666666663</v>
      </c>
      <c r="E94" s="508">
        <v>623.83333333333326</v>
      </c>
      <c r="F94" s="508">
        <v>611.96666666666658</v>
      </c>
      <c r="G94" s="508">
        <v>603.88333333333321</v>
      </c>
      <c r="H94" s="508">
        <v>643.7833333333333</v>
      </c>
      <c r="I94" s="508">
        <v>651.86666666666656</v>
      </c>
      <c r="J94" s="508">
        <v>663.73333333333335</v>
      </c>
      <c r="K94" s="507">
        <v>640</v>
      </c>
      <c r="L94" s="507">
        <v>620.04999999999995</v>
      </c>
      <c r="M94" s="507">
        <v>8.5042799999999996</v>
      </c>
    </row>
    <row r="95" spans="1:13" s="13" customFormat="1">
      <c r="A95" s="254">
        <v>85</v>
      </c>
      <c r="B95" s="510" t="s">
        <v>322</v>
      </c>
      <c r="C95" s="507">
        <v>1905.15</v>
      </c>
      <c r="D95" s="508">
        <v>1913.05</v>
      </c>
      <c r="E95" s="508">
        <v>1892.1</v>
      </c>
      <c r="F95" s="508">
        <v>1879.05</v>
      </c>
      <c r="G95" s="508">
        <v>1858.1</v>
      </c>
      <c r="H95" s="508">
        <v>1926.1</v>
      </c>
      <c r="I95" s="508">
        <v>1947.0500000000002</v>
      </c>
      <c r="J95" s="508">
        <v>1960.1</v>
      </c>
      <c r="K95" s="507">
        <v>1934</v>
      </c>
      <c r="L95" s="507">
        <v>1900</v>
      </c>
      <c r="M95" s="507">
        <v>0.20998</v>
      </c>
    </row>
    <row r="96" spans="1:13" s="13" customFormat="1">
      <c r="A96" s="254">
        <v>86</v>
      </c>
      <c r="B96" s="510" t="s">
        <v>783</v>
      </c>
      <c r="C96" s="507">
        <v>236.7</v>
      </c>
      <c r="D96" s="508">
        <v>235.36666666666667</v>
      </c>
      <c r="E96" s="508">
        <v>230.98333333333335</v>
      </c>
      <c r="F96" s="508">
        <v>225.26666666666668</v>
      </c>
      <c r="G96" s="508">
        <v>220.88333333333335</v>
      </c>
      <c r="H96" s="508">
        <v>241.08333333333334</v>
      </c>
      <c r="I96" s="508">
        <v>245.46666666666667</v>
      </c>
      <c r="J96" s="508">
        <v>251.18333333333334</v>
      </c>
      <c r="K96" s="507">
        <v>239.75</v>
      </c>
      <c r="L96" s="507">
        <v>229.65</v>
      </c>
      <c r="M96" s="507">
        <v>5.5085300000000004</v>
      </c>
    </row>
    <row r="97" spans="1:13" s="13" customFormat="1">
      <c r="A97" s="254">
        <v>87</v>
      </c>
      <c r="B97" s="510" t="s">
        <v>75</v>
      </c>
      <c r="C97" s="507">
        <v>449.05</v>
      </c>
      <c r="D97" s="508">
        <v>447.7833333333333</v>
      </c>
      <c r="E97" s="508">
        <v>442.06666666666661</v>
      </c>
      <c r="F97" s="508">
        <v>435.08333333333331</v>
      </c>
      <c r="G97" s="508">
        <v>429.36666666666662</v>
      </c>
      <c r="H97" s="508">
        <v>454.76666666666659</v>
      </c>
      <c r="I97" s="508">
        <v>460.48333333333329</v>
      </c>
      <c r="J97" s="508">
        <v>467.46666666666658</v>
      </c>
      <c r="K97" s="507">
        <v>453.5</v>
      </c>
      <c r="L97" s="507">
        <v>440.8</v>
      </c>
      <c r="M97" s="507">
        <v>26.57329</v>
      </c>
    </row>
    <row r="98" spans="1:13" s="13" customFormat="1">
      <c r="A98" s="254">
        <v>88</v>
      </c>
      <c r="B98" s="510" t="s">
        <v>323</v>
      </c>
      <c r="C98" s="507">
        <v>505.3</v>
      </c>
      <c r="D98" s="508">
        <v>501.3</v>
      </c>
      <c r="E98" s="508">
        <v>490</v>
      </c>
      <c r="F98" s="508">
        <v>474.7</v>
      </c>
      <c r="G98" s="508">
        <v>463.4</v>
      </c>
      <c r="H98" s="508">
        <v>516.6</v>
      </c>
      <c r="I98" s="508">
        <v>527.90000000000009</v>
      </c>
      <c r="J98" s="508">
        <v>543.20000000000005</v>
      </c>
      <c r="K98" s="507">
        <v>512.6</v>
      </c>
      <c r="L98" s="507">
        <v>486</v>
      </c>
      <c r="M98" s="507">
        <v>12.388529999999999</v>
      </c>
    </row>
    <row r="99" spans="1:13" s="13" customFormat="1">
      <c r="A99" s="254">
        <v>89</v>
      </c>
      <c r="B99" s="510" t="s">
        <v>76</v>
      </c>
      <c r="C99" s="507">
        <v>168.55</v>
      </c>
      <c r="D99" s="508">
        <v>167.6</v>
      </c>
      <c r="E99" s="508">
        <v>162.75</v>
      </c>
      <c r="F99" s="508">
        <v>156.95000000000002</v>
      </c>
      <c r="G99" s="508">
        <v>152.10000000000002</v>
      </c>
      <c r="H99" s="508">
        <v>173.39999999999998</v>
      </c>
      <c r="I99" s="508">
        <v>178.24999999999994</v>
      </c>
      <c r="J99" s="508">
        <v>184.04999999999995</v>
      </c>
      <c r="K99" s="507">
        <v>172.45</v>
      </c>
      <c r="L99" s="507">
        <v>161.80000000000001</v>
      </c>
      <c r="M99" s="507">
        <v>316.14452999999997</v>
      </c>
    </row>
    <row r="100" spans="1:13" s="13" customFormat="1">
      <c r="A100" s="254">
        <v>90</v>
      </c>
      <c r="B100" s="510" t="s">
        <v>324</v>
      </c>
      <c r="C100" s="507">
        <v>460.6</v>
      </c>
      <c r="D100" s="508">
        <v>462.4666666666667</v>
      </c>
      <c r="E100" s="508">
        <v>456.13333333333338</v>
      </c>
      <c r="F100" s="508">
        <v>451.66666666666669</v>
      </c>
      <c r="G100" s="508">
        <v>445.33333333333337</v>
      </c>
      <c r="H100" s="508">
        <v>466.93333333333339</v>
      </c>
      <c r="I100" s="508">
        <v>473.26666666666665</v>
      </c>
      <c r="J100" s="508">
        <v>477.73333333333341</v>
      </c>
      <c r="K100" s="507">
        <v>468.8</v>
      </c>
      <c r="L100" s="507">
        <v>458</v>
      </c>
      <c r="M100" s="507">
        <v>1.0462199999999999</v>
      </c>
    </row>
    <row r="101" spans="1:13">
      <c r="A101" s="254">
        <v>91</v>
      </c>
      <c r="B101" s="510" t="s">
        <v>325</v>
      </c>
      <c r="C101" s="507">
        <v>360.2</v>
      </c>
      <c r="D101" s="508">
        <v>358.90000000000003</v>
      </c>
      <c r="E101" s="508">
        <v>353.30000000000007</v>
      </c>
      <c r="F101" s="508">
        <v>346.40000000000003</v>
      </c>
      <c r="G101" s="508">
        <v>340.80000000000007</v>
      </c>
      <c r="H101" s="508">
        <v>365.80000000000007</v>
      </c>
      <c r="I101" s="508">
        <v>371.40000000000009</v>
      </c>
      <c r="J101" s="508">
        <v>378.30000000000007</v>
      </c>
      <c r="K101" s="507">
        <v>364.5</v>
      </c>
      <c r="L101" s="507">
        <v>352</v>
      </c>
      <c r="M101" s="507">
        <v>0.62539999999999996</v>
      </c>
    </row>
    <row r="102" spans="1:13">
      <c r="A102" s="254">
        <v>92</v>
      </c>
      <c r="B102" s="510" t="s">
        <v>326</v>
      </c>
      <c r="C102" s="507">
        <v>514.75</v>
      </c>
      <c r="D102" s="508">
        <v>516.9</v>
      </c>
      <c r="E102" s="508">
        <v>508.25</v>
      </c>
      <c r="F102" s="508">
        <v>501.75</v>
      </c>
      <c r="G102" s="508">
        <v>493.1</v>
      </c>
      <c r="H102" s="508">
        <v>523.4</v>
      </c>
      <c r="I102" s="508">
        <v>532.04999999999984</v>
      </c>
      <c r="J102" s="508">
        <v>538.54999999999995</v>
      </c>
      <c r="K102" s="507">
        <v>525.54999999999995</v>
      </c>
      <c r="L102" s="507">
        <v>510.4</v>
      </c>
      <c r="M102" s="507">
        <v>0.80089999999999995</v>
      </c>
    </row>
    <row r="103" spans="1:13">
      <c r="A103" s="254">
        <v>93</v>
      </c>
      <c r="B103" s="510" t="s">
        <v>77</v>
      </c>
      <c r="C103" s="507">
        <v>136.05000000000001</v>
      </c>
      <c r="D103" s="508">
        <v>135.76666666666668</v>
      </c>
      <c r="E103" s="508">
        <v>133.33333333333337</v>
      </c>
      <c r="F103" s="508">
        <v>130.6166666666667</v>
      </c>
      <c r="G103" s="508">
        <v>128.18333333333339</v>
      </c>
      <c r="H103" s="508">
        <v>138.48333333333335</v>
      </c>
      <c r="I103" s="508">
        <v>140.91666666666669</v>
      </c>
      <c r="J103" s="508">
        <v>143.63333333333333</v>
      </c>
      <c r="K103" s="507">
        <v>138.19999999999999</v>
      </c>
      <c r="L103" s="507">
        <v>133.05000000000001</v>
      </c>
      <c r="M103" s="507">
        <v>21.439679999999999</v>
      </c>
    </row>
    <row r="104" spans="1:13">
      <c r="A104" s="254">
        <v>94</v>
      </c>
      <c r="B104" s="510" t="s">
        <v>327</v>
      </c>
      <c r="C104" s="507">
        <v>1611.75</v>
      </c>
      <c r="D104" s="508">
        <v>1620.25</v>
      </c>
      <c r="E104" s="508">
        <v>1596.5</v>
      </c>
      <c r="F104" s="508">
        <v>1581.25</v>
      </c>
      <c r="G104" s="508">
        <v>1557.5</v>
      </c>
      <c r="H104" s="508">
        <v>1635.5</v>
      </c>
      <c r="I104" s="508">
        <v>1659.25</v>
      </c>
      <c r="J104" s="508">
        <v>1674.5</v>
      </c>
      <c r="K104" s="507">
        <v>1644</v>
      </c>
      <c r="L104" s="507">
        <v>1605</v>
      </c>
      <c r="M104" s="507">
        <v>1.86548</v>
      </c>
    </row>
    <row r="105" spans="1:13">
      <c r="A105" s="254">
        <v>95</v>
      </c>
      <c r="B105" s="510" t="s">
        <v>328</v>
      </c>
      <c r="C105" s="507">
        <v>17.899999999999999</v>
      </c>
      <c r="D105" s="508">
        <v>17.983333333333334</v>
      </c>
      <c r="E105" s="508">
        <v>17.716666666666669</v>
      </c>
      <c r="F105" s="508">
        <v>17.533333333333335</v>
      </c>
      <c r="G105" s="508">
        <v>17.266666666666669</v>
      </c>
      <c r="H105" s="508">
        <v>18.166666666666668</v>
      </c>
      <c r="I105" s="508">
        <v>18.433333333333334</v>
      </c>
      <c r="J105" s="508">
        <v>18.616666666666667</v>
      </c>
      <c r="K105" s="507">
        <v>18.25</v>
      </c>
      <c r="L105" s="507">
        <v>17.8</v>
      </c>
      <c r="M105" s="507">
        <v>99.432900000000004</v>
      </c>
    </row>
    <row r="106" spans="1:13">
      <c r="A106" s="254">
        <v>96</v>
      </c>
      <c r="B106" s="510" t="s">
        <v>329</v>
      </c>
      <c r="C106" s="507">
        <v>618.95000000000005</v>
      </c>
      <c r="D106" s="508">
        <v>618.48333333333335</v>
      </c>
      <c r="E106" s="508">
        <v>611.9666666666667</v>
      </c>
      <c r="F106" s="508">
        <v>604.98333333333335</v>
      </c>
      <c r="G106" s="508">
        <v>598.4666666666667</v>
      </c>
      <c r="H106" s="508">
        <v>625.4666666666667</v>
      </c>
      <c r="I106" s="508">
        <v>631.98333333333335</v>
      </c>
      <c r="J106" s="508">
        <v>638.9666666666667</v>
      </c>
      <c r="K106" s="507">
        <v>625</v>
      </c>
      <c r="L106" s="507">
        <v>611.5</v>
      </c>
      <c r="M106" s="507">
        <v>4.6470500000000001</v>
      </c>
    </row>
    <row r="107" spans="1:13">
      <c r="A107" s="254">
        <v>97</v>
      </c>
      <c r="B107" s="510" t="s">
        <v>330</v>
      </c>
      <c r="C107" s="507">
        <v>320.35000000000002</v>
      </c>
      <c r="D107" s="508">
        <v>321.31666666666666</v>
      </c>
      <c r="E107" s="508">
        <v>317.0333333333333</v>
      </c>
      <c r="F107" s="508">
        <v>313.71666666666664</v>
      </c>
      <c r="G107" s="508">
        <v>309.43333333333328</v>
      </c>
      <c r="H107" s="508">
        <v>324.63333333333333</v>
      </c>
      <c r="I107" s="508">
        <v>328.91666666666674</v>
      </c>
      <c r="J107" s="508">
        <v>332.23333333333335</v>
      </c>
      <c r="K107" s="507">
        <v>325.60000000000002</v>
      </c>
      <c r="L107" s="507">
        <v>318</v>
      </c>
      <c r="M107" s="507">
        <v>2.2148599999999998</v>
      </c>
    </row>
    <row r="108" spans="1:13">
      <c r="A108" s="254">
        <v>98</v>
      </c>
      <c r="B108" s="510" t="s">
        <v>79</v>
      </c>
      <c r="C108" s="507">
        <v>521.35</v>
      </c>
      <c r="D108" s="508">
        <v>524.44999999999993</v>
      </c>
      <c r="E108" s="508">
        <v>512.99999999999989</v>
      </c>
      <c r="F108" s="508">
        <v>504.65</v>
      </c>
      <c r="G108" s="508">
        <v>493.19999999999993</v>
      </c>
      <c r="H108" s="508">
        <v>532.79999999999984</v>
      </c>
      <c r="I108" s="508">
        <v>544.24999999999989</v>
      </c>
      <c r="J108" s="508">
        <v>552.5999999999998</v>
      </c>
      <c r="K108" s="507">
        <v>535.9</v>
      </c>
      <c r="L108" s="507">
        <v>516.1</v>
      </c>
      <c r="M108" s="507">
        <v>7.8620799999999997</v>
      </c>
    </row>
    <row r="109" spans="1:13">
      <c r="A109" s="254">
        <v>99</v>
      </c>
      <c r="B109" s="510" t="s">
        <v>331</v>
      </c>
      <c r="C109" s="507">
        <v>4055.5</v>
      </c>
      <c r="D109" s="508">
        <v>4071.85</v>
      </c>
      <c r="E109" s="508">
        <v>4008.6499999999996</v>
      </c>
      <c r="F109" s="508">
        <v>3961.7999999999997</v>
      </c>
      <c r="G109" s="508">
        <v>3898.5999999999995</v>
      </c>
      <c r="H109" s="508">
        <v>4118.7</v>
      </c>
      <c r="I109" s="508">
        <v>4181.8999999999996</v>
      </c>
      <c r="J109" s="508">
        <v>4228.75</v>
      </c>
      <c r="K109" s="507">
        <v>4135.05</v>
      </c>
      <c r="L109" s="507">
        <v>4025</v>
      </c>
      <c r="M109" s="507">
        <v>6.7540000000000003E-2</v>
      </c>
    </row>
    <row r="110" spans="1:13">
      <c r="A110" s="254">
        <v>100</v>
      </c>
      <c r="B110" s="510" t="s">
        <v>332</v>
      </c>
      <c r="C110" s="507">
        <v>180.9</v>
      </c>
      <c r="D110" s="508">
        <v>180.03333333333333</v>
      </c>
      <c r="E110" s="508">
        <v>173.16666666666666</v>
      </c>
      <c r="F110" s="508">
        <v>165.43333333333334</v>
      </c>
      <c r="G110" s="508">
        <v>158.56666666666666</v>
      </c>
      <c r="H110" s="508">
        <v>187.76666666666665</v>
      </c>
      <c r="I110" s="508">
        <v>194.63333333333333</v>
      </c>
      <c r="J110" s="508">
        <v>202.36666666666665</v>
      </c>
      <c r="K110" s="507">
        <v>186.9</v>
      </c>
      <c r="L110" s="507">
        <v>172.3</v>
      </c>
      <c r="M110" s="507">
        <v>12.20871</v>
      </c>
    </row>
    <row r="111" spans="1:13">
      <c r="A111" s="254">
        <v>101</v>
      </c>
      <c r="B111" s="510" t="s">
        <v>333</v>
      </c>
      <c r="C111" s="507">
        <v>242</v>
      </c>
      <c r="D111" s="508">
        <v>244.06666666666669</v>
      </c>
      <c r="E111" s="508">
        <v>238.63333333333338</v>
      </c>
      <c r="F111" s="508">
        <v>235.26666666666668</v>
      </c>
      <c r="G111" s="508">
        <v>229.83333333333337</v>
      </c>
      <c r="H111" s="508">
        <v>247.43333333333339</v>
      </c>
      <c r="I111" s="508">
        <v>252.86666666666673</v>
      </c>
      <c r="J111" s="508">
        <v>256.23333333333341</v>
      </c>
      <c r="K111" s="507">
        <v>249.5</v>
      </c>
      <c r="L111" s="507">
        <v>240.7</v>
      </c>
      <c r="M111" s="507">
        <v>10.408939999999999</v>
      </c>
    </row>
    <row r="112" spans="1:13">
      <c r="A112" s="254">
        <v>102</v>
      </c>
      <c r="B112" s="510" t="s">
        <v>334</v>
      </c>
      <c r="C112" s="507">
        <v>110.2</v>
      </c>
      <c r="D112" s="508">
        <v>110.7</v>
      </c>
      <c r="E112" s="508">
        <v>108.7</v>
      </c>
      <c r="F112" s="508">
        <v>107.2</v>
      </c>
      <c r="G112" s="508">
        <v>105.2</v>
      </c>
      <c r="H112" s="508">
        <v>112.2</v>
      </c>
      <c r="I112" s="508">
        <v>114.2</v>
      </c>
      <c r="J112" s="508">
        <v>115.7</v>
      </c>
      <c r="K112" s="507">
        <v>112.7</v>
      </c>
      <c r="L112" s="507">
        <v>109.2</v>
      </c>
      <c r="M112" s="507">
        <v>7.6033299999999997</v>
      </c>
    </row>
    <row r="113" spans="1:13">
      <c r="A113" s="254">
        <v>103</v>
      </c>
      <c r="B113" s="510" t="s">
        <v>335</v>
      </c>
      <c r="C113" s="507">
        <v>604.29999999999995</v>
      </c>
      <c r="D113" s="508">
        <v>602.99999999999989</v>
      </c>
      <c r="E113" s="508">
        <v>597.8499999999998</v>
      </c>
      <c r="F113" s="508">
        <v>591.39999999999986</v>
      </c>
      <c r="G113" s="508">
        <v>586.24999999999977</v>
      </c>
      <c r="H113" s="508">
        <v>609.44999999999982</v>
      </c>
      <c r="I113" s="508">
        <v>614.59999999999991</v>
      </c>
      <c r="J113" s="508">
        <v>621.04999999999984</v>
      </c>
      <c r="K113" s="507">
        <v>608.15</v>
      </c>
      <c r="L113" s="507">
        <v>596.54999999999995</v>
      </c>
      <c r="M113" s="507">
        <v>0.63914000000000004</v>
      </c>
    </row>
    <row r="114" spans="1:13">
      <c r="A114" s="254">
        <v>104</v>
      </c>
      <c r="B114" s="510" t="s">
        <v>81</v>
      </c>
      <c r="C114" s="507">
        <v>535.1</v>
      </c>
      <c r="D114" s="508">
        <v>538.26666666666677</v>
      </c>
      <c r="E114" s="508">
        <v>529.98333333333358</v>
      </c>
      <c r="F114" s="508">
        <v>524.86666666666679</v>
      </c>
      <c r="G114" s="508">
        <v>516.5833333333336</v>
      </c>
      <c r="H114" s="508">
        <v>543.38333333333355</v>
      </c>
      <c r="I114" s="508">
        <v>551.66666666666663</v>
      </c>
      <c r="J114" s="508">
        <v>556.78333333333353</v>
      </c>
      <c r="K114" s="507">
        <v>546.54999999999995</v>
      </c>
      <c r="L114" s="507">
        <v>533.15</v>
      </c>
      <c r="M114" s="507">
        <v>27.56879</v>
      </c>
    </row>
    <row r="115" spans="1:13">
      <c r="A115" s="254">
        <v>105</v>
      </c>
      <c r="B115" s="510" t="s">
        <v>82</v>
      </c>
      <c r="C115" s="507">
        <v>806.75</v>
      </c>
      <c r="D115" s="508">
        <v>809.48333333333323</v>
      </c>
      <c r="E115" s="508">
        <v>800.96666666666647</v>
      </c>
      <c r="F115" s="508">
        <v>795.18333333333328</v>
      </c>
      <c r="G115" s="508">
        <v>786.66666666666652</v>
      </c>
      <c r="H115" s="508">
        <v>815.26666666666642</v>
      </c>
      <c r="I115" s="508">
        <v>823.78333333333308</v>
      </c>
      <c r="J115" s="508">
        <v>829.56666666666638</v>
      </c>
      <c r="K115" s="507">
        <v>818</v>
      </c>
      <c r="L115" s="507">
        <v>803.7</v>
      </c>
      <c r="M115" s="507">
        <v>36.409959999999998</v>
      </c>
    </row>
    <row r="116" spans="1:13">
      <c r="A116" s="254">
        <v>106</v>
      </c>
      <c r="B116" s="510" t="s">
        <v>231</v>
      </c>
      <c r="C116" s="507">
        <v>180.65</v>
      </c>
      <c r="D116" s="508">
        <v>182.45000000000002</v>
      </c>
      <c r="E116" s="508">
        <v>175.20000000000005</v>
      </c>
      <c r="F116" s="508">
        <v>169.75000000000003</v>
      </c>
      <c r="G116" s="508">
        <v>162.50000000000006</v>
      </c>
      <c r="H116" s="508">
        <v>187.90000000000003</v>
      </c>
      <c r="I116" s="508">
        <v>195.14999999999998</v>
      </c>
      <c r="J116" s="508">
        <v>200.60000000000002</v>
      </c>
      <c r="K116" s="507">
        <v>189.7</v>
      </c>
      <c r="L116" s="507">
        <v>177</v>
      </c>
      <c r="M116" s="507">
        <v>139.75656000000001</v>
      </c>
    </row>
    <row r="117" spans="1:13">
      <c r="A117" s="254">
        <v>107</v>
      </c>
      <c r="B117" s="510" t="s">
        <v>83</v>
      </c>
      <c r="C117" s="507">
        <v>152.05000000000001</v>
      </c>
      <c r="D117" s="508">
        <v>152.88333333333335</v>
      </c>
      <c r="E117" s="508">
        <v>150.8666666666667</v>
      </c>
      <c r="F117" s="508">
        <v>149.68333333333334</v>
      </c>
      <c r="G117" s="508">
        <v>147.66666666666669</v>
      </c>
      <c r="H117" s="508">
        <v>154.06666666666672</v>
      </c>
      <c r="I117" s="508">
        <v>156.08333333333337</v>
      </c>
      <c r="J117" s="508">
        <v>157.26666666666674</v>
      </c>
      <c r="K117" s="507">
        <v>154.9</v>
      </c>
      <c r="L117" s="507">
        <v>151.69999999999999</v>
      </c>
      <c r="M117" s="507">
        <v>171.62557000000001</v>
      </c>
    </row>
    <row r="118" spans="1:13">
      <c r="A118" s="254">
        <v>108</v>
      </c>
      <c r="B118" s="510" t="s">
        <v>336</v>
      </c>
      <c r="C118" s="507">
        <v>404.6</v>
      </c>
      <c r="D118" s="508">
        <v>404.09999999999997</v>
      </c>
      <c r="E118" s="508">
        <v>395.49999999999994</v>
      </c>
      <c r="F118" s="508">
        <v>386.4</v>
      </c>
      <c r="G118" s="508">
        <v>377.79999999999995</v>
      </c>
      <c r="H118" s="508">
        <v>413.19999999999993</v>
      </c>
      <c r="I118" s="508">
        <v>421.79999999999995</v>
      </c>
      <c r="J118" s="508">
        <v>430.89999999999992</v>
      </c>
      <c r="K118" s="507">
        <v>412.7</v>
      </c>
      <c r="L118" s="507">
        <v>395</v>
      </c>
      <c r="M118" s="507">
        <v>5.3109599999999997</v>
      </c>
    </row>
    <row r="119" spans="1:13">
      <c r="A119" s="254">
        <v>109</v>
      </c>
      <c r="B119" s="510" t="s">
        <v>823</v>
      </c>
      <c r="C119" s="507">
        <v>2635.55</v>
      </c>
      <c r="D119" s="508">
        <v>2650.1333333333332</v>
      </c>
      <c r="E119" s="508">
        <v>2605.4166666666665</v>
      </c>
      <c r="F119" s="508">
        <v>2575.2833333333333</v>
      </c>
      <c r="G119" s="508">
        <v>2530.5666666666666</v>
      </c>
      <c r="H119" s="508">
        <v>2680.2666666666664</v>
      </c>
      <c r="I119" s="508">
        <v>2724.9833333333336</v>
      </c>
      <c r="J119" s="508">
        <v>2755.1166666666663</v>
      </c>
      <c r="K119" s="507">
        <v>2694.85</v>
      </c>
      <c r="L119" s="507">
        <v>2620</v>
      </c>
      <c r="M119" s="507">
        <v>1.6598299999999999</v>
      </c>
    </row>
    <row r="120" spans="1:13">
      <c r="A120" s="254">
        <v>110</v>
      </c>
      <c r="B120" s="510" t="s">
        <v>84</v>
      </c>
      <c r="C120" s="507">
        <v>1620.2</v>
      </c>
      <c r="D120" s="508">
        <v>1619.3999999999999</v>
      </c>
      <c r="E120" s="508">
        <v>1603.7999999999997</v>
      </c>
      <c r="F120" s="508">
        <v>1587.3999999999999</v>
      </c>
      <c r="G120" s="508">
        <v>1571.7999999999997</v>
      </c>
      <c r="H120" s="508">
        <v>1635.7999999999997</v>
      </c>
      <c r="I120" s="508">
        <v>1651.3999999999996</v>
      </c>
      <c r="J120" s="508">
        <v>1667.7999999999997</v>
      </c>
      <c r="K120" s="507">
        <v>1635</v>
      </c>
      <c r="L120" s="507">
        <v>1603</v>
      </c>
      <c r="M120" s="507">
        <v>4.7655900000000004</v>
      </c>
    </row>
    <row r="121" spans="1:13">
      <c r="A121" s="254">
        <v>111</v>
      </c>
      <c r="B121" s="510" t="s">
        <v>85</v>
      </c>
      <c r="C121" s="507">
        <v>615.54999999999995</v>
      </c>
      <c r="D121" s="508">
        <v>611.51666666666665</v>
      </c>
      <c r="E121" s="508">
        <v>579.08333333333326</v>
      </c>
      <c r="F121" s="508">
        <v>542.61666666666656</v>
      </c>
      <c r="G121" s="508">
        <v>510.18333333333317</v>
      </c>
      <c r="H121" s="508">
        <v>647.98333333333335</v>
      </c>
      <c r="I121" s="508">
        <v>680.41666666666674</v>
      </c>
      <c r="J121" s="508">
        <v>716.88333333333344</v>
      </c>
      <c r="K121" s="507">
        <v>643.95000000000005</v>
      </c>
      <c r="L121" s="507">
        <v>575.04999999999995</v>
      </c>
      <c r="M121" s="507">
        <v>158.71138999999999</v>
      </c>
    </row>
    <row r="122" spans="1:13">
      <c r="A122" s="254">
        <v>112</v>
      </c>
      <c r="B122" s="510" t="s">
        <v>232</v>
      </c>
      <c r="C122" s="507">
        <v>786</v>
      </c>
      <c r="D122" s="508">
        <v>782.5333333333333</v>
      </c>
      <c r="E122" s="508">
        <v>776.26666666666665</v>
      </c>
      <c r="F122" s="508">
        <v>766.5333333333333</v>
      </c>
      <c r="G122" s="508">
        <v>760.26666666666665</v>
      </c>
      <c r="H122" s="508">
        <v>792.26666666666665</v>
      </c>
      <c r="I122" s="508">
        <v>798.5333333333333</v>
      </c>
      <c r="J122" s="508">
        <v>808.26666666666665</v>
      </c>
      <c r="K122" s="507">
        <v>788.8</v>
      </c>
      <c r="L122" s="507">
        <v>772.8</v>
      </c>
      <c r="M122" s="507">
        <v>5.6082000000000001</v>
      </c>
    </row>
    <row r="123" spans="1:13">
      <c r="A123" s="254">
        <v>113</v>
      </c>
      <c r="B123" s="510" t="s">
        <v>337</v>
      </c>
      <c r="C123" s="507">
        <v>725.25</v>
      </c>
      <c r="D123" s="508">
        <v>726.36666666666667</v>
      </c>
      <c r="E123" s="508">
        <v>714.73333333333335</v>
      </c>
      <c r="F123" s="508">
        <v>704.2166666666667</v>
      </c>
      <c r="G123" s="508">
        <v>692.58333333333337</v>
      </c>
      <c r="H123" s="508">
        <v>736.88333333333333</v>
      </c>
      <c r="I123" s="508">
        <v>748.51666666666677</v>
      </c>
      <c r="J123" s="508">
        <v>759.0333333333333</v>
      </c>
      <c r="K123" s="507">
        <v>738</v>
      </c>
      <c r="L123" s="507">
        <v>715.85</v>
      </c>
      <c r="M123" s="507">
        <v>0.87373999999999996</v>
      </c>
    </row>
    <row r="124" spans="1:13">
      <c r="A124" s="254">
        <v>114</v>
      </c>
      <c r="B124" s="510" t="s">
        <v>233</v>
      </c>
      <c r="C124" s="507">
        <v>396.85</v>
      </c>
      <c r="D124" s="508">
        <v>395.08333333333331</v>
      </c>
      <c r="E124" s="508">
        <v>392.31666666666661</v>
      </c>
      <c r="F124" s="508">
        <v>387.7833333333333</v>
      </c>
      <c r="G124" s="508">
        <v>385.01666666666659</v>
      </c>
      <c r="H124" s="508">
        <v>399.61666666666662</v>
      </c>
      <c r="I124" s="508">
        <v>402.38333333333338</v>
      </c>
      <c r="J124" s="508">
        <v>406.91666666666663</v>
      </c>
      <c r="K124" s="507">
        <v>397.85</v>
      </c>
      <c r="L124" s="507">
        <v>390.55</v>
      </c>
      <c r="M124" s="507">
        <v>15.375310000000001</v>
      </c>
    </row>
    <row r="125" spans="1:13">
      <c r="A125" s="254">
        <v>115</v>
      </c>
      <c r="B125" s="510" t="s">
        <v>86</v>
      </c>
      <c r="C125" s="507">
        <v>893.95</v>
      </c>
      <c r="D125" s="508">
        <v>882.63333333333321</v>
      </c>
      <c r="E125" s="508">
        <v>866.36666666666645</v>
      </c>
      <c r="F125" s="508">
        <v>838.78333333333319</v>
      </c>
      <c r="G125" s="508">
        <v>822.51666666666642</v>
      </c>
      <c r="H125" s="508">
        <v>910.21666666666647</v>
      </c>
      <c r="I125" s="508">
        <v>926.48333333333335</v>
      </c>
      <c r="J125" s="508">
        <v>954.06666666666649</v>
      </c>
      <c r="K125" s="507">
        <v>898.9</v>
      </c>
      <c r="L125" s="507">
        <v>855.05</v>
      </c>
      <c r="M125" s="507">
        <v>22.919979999999999</v>
      </c>
    </row>
    <row r="126" spans="1:13">
      <c r="A126" s="254">
        <v>116</v>
      </c>
      <c r="B126" s="510" t="s">
        <v>338</v>
      </c>
      <c r="C126" s="507">
        <v>659.65</v>
      </c>
      <c r="D126" s="508">
        <v>658.41666666666663</v>
      </c>
      <c r="E126" s="508">
        <v>641.23333333333323</v>
      </c>
      <c r="F126" s="508">
        <v>622.81666666666661</v>
      </c>
      <c r="G126" s="508">
        <v>605.63333333333321</v>
      </c>
      <c r="H126" s="508">
        <v>676.83333333333326</v>
      </c>
      <c r="I126" s="508">
        <v>694.01666666666665</v>
      </c>
      <c r="J126" s="508">
        <v>712.43333333333328</v>
      </c>
      <c r="K126" s="507">
        <v>675.6</v>
      </c>
      <c r="L126" s="507">
        <v>640</v>
      </c>
      <c r="M126" s="507">
        <v>3.2582399999999998</v>
      </c>
    </row>
    <row r="127" spans="1:13">
      <c r="A127" s="254">
        <v>117</v>
      </c>
      <c r="B127" s="510" t="s">
        <v>339</v>
      </c>
      <c r="C127" s="507">
        <v>102.5</v>
      </c>
      <c r="D127" s="508">
        <v>102.25</v>
      </c>
      <c r="E127" s="508">
        <v>100.1</v>
      </c>
      <c r="F127" s="508">
        <v>97.699999999999989</v>
      </c>
      <c r="G127" s="508">
        <v>95.549999999999983</v>
      </c>
      <c r="H127" s="508">
        <v>104.65</v>
      </c>
      <c r="I127" s="508">
        <v>106.80000000000001</v>
      </c>
      <c r="J127" s="508">
        <v>109.20000000000002</v>
      </c>
      <c r="K127" s="507">
        <v>104.4</v>
      </c>
      <c r="L127" s="507">
        <v>99.85</v>
      </c>
      <c r="M127" s="507">
        <v>6.3852200000000003</v>
      </c>
    </row>
    <row r="128" spans="1:13">
      <c r="A128" s="254">
        <v>118</v>
      </c>
      <c r="B128" s="510" t="s">
        <v>340</v>
      </c>
      <c r="C128" s="507">
        <v>115.5</v>
      </c>
      <c r="D128" s="508">
        <v>115.39999999999999</v>
      </c>
      <c r="E128" s="508">
        <v>113.39999999999998</v>
      </c>
      <c r="F128" s="508">
        <v>111.29999999999998</v>
      </c>
      <c r="G128" s="508">
        <v>109.29999999999997</v>
      </c>
      <c r="H128" s="508">
        <v>117.49999999999999</v>
      </c>
      <c r="I128" s="508">
        <v>119.50000000000001</v>
      </c>
      <c r="J128" s="508">
        <v>121.6</v>
      </c>
      <c r="K128" s="507">
        <v>117.4</v>
      </c>
      <c r="L128" s="507">
        <v>113.3</v>
      </c>
      <c r="M128" s="507">
        <v>13.43103</v>
      </c>
    </row>
    <row r="129" spans="1:13">
      <c r="A129" s="254">
        <v>119</v>
      </c>
      <c r="B129" s="510" t="s">
        <v>341</v>
      </c>
      <c r="C129" s="507">
        <v>545.04999999999995</v>
      </c>
      <c r="D129" s="508">
        <v>541</v>
      </c>
      <c r="E129" s="508">
        <v>519.04999999999995</v>
      </c>
      <c r="F129" s="508">
        <v>493.04999999999995</v>
      </c>
      <c r="G129" s="508">
        <v>471.09999999999991</v>
      </c>
      <c r="H129" s="508">
        <v>567</v>
      </c>
      <c r="I129" s="508">
        <v>588.95000000000005</v>
      </c>
      <c r="J129" s="508">
        <v>614.95000000000005</v>
      </c>
      <c r="K129" s="507">
        <v>562.95000000000005</v>
      </c>
      <c r="L129" s="507">
        <v>515</v>
      </c>
      <c r="M129" s="507">
        <v>3.84999</v>
      </c>
    </row>
    <row r="130" spans="1:13">
      <c r="A130" s="254">
        <v>120</v>
      </c>
      <c r="B130" s="510" t="s">
        <v>92</v>
      </c>
      <c r="C130" s="507">
        <v>326.39999999999998</v>
      </c>
      <c r="D130" s="508">
        <v>325.2</v>
      </c>
      <c r="E130" s="508">
        <v>317.7</v>
      </c>
      <c r="F130" s="508">
        <v>309</v>
      </c>
      <c r="G130" s="508">
        <v>301.5</v>
      </c>
      <c r="H130" s="508">
        <v>333.9</v>
      </c>
      <c r="I130" s="508">
        <v>341.4</v>
      </c>
      <c r="J130" s="508">
        <v>350.09999999999997</v>
      </c>
      <c r="K130" s="507">
        <v>332.7</v>
      </c>
      <c r="L130" s="507">
        <v>316.5</v>
      </c>
      <c r="M130" s="507">
        <v>203.55343999999999</v>
      </c>
    </row>
    <row r="131" spans="1:13">
      <c r="A131" s="254">
        <v>121</v>
      </c>
      <c r="B131" s="510" t="s">
        <v>87</v>
      </c>
      <c r="C131" s="507">
        <v>524.20000000000005</v>
      </c>
      <c r="D131" s="508">
        <v>522.2833333333333</v>
      </c>
      <c r="E131" s="508">
        <v>517.06666666666661</v>
      </c>
      <c r="F131" s="508">
        <v>509.93333333333328</v>
      </c>
      <c r="G131" s="508">
        <v>504.71666666666658</v>
      </c>
      <c r="H131" s="508">
        <v>529.41666666666663</v>
      </c>
      <c r="I131" s="508">
        <v>534.63333333333333</v>
      </c>
      <c r="J131" s="508">
        <v>541.76666666666665</v>
      </c>
      <c r="K131" s="507">
        <v>527.5</v>
      </c>
      <c r="L131" s="507">
        <v>515.15</v>
      </c>
      <c r="M131" s="507">
        <v>43.149189999999997</v>
      </c>
    </row>
    <row r="132" spans="1:13">
      <c r="A132" s="254">
        <v>122</v>
      </c>
      <c r="B132" s="510" t="s">
        <v>234</v>
      </c>
      <c r="C132" s="507">
        <v>1487.85</v>
      </c>
      <c r="D132" s="508">
        <v>1492.2833333333335</v>
      </c>
      <c r="E132" s="508">
        <v>1475.5666666666671</v>
      </c>
      <c r="F132" s="508">
        <v>1463.2833333333335</v>
      </c>
      <c r="G132" s="508">
        <v>1446.5666666666671</v>
      </c>
      <c r="H132" s="508">
        <v>1504.5666666666671</v>
      </c>
      <c r="I132" s="508">
        <v>1521.2833333333338</v>
      </c>
      <c r="J132" s="508">
        <v>1533.5666666666671</v>
      </c>
      <c r="K132" s="507">
        <v>1509</v>
      </c>
      <c r="L132" s="507">
        <v>1480</v>
      </c>
      <c r="M132" s="507">
        <v>1.7560199999999999</v>
      </c>
    </row>
    <row r="133" spans="1:13">
      <c r="A133" s="254">
        <v>123</v>
      </c>
      <c r="B133" s="510" t="s">
        <v>342</v>
      </c>
      <c r="C133" s="507">
        <v>1612.4</v>
      </c>
      <c r="D133" s="508">
        <v>1634.1499999999999</v>
      </c>
      <c r="E133" s="508">
        <v>1578.2999999999997</v>
      </c>
      <c r="F133" s="508">
        <v>1544.1999999999998</v>
      </c>
      <c r="G133" s="508">
        <v>1488.3499999999997</v>
      </c>
      <c r="H133" s="508">
        <v>1668.2499999999998</v>
      </c>
      <c r="I133" s="508">
        <v>1724.0999999999997</v>
      </c>
      <c r="J133" s="508">
        <v>1758.1999999999998</v>
      </c>
      <c r="K133" s="507">
        <v>1690</v>
      </c>
      <c r="L133" s="507">
        <v>1600.05</v>
      </c>
      <c r="M133" s="507">
        <v>24.55368</v>
      </c>
    </row>
    <row r="134" spans="1:13">
      <c r="A134" s="254">
        <v>124</v>
      </c>
      <c r="B134" s="510" t="s">
        <v>343</v>
      </c>
      <c r="C134" s="507">
        <v>167.55</v>
      </c>
      <c r="D134" s="508">
        <v>167.6</v>
      </c>
      <c r="E134" s="508">
        <v>162.39999999999998</v>
      </c>
      <c r="F134" s="508">
        <v>157.24999999999997</v>
      </c>
      <c r="G134" s="508">
        <v>152.04999999999995</v>
      </c>
      <c r="H134" s="508">
        <v>172.75</v>
      </c>
      <c r="I134" s="508">
        <v>177.95</v>
      </c>
      <c r="J134" s="508">
        <v>183.10000000000002</v>
      </c>
      <c r="K134" s="507">
        <v>172.8</v>
      </c>
      <c r="L134" s="507">
        <v>162.44999999999999</v>
      </c>
      <c r="M134" s="507">
        <v>46.37961</v>
      </c>
    </row>
    <row r="135" spans="1:13">
      <c r="A135" s="254">
        <v>125</v>
      </c>
      <c r="B135" s="510" t="s">
        <v>834</v>
      </c>
      <c r="C135" s="507">
        <v>328.75</v>
      </c>
      <c r="D135" s="508">
        <v>335.15</v>
      </c>
      <c r="E135" s="508">
        <v>318.99999999999994</v>
      </c>
      <c r="F135" s="508">
        <v>309.24999999999994</v>
      </c>
      <c r="G135" s="508">
        <v>293.09999999999991</v>
      </c>
      <c r="H135" s="508">
        <v>344.9</v>
      </c>
      <c r="I135" s="508">
        <v>361.05000000000007</v>
      </c>
      <c r="J135" s="508">
        <v>370.8</v>
      </c>
      <c r="K135" s="507">
        <v>351.3</v>
      </c>
      <c r="L135" s="507">
        <v>325.39999999999998</v>
      </c>
      <c r="M135" s="507">
        <v>29.967639999999999</v>
      </c>
    </row>
    <row r="136" spans="1:13">
      <c r="A136" s="254">
        <v>126</v>
      </c>
      <c r="B136" s="510" t="s">
        <v>740</v>
      </c>
      <c r="C136" s="507">
        <v>741.3</v>
      </c>
      <c r="D136" s="508">
        <v>740.98333333333323</v>
      </c>
      <c r="E136" s="508">
        <v>733.11666666666645</v>
      </c>
      <c r="F136" s="508">
        <v>724.93333333333317</v>
      </c>
      <c r="G136" s="508">
        <v>717.06666666666638</v>
      </c>
      <c r="H136" s="508">
        <v>749.16666666666652</v>
      </c>
      <c r="I136" s="508">
        <v>757.0333333333333</v>
      </c>
      <c r="J136" s="508">
        <v>765.21666666666658</v>
      </c>
      <c r="K136" s="507">
        <v>748.85</v>
      </c>
      <c r="L136" s="507">
        <v>732.8</v>
      </c>
      <c r="M136" s="507">
        <v>0.31152999999999997</v>
      </c>
    </row>
    <row r="137" spans="1:13">
      <c r="A137" s="254">
        <v>127</v>
      </c>
      <c r="B137" s="510" t="s">
        <v>345</v>
      </c>
      <c r="C137" s="507">
        <v>703.5</v>
      </c>
      <c r="D137" s="508">
        <v>678.16666666666663</v>
      </c>
      <c r="E137" s="508">
        <v>636.43333333333328</v>
      </c>
      <c r="F137" s="508">
        <v>569.36666666666667</v>
      </c>
      <c r="G137" s="508">
        <v>527.63333333333333</v>
      </c>
      <c r="H137" s="508">
        <v>745.23333333333323</v>
      </c>
      <c r="I137" s="508">
        <v>786.96666666666658</v>
      </c>
      <c r="J137" s="508">
        <v>854.03333333333319</v>
      </c>
      <c r="K137" s="507">
        <v>719.9</v>
      </c>
      <c r="L137" s="507">
        <v>611.1</v>
      </c>
      <c r="M137" s="507">
        <v>19.552510000000002</v>
      </c>
    </row>
    <row r="138" spans="1:13">
      <c r="A138" s="254">
        <v>128</v>
      </c>
      <c r="B138" s="510" t="s">
        <v>89</v>
      </c>
      <c r="C138" s="507">
        <v>11.7</v>
      </c>
      <c r="D138" s="508">
        <v>11.799999999999999</v>
      </c>
      <c r="E138" s="508">
        <v>11.249999999999998</v>
      </c>
      <c r="F138" s="508">
        <v>10.799999999999999</v>
      </c>
      <c r="G138" s="508">
        <v>10.249999999999998</v>
      </c>
      <c r="H138" s="508">
        <v>12.249999999999998</v>
      </c>
      <c r="I138" s="508">
        <v>12.799999999999999</v>
      </c>
      <c r="J138" s="508">
        <v>13.249999999999998</v>
      </c>
      <c r="K138" s="507">
        <v>12.35</v>
      </c>
      <c r="L138" s="507">
        <v>11.35</v>
      </c>
      <c r="M138" s="507">
        <v>147.59888000000001</v>
      </c>
    </row>
    <row r="139" spans="1:13">
      <c r="A139" s="254">
        <v>129</v>
      </c>
      <c r="B139" s="510" t="s">
        <v>346</v>
      </c>
      <c r="C139" s="507">
        <v>119.95</v>
      </c>
      <c r="D139" s="508">
        <v>120.61666666666667</v>
      </c>
      <c r="E139" s="508">
        <v>117.83333333333334</v>
      </c>
      <c r="F139" s="508">
        <v>115.71666666666667</v>
      </c>
      <c r="G139" s="508">
        <v>112.93333333333334</v>
      </c>
      <c r="H139" s="508">
        <v>122.73333333333335</v>
      </c>
      <c r="I139" s="508">
        <v>125.51666666666668</v>
      </c>
      <c r="J139" s="508">
        <v>127.63333333333335</v>
      </c>
      <c r="K139" s="507">
        <v>123.4</v>
      </c>
      <c r="L139" s="507">
        <v>118.5</v>
      </c>
      <c r="M139" s="507">
        <v>6.3543799999999999</v>
      </c>
    </row>
    <row r="140" spans="1:13">
      <c r="A140" s="254">
        <v>130</v>
      </c>
      <c r="B140" s="510" t="s">
        <v>90</v>
      </c>
      <c r="C140" s="507">
        <v>3553.45</v>
      </c>
      <c r="D140" s="508">
        <v>3539.5</v>
      </c>
      <c r="E140" s="508">
        <v>3508</v>
      </c>
      <c r="F140" s="508">
        <v>3462.55</v>
      </c>
      <c r="G140" s="508">
        <v>3431.05</v>
      </c>
      <c r="H140" s="508">
        <v>3584.95</v>
      </c>
      <c r="I140" s="508">
        <v>3616.45</v>
      </c>
      <c r="J140" s="508">
        <v>3661.8999999999996</v>
      </c>
      <c r="K140" s="507">
        <v>3571</v>
      </c>
      <c r="L140" s="507">
        <v>3494.05</v>
      </c>
      <c r="M140" s="507">
        <v>6.4066400000000003</v>
      </c>
    </row>
    <row r="141" spans="1:13">
      <c r="A141" s="254">
        <v>131</v>
      </c>
      <c r="B141" s="510" t="s">
        <v>347</v>
      </c>
      <c r="C141" s="507">
        <v>19560.599999999999</v>
      </c>
      <c r="D141" s="508">
        <v>19390.233333333334</v>
      </c>
      <c r="E141" s="508">
        <v>19080.466666666667</v>
      </c>
      <c r="F141" s="508">
        <v>18600.333333333332</v>
      </c>
      <c r="G141" s="508">
        <v>18290.566666666666</v>
      </c>
      <c r="H141" s="508">
        <v>19870.366666666669</v>
      </c>
      <c r="I141" s="508">
        <v>20180.133333333339</v>
      </c>
      <c r="J141" s="508">
        <v>20660.26666666667</v>
      </c>
      <c r="K141" s="507">
        <v>19700</v>
      </c>
      <c r="L141" s="507">
        <v>18910.099999999999</v>
      </c>
      <c r="M141" s="507">
        <v>0.37339</v>
      </c>
    </row>
    <row r="142" spans="1:13">
      <c r="A142" s="254">
        <v>132</v>
      </c>
      <c r="B142" s="510" t="s">
        <v>348</v>
      </c>
      <c r="C142" s="507">
        <v>2342.5</v>
      </c>
      <c r="D142" s="508">
        <v>2338.6166666666668</v>
      </c>
      <c r="E142" s="508">
        <v>2303.9333333333334</v>
      </c>
      <c r="F142" s="508">
        <v>2265.3666666666668</v>
      </c>
      <c r="G142" s="508">
        <v>2230.6833333333334</v>
      </c>
      <c r="H142" s="508">
        <v>2377.1833333333334</v>
      </c>
      <c r="I142" s="508">
        <v>2411.8666666666668</v>
      </c>
      <c r="J142" s="508">
        <v>2450.4333333333334</v>
      </c>
      <c r="K142" s="507">
        <v>2373.3000000000002</v>
      </c>
      <c r="L142" s="507">
        <v>2300.0500000000002</v>
      </c>
      <c r="M142" s="507">
        <v>1.12751</v>
      </c>
    </row>
    <row r="143" spans="1:13">
      <c r="A143" s="254">
        <v>133</v>
      </c>
      <c r="B143" s="510" t="s">
        <v>93</v>
      </c>
      <c r="C143" s="507">
        <v>4575.05</v>
      </c>
      <c r="D143" s="508">
        <v>4534.1333333333341</v>
      </c>
      <c r="E143" s="508">
        <v>4484.9166666666679</v>
      </c>
      <c r="F143" s="508">
        <v>4394.7833333333338</v>
      </c>
      <c r="G143" s="508">
        <v>4345.5666666666675</v>
      </c>
      <c r="H143" s="508">
        <v>4624.2666666666682</v>
      </c>
      <c r="I143" s="508">
        <v>4673.4833333333336</v>
      </c>
      <c r="J143" s="508">
        <v>4763.6166666666686</v>
      </c>
      <c r="K143" s="507">
        <v>4583.3500000000004</v>
      </c>
      <c r="L143" s="507">
        <v>4444</v>
      </c>
      <c r="M143" s="507">
        <v>14.72991</v>
      </c>
    </row>
    <row r="144" spans="1:13">
      <c r="A144" s="254">
        <v>134</v>
      </c>
      <c r="B144" s="510" t="s">
        <v>349</v>
      </c>
      <c r="C144" s="507">
        <v>350.95</v>
      </c>
      <c r="D144" s="508">
        <v>348.81666666666666</v>
      </c>
      <c r="E144" s="508">
        <v>341.38333333333333</v>
      </c>
      <c r="F144" s="508">
        <v>331.81666666666666</v>
      </c>
      <c r="G144" s="508">
        <v>324.38333333333333</v>
      </c>
      <c r="H144" s="508">
        <v>358.38333333333333</v>
      </c>
      <c r="I144" s="508">
        <v>365.81666666666661</v>
      </c>
      <c r="J144" s="508">
        <v>375.38333333333333</v>
      </c>
      <c r="K144" s="507">
        <v>356.25</v>
      </c>
      <c r="L144" s="507">
        <v>339.25</v>
      </c>
      <c r="M144" s="507">
        <v>4.4363200000000003</v>
      </c>
    </row>
    <row r="145" spans="1:13">
      <c r="A145" s="254">
        <v>135</v>
      </c>
      <c r="B145" s="510" t="s">
        <v>350</v>
      </c>
      <c r="C145" s="507">
        <v>108.8</v>
      </c>
      <c r="D145" s="508">
        <v>107.78333333333335</v>
      </c>
      <c r="E145" s="508">
        <v>104.66666666666669</v>
      </c>
      <c r="F145" s="508">
        <v>100.53333333333335</v>
      </c>
      <c r="G145" s="508">
        <v>97.416666666666686</v>
      </c>
      <c r="H145" s="508">
        <v>111.91666666666669</v>
      </c>
      <c r="I145" s="508">
        <v>115.03333333333333</v>
      </c>
      <c r="J145" s="508">
        <v>119.16666666666669</v>
      </c>
      <c r="K145" s="507">
        <v>110.9</v>
      </c>
      <c r="L145" s="507">
        <v>103.65</v>
      </c>
      <c r="M145" s="507">
        <v>41.823630000000001</v>
      </c>
    </row>
    <row r="146" spans="1:13">
      <c r="A146" s="254">
        <v>136</v>
      </c>
      <c r="B146" s="510" t="s">
        <v>835</v>
      </c>
      <c r="C146" s="507">
        <v>225.05</v>
      </c>
      <c r="D146" s="508">
        <v>227.73333333333335</v>
      </c>
      <c r="E146" s="508">
        <v>220.4666666666667</v>
      </c>
      <c r="F146" s="508">
        <v>215.88333333333335</v>
      </c>
      <c r="G146" s="508">
        <v>208.6166666666667</v>
      </c>
      <c r="H146" s="508">
        <v>232.31666666666669</v>
      </c>
      <c r="I146" s="508">
        <v>239.58333333333334</v>
      </c>
      <c r="J146" s="508">
        <v>244.16666666666669</v>
      </c>
      <c r="K146" s="507">
        <v>235</v>
      </c>
      <c r="L146" s="507">
        <v>223.15</v>
      </c>
      <c r="M146" s="507">
        <v>9.2191799999999997</v>
      </c>
    </row>
    <row r="147" spans="1:13">
      <c r="A147" s="254">
        <v>137</v>
      </c>
      <c r="B147" s="510" t="s">
        <v>742</v>
      </c>
      <c r="C147" s="507">
        <v>1904.6</v>
      </c>
      <c r="D147" s="508">
        <v>1911.5333333333335</v>
      </c>
      <c r="E147" s="508">
        <v>1874.0666666666671</v>
      </c>
      <c r="F147" s="508">
        <v>1843.5333333333335</v>
      </c>
      <c r="G147" s="508">
        <v>1806.0666666666671</v>
      </c>
      <c r="H147" s="508">
        <v>1942.0666666666671</v>
      </c>
      <c r="I147" s="508">
        <v>1979.5333333333338</v>
      </c>
      <c r="J147" s="508">
        <v>2010.0666666666671</v>
      </c>
      <c r="K147" s="507">
        <v>1949</v>
      </c>
      <c r="L147" s="507">
        <v>1881</v>
      </c>
      <c r="M147" s="507">
        <v>0.12049</v>
      </c>
    </row>
    <row r="148" spans="1:13">
      <c r="A148" s="254">
        <v>138</v>
      </c>
      <c r="B148" s="510" t="s">
        <v>235</v>
      </c>
      <c r="C148" s="507">
        <v>75.650000000000006</v>
      </c>
      <c r="D148" s="508">
        <v>76.616666666666674</v>
      </c>
      <c r="E148" s="508">
        <v>72.783333333333346</v>
      </c>
      <c r="F148" s="508">
        <v>69.916666666666671</v>
      </c>
      <c r="G148" s="508">
        <v>66.083333333333343</v>
      </c>
      <c r="H148" s="508">
        <v>79.483333333333348</v>
      </c>
      <c r="I148" s="508">
        <v>83.316666666666663</v>
      </c>
      <c r="J148" s="508">
        <v>86.183333333333351</v>
      </c>
      <c r="K148" s="507">
        <v>80.45</v>
      </c>
      <c r="L148" s="507">
        <v>73.75</v>
      </c>
      <c r="M148" s="507">
        <v>117.02383</v>
      </c>
    </row>
    <row r="149" spans="1:13">
      <c r="A149" s="254">
        <v>139</v>
      </c>
      <c r="B149" s="510" t="s">
        <v>94</v>
      </c>
      <c r="C149" s="507">
        <v>2593.1999999999998</v>
      </c>
      <c r="D149" s="508">
        <v>2590.5166666666664</v>
      </c>
      <c r="E149" s="508">
        <v>2548.0333333333328</v>
      </c>
      <c r="F149" s="508">
        <v>2502.8666666666663</v>
      </c>
      <c r="G149" s="508">
        <v>2460.3833333333328</v>
      </c>
      <c r="H149" s="508">
        <v>2635.6833333333329</v>
      </c>
      <c r="I149" s="508">
        <v>2678.1666666666665</v>
      </c>
      <c r="J149" s="508">
        <v>2723.333333333333</v>
      </c>
      <c r="K149" s="507">
        <v>2633</v>
      </c>
      <c r="L149" s="507">
        <v>2545.35</v>
      </c>
      <c r="M149" s="507">
        <v>13.53079</v>
      </c>
    </row>
    <row r="150" spans="1:13">
      <c r="A150" s="254">
        <v>140</v>
      </c>
      <c r="B150" s="510" t="s">
        <v>351</v>
      </c>
      <c r="C150" s="507">
        <v>181.65</v>
      </c>
      <c r="D150" s="508">
        <v>181.98333333333335</v>
      </c>
      <c r="E150" s="508">
        <v>177.9666666666667</v>
      </c>
      <c r="F150" s="508">
        <v>174.28333333333336</v>
      </c>
      <c r="G150" s="508">
        <v>170.26666666666671</v>
      </c>
      <c r="H150" s="508">
        <v>185.66666666666669</v>
      </c>
      <c r="I150" s="508">
        <v>189.68333333333334</v>
      </c>
      <c r="J150" s="508">
        <v>193.36666666666667</v>
      </c>
      <c r="K150" s="507">
        <v>186</v>
      </c>
      <c r="L150" s="507">
        <v>178.3</v>
      </c>
      <c r="M150" s="507">
        <v>1.1837800000000001</v>
      </c>
    </row>
    <row r="151" spans="1:13">
      <c r="A151" s="254">
        <v>141</v>
      </c>
      <c r="B151" s="510" t="s">
        <v>236</v>
      </c>
      <c r="C151" s="507">
        <v>450.55</v>
      </c>
      <c r="D151" s="508">
        <v>450.26666666666671</v>
      </c>
      <c r="E151" s="508">
        <v>445.68333333333339</v>
      </c>
      <c r="F151" s="508">
        <v>440.81666666666666</v>
      </c>
      <c r="G151" s="508">
        <v>436.23333333333335</v>
      </c>
      <c r="H151" s="508">
        <v>455.13333333333344</v>
      </c>
      <c r="I151" s="508">
        <v>459.71666666666681</v>
      </c>
      <c r="J151" s="508">
        <v>464.58333333333348</v>
      </c>
      <c r="K151" s="507">
        <v>454.85</v>
      </c>
      <c r="L151" s="507">
        <v>445.4</v>
      </c>
      <c r="M151" s="507">
        <v>13.671329999999999</v>
      </c>
    </row>
    <row r="152" spans="1:13">
      <c r="A152" s="254">
        <v>142</v>
      </c>
      <c r="B152" s="510" t="s">
        <v>237</v>
      </c>
      <c r="C152" s="507">
        <v>1387.15</v>
      </c>
      <c r="D152" s="508">
        <v>1388.7333333333333</v>
      </c>
      <c r="E152" s="508">
        <v>1372.4666666666667</v>
      </c>
      <c r="F152" s="508">
        <v>1357.7833333333333</v>
      </c>
      <c r="G152" s="508">
        <v>1341.5166666666667</v>
      </c>
      <c r="H152" s="508">
        <v>1403.4166666666667</v>
      </c>
      <c r="I152" s="508">
        <v>1419.6833333333336</v>
      </c>
      <c r="J152" s="508">
        <v>1434.3666666666668</v>
      </c>
      <c r="K152" s="507">
        <v>1405</v>
      </c>
      <c r="L152" s="507">
        <v>1374.05</v>
      </c>
      <c r="M152" s="507">
        <v>1.21275</v>
      </c>
    </row>
    <row r="153" spans="1:13">
      <c r="A153" s="254">
        <v>143</v>
      </c>
      <c r="B153" s="510" t="s">
        <v>238</v>
      </c>
      <c r="C153" s="507">
        <v>86.05</v>
      </c>
      <c r="D153" s="508">
        <v>86.5</v>
      </c>
      <c r="E153" s="508">
        <v>85.25</v>
      </c>
      <c r="F153" s="508">
        <v>84.45</v>
      </c>
      <c r="G153" s="508">
        <v>83.2</v>
      </c>
      <c r="H153" s="508">
        <v>87.3</v>
      </c>
      <c r="I153" s="508">
        <v>88.55</v>
      </c>
      <c r="J153" s="508">
        <v>89.35</v>
      </c>
      <c r="K153" s="507">
        <v>87.75</v>
      </c>
      <c r="L153" s="507">
        <v>85.7</v>
      </c>
      <c r="M153" s="507">
        <v>79.474590000000006</v>
      </c>
    </row>
    <row r="154" spans="1:13">
      <c r="A154" s="254">
        <v>144</v>
      </c>
      <c r="B154" s="510" t="s">
        <v>95</v>
      </c>
      <c r="C154" s="507">
        <v>96.95</v>
      </c>
      <c r="D154" s="508">
        <v>96.2</v>
      </c>
      <c r="E154" s="508">
        <v>90.5</v>
      </c>
      <c r="F154" s="508">
        <v>84.05</v>
      </c>
      <c r="G154" s="508">
        <v>78.349999999999994</v>
      </c>
      <c r="H154" s="508">
        <v>102.65</v>
      </c>
      <c r="I154" s="508">
        <v>108.35000000000002</v>
      </c>
      <c r="J154" s="508">
        <v>114.80000000000001</v>
      </c>
      <c r="K154" s="507">
        <v>101.9</v>
      </c>
      <c r="L154" s="507">
        <v>89.75</v>
      </c>
      <c r="M154" s="507">
        <v>103.84162999999999</v>
      </c>
    </row>
    <row r="155" spans="1:13">
      <c r="A155" s="254">
        <v>145</v>
      </c>
      <c r="B155" s="510" t="s">
        <v>352</v>
      </c>
      <c r="C155" s="507">
        <v>589.95000000000005</v>
      </c>
      <c r="D155" s="508">
        <v>589.05000000000007</v>
      </c>
      <c r="E155" s="508">
        <v>586.15000000000009</v>
      </c>
      <c r="F155" s="508">
        <v>582.35</v>
      </c>
      <c r="G155" s="508">
        <v>579.45000000000005</v>
      </c>
      <c r="H155" s="508">
        <v>592.85000000000014</v>
      </c>
      <c r="I155" s="508">
        <v>595.75</v>
      </c>
      <c r="J155" s="508">
        <v>599.55000000000018</v>
      </c>
      <c r="K155" s="507">
        <v>591.95000000000005</v>
      </c>
      <c r="L155" s="507">
        <v>585.25</v>
      </c>
      <c r="M155" s="507">
        <v>0.98563000000000001</v>
      </c>
    </row>
    <row r="156" spans="1:13">
      <c r="A156" s="254">
        <v>146</v>
      </c>
      <c r="B156" s="510" t="s">
        <v>96</v>
      </c>
      <c r="C156" s="507">
        <v>1343.7</v>
      </c>
      <c r="D156" s="508">
        <v>1341.8999999999999</v>
      </c>
      <c r="E156" s="508">
        <v>1325.7999999999997</v>
      </c>
      <c r="F156" s="508">
        <v>1307.8999999999999</v>
      </c>
      <c r="G156" s="508">
        <v>1291.7999999999997</v>
      </c>
      <c r="H156" s="508">
        <v>1359.7999999999997</v>
      </c>
      <c r="I156" s="508">
        <v>1375.8999999999996</v>
      </c>
      <c r="J156" s="508">
        <v>1393.7999999999997</v>
      </c>
      <c r="K156" s="507">
        <v>1358</v>
      </c>
      <c r="L156" s="507">
        <v>1324</v>
      </c>
      <c r="M156" s="507">
        <v>8.6945999999999994</v>
      </c>
    </row>
    <row r="157" spans="1:13">
      <c r="A157" s="254">
        <v>147</v>
      </c>
      <c r="B157" s="510" t="s">
        <v>97</v>
      </c>
      <c r="C157" s="507">
        <v>209.3</v>
      </c>
      <c r="D157" s="508">
        <v>208.46666666666667</v>
      </c>
      <c r="E157" s="508">
        <v>205.83333333333334</v>
      </c>
      <c r="F157" s="508">
        <v>202.36666666666667</v>
      </c>
      <c r="G157" s="508">
        <v>199.73333333333335</v>
      </c>
      <c r="H157" s="508">
        <v>211.93333333333334</v>
      </c>
      <c r="I157" s="508">
        <v>214.56666666666666</v>
      </c>
      <c r="J157" s="508">
        <v>218.03333333333333</v>
      </c>
      <c r="K157" s="507">
        <v>211.1</v>
      </c>
      <c r="L157" s="507">
        <v>205</v>
      </c>
      <c r="M157" s="507">
        <v>26.910799999999998</v>
      </c>
    </row>
    <row r="158" spans="1:13">
      <c r="A158" s="254">
        <v>148</v>
      </c>
      <c r="B158" s="510" t="s">
        <v>354</v>
      </c>
      <c r="C158" s="507">
        <v>288</v>
      </c>
      <c r="D158" s="508">
        <v>286.33333333333331</v>
      </c>
      <c r="E158" s="508">
        <v>280.66666666666663</v>
      </c>
      <c r="F158" s="508">
        <v>273.33333333333331</v>
      </c>
      <c r="G158" s="508">
        <v>267.66666666666663</v>
      </c>
      <c r="H158" s="508">
        <v>293.66666666666663</v>
      </c>
      <c r="I158" s="508">
        <v>299.33333333333326</v>
      </c>
      <c r="J158" s="508">
        <v>306.66666666666663</v>
      </c>
      <c r="K158" s="507">
        <v>292</v>
      </c>
      <c r="L158" s="507">
        <v>279</v>
      </c>
      <c r="M158" s="507">
        <v>3.4338500000000001</v>
      </c>
    </row>
    <row r="159" spans="1:13">
      <c r="A159" s="254">
        <v>149</v>
      </c>
      <c r="B159" s="510" t="s">
        <v>98</v>
      </c>
      <c r="C159" s="507">
        <v>90.7</v>
      </c>
      <c r="D159" s="508">
        <v>89.666666666666671</v>
      </c>
      <c r="E159" s="508">
        <v>86.833333333333343</v>
      </c>
      <c r="F159" s="508">
        <v>82.966666666666669</v>
      </c>
      <c r="G159" s="508">
        <v>80.13333333333334</v>
      </c>
      <c r="H159" s="508">
        <v>93.533333333333346</v>
      </c>
      <c r="I159" s="508">
        <v>96.366666666666688</v>
      </c>
      <c r="J159" s="508">
        <v>100.23333333333335</v>
      </c>
      <c r="K159" s="507">
        <v>92.5</v>
      </c>
      <c r="L159" s="507">
        <v>85.8</v>
      </c>
      <c r="M159" s="507">
        <v>534.25954000000002</v>
      </c>
    </row>
    <row r="160" spans="1:13">
      <c r="A160" s="254">
        <v>150</v>
      </c>
      <c r="B160" s="510" t="s">
        <v>355</v>
      </c>
      <c r="C160" s="507">
        <v>2365.65</v>
      </c>
      <c r="D160" s="508">
        <v>2394.7999999999997</v>
      </c>
      <c r="E160" s="508">
        <v>2321.8499999999995</v>
      </c>
      <c r="F160" s="508">
        <v>2278.0499999999997</v>
      </c>
      <c r="G160" s="508">
        <v>2205.0999999999995</v>
      </c>
      <c r="H160" s="508">
        <v>2438.5999999999995</v>
      </c>
      <c r="I160" s="508">
        <v>2511.5499999999993</v>
      </c>
      <c r="J160" s="508">
        <v>2555.3499999999995</v>
      </c>
      <c r="K160" s="507">
        <v>2467.75</v>
      </c>
      <c r="L160" s="507">
        <v>2351</v>
      </c>
      <c r="M160" s="507">
        <v>0.51154999999999995</v>
      </c>
    </row>
    <row r="161" spans="1:13">
      <c r="A161" s="254">
        <v>151</v>
      </c>
      <c r="B161" s="510" t="s">
        <v>356</v>
      </c>
      <c r="C161" s="507">
        <v>416.3</v>
      </c>
      <c r="D161" s="508">
        <v>409.40000000000003</v>
      </c>
      <c r="E161" s="508">
        <v>398.90000000000009</v>
      </c>
      <c r="F161" s="508">
        <v>381.50000000000006</v>
      </c>
      <c r="G161" s="508">
        <v>371.00000000000011</v>
      </c>
      <c r="H161" s="508">
        <v>426.80000000000007</v>
      </c>
      <c r="I161" s="508">
        <v>437.29999999999995</v>
      </c>
      <c r="J161" s="508">
        <v>454.70000000000005</v>
      </c>
      <c r="K161" s="507">
        <v>419.9</v>
      </c>
      <c r="L161" s="507">
        <v>392</v>
      </c>
      <c r="M161" s="507">
        <v>5.5861700000000001</v>
      </c>
    </row>
    <row r="162" spans="1:13">
      <c r="A162" s="254">
        <v>152</v>
      </c>
      <c r="B162" s="510" t="s">
        <v>357</v>
      </c>
      <c r="C162" s="507">
        <v>674.55</v>
      </c>
      <c r="D162" s="508">
        <v>666.85</v>
      </c>
      <c r="E162" s="508">
        <v>645.70000000000005</v>
      </c>
      <c r="F162" s="508">
        <v>616.85</v>
      </c>
      <c r="G162" s="508">
        <v>595.70000000000005</v>
      </c>
      <c r="H162" s="508">
        <v>695.7</v>
      </c>
      <c r="I162" s="508">
        <v>716.84999999999991</v>
      </c>
      <c r="J162" s="508">
        <v>745.7</v>
      </c>
      <c r="K162" s="507">
        <v>688</v>
      </c>
      <c r="L162" s="507">
        <v>638</v>
      </c>
      <c r="M162" s="507">
        <v>4.7584200000000001</v>
      </c>
    </row>
    <row r="163" spans="1:13">
      <c r="A163" s="254">
        <v>153</v>
      </c>
      <c r="B163" s="510" t="s">
        <v>358</v>
      </c>
      <c r="C163" s="507">
        <v>107.95</v>
      </c>
      <c r="D163" s="508">
        <v>106.81666666666666</v>
      </c>
      <c r="E163" s="508">
        <v>101.83333333333333</v>
      </c>
      <c r="F163" s="508">
        <v>95.716666666666669</v>
      </c>
      <c r="G163" s="508">
        <v>90.733333333333334</v>
      </c>
      <c r="H163" s="508">
        <v>112.93333333333332</v>
      </c>
      <c r="I163" s="508">
        <v>117.91666666666667</v>
      </c>
      <c r="J163" s="508">
        <v>124.03333333333332</v>
      </c>
      <c r="K163" s="507">
        <v>111.8</v>
      </c>
      <c r="L163" s="507">
        <v>100.7</v>
      </c>
      <c r="M163" s="507">
        <v>153.83205000000001</v>
      </c>
    </row>
    <row r="164" spans="1:13">
      <c r="A164" s="254">
        <v>154</v>
      </c>
      <c r="B164" s="510" t="s">
        <v>359</v>
      </c>
      <c r="C164" s="507">
        <v>178.55</v>
      </c>
      <c r="D164" s="508">
        <v>177.65</v>
      </c>
      <c r="E164" s="508">
        <v>170.60000000000002</v>
      </c>
      <c r="F164" s="508">
        <v>162.65</v>
      </c>
      <c r="G164" s="508">
        <v>155.60000000000002</v>
      </c>
      <c r="H164" s="508">
        <v>185.60000000000002</v>
      </c>
      <c r="I164" s="508">
        <v>192.65000000000003</v>
      </c>
      <c r="J164" s="508">
        <v>200.60000000000002</v>
      </c>
      <c r="K164" s="507">
        <v>184.7</v>
      </c>
      <c r="L164" s="507">
        <v>169.7</v>
      </c>
      <c r="M164" s="507">
        <v>64.269189999999995</v>
      </c>
    </row>
    <row r="165" spans="1:13">
      <c r="A165" s="254">
        <v>155</v>
      </c>
      <c r="B165" s="510" t="s">
        <v>239</v>
      </c>
      <c r="C165" s="507">
        <v>7.95</v>
      </c>
      <c r="D165" s="508">
        <v>7.9833333333333343</v>
      </c>
      <c r="E165" s="508">
        <v>7.8666666666666689</v>
      </c>
      <c r="F165" s="508">
        <v>7.783333333333335</v>
      </c>
      <c r="G165" s="508">
        <v>7.6666666666666696</v>
      </c>
      <c r="H165" s="508">
        <v>8.0666666666666682</v>
      </c>
      <c r="I165" s="508">
        <v>8.1833333333333353</v>
      </c>
      <c r="J165" s="508">
        <v>8.2666666666666675</v>
      </c>
      <c r="K165" s="507">
        <v>8.1</v>
      </c>
      <c r="L165" s="507">
        <v>7.9</v>
      </c>
      <c r="M165" s="507">
        <v>48.963929999999998</v>
      </c>
    </row>
    <row r="166" spans="1:13">
      <c r="A166" s="254">
        <v>156</v>
      </c>
      <c r="B166" s="510" t="s">
        <v>240</v>
      </c>
      <c r="C166" s="507">
        <v>69.55</v>
      </c>
      <c r="D166" s="508">
        <v>69.966666666666669</v>
      </c>
      <c r="E166" s="508">
        <v>68.433333333333337</v>
      </c>
      <c r="F166" s="508">
        <v>67.316666666666663</v>
      </c>
      <c r="G166" s="508">
        <v>65.783333333333331</v>
      </c>
      <c r="H166" s="508">
        <v>71.083333333333343</v>
      </c>
      <c r="I166" s="508">
        <v>72.616666666666674</v>
      </c>
      <c r="J166" s="508">
        <v>73.733333333333348</v>
      </c>
      <c r="K166" s="507">
        <v>71.5</v>
      </c>
      <c r="L166" s="507">
        <v>68.849999999999994</v>
      </c>
      <c r="M166" s="507">
        <v>34.028550000000003</v>
      </c>
    </row>
    <row r="167" spans="1:13">
      <c r="A167" s="254">
        <v>157</v>
      </c>
      <c r="B167" s="510" t="s">
        <v>99</v>
      </c>
      <c r="C167" s="507">
        <v>144.44999999999999</v>
      </c>
      <c r="D167" s="508">
        <v>144.88333333333333</v>
      </c>
      <c r="E167" s="508">
        <v>142.91666666666666</v>
      </c>
      <c r="F167" s="508">
        <v>141.38333333333333</v>
      </c>
      <c r="G167" s="508">
        <v>139.41666666666666</v>
      </c>
      <c r="H167" s="508">
        <v>146.41666666666666</v>
      </c>
      <c r="I167" s="508">
        <v>148.38333333333335</v>
      </c>
      <c r="J167" s="508">
        <v>149.91666666666666</v>
      </c>
      <c r="K167" s="507">
        <v>146.85</v>
      </c>
      <c r="L167" s="507">
        <v>143.35</v>
      </c>
      <c r="M167" s="507">
        <v>165.85926000000001</v>
      </c>
    </row>
    <row r="168" spans="1:13">
      <c r="A168" s="254">
        <v>158</v>
      </c>
      <c r="B168" s="510" t="s">
        <v>360</v>
      </c>
      <c r="C168" s="507">
        <v>296.75</v>
      </c>
      <c r="D168" s="508">
        <v>294.58333333333331</v>
      </c>
      <c r="E168" s="508">
        <v>285.36666666666662</v>
      </c>
      <c r="F168" s="508">
        <v>273.98333333333329</v>
      </c>
      <c r="G168" s="508">
        <v>264.76666666666659</v>
      </c>
      <c r="H168" s="508">
        <v>305.96666666666664</v>
      </c>
      <c r="I168" s="508">
        <v>315.18333333333334</v>
      </c>
      <c r="J168" s="508">
        <v>326.56666666666666</v>
      </c>
      <c r="K168" s="507">
        <v>303.8</v>
      </c>
      <c r="L168" s="507">
        <v>283.2</v>
      </c>
      <c r="M168" s="507">
        <v>4.6341299999999999</v>
      </c>
    </row>
    <row r="169" spans="1:13">
      <c r="A169" s="254">
        <v>159</v>
      </c>
      <c r="B169" s="510" t="s">
        <v>361</v>
      </c>
      <c r="C169" s="507">
        <v>253.7</v>
      </c>
      <c r="D169" s="508">
        <v>251.01666666666665</v>
      </c>
      <c r="E169" s="508">
        <v>244.0333333333333</v>
      </c>
      <c r="F169" s="508">
        <v>234.36666666666665</v>
      </c>
      <c r="G169" s="508">
        <v>227.3833333333333</v>
      </c>
      <c r="H169" s="508">
        <v>260.68333333333328</v>
      </c>
      <c r="I169" s="508">
        <v>267.66666666666663</v>
      </c>
      <c r="J169" s="508">
        <v>277.33333333333331</v>
      </c>
      <c r="K169" s="507">
        <v>258</v>
      </c>
      <c r="L169" s="507">
        <v>241.35</v>
      </c>
      <c r="M169" s="507">
        <v>6.1594300000000004</v>
      </c>
    </row>
    <row r="170" spans="1:13">
      <c r="A170" s="254">
        <v>160</v>
      </c>
      <c r="B170" s="510" t="s">
        <v>744</v>
      </c>
      <c r="C170" s="507">
        <v>4293.7</v>
      </c>
      <c r="D170" s="508">
        <v>4290.1166666666659</v>
      </c>
      <c r="E170" s="508">
        <v>4160.2833333333319</v>
      </c>
      <c r="F170" s="508">
        <v>4026.8666666666659</v>
      </c>
      <c r="G170" s="508">
        <v>3897.0333333333319</v>
      </c>
      <c r="H170" s="508">
        <v>4423.5333333333319</v>
      </c>
      <c r="I170" s="508">
        <v>4553.3666666666659</v>
      </c>
      <c r="J170" s="508">
        <v>4686.7833333333319</v>
      </c>
      <c r="K170" s="507">
        <v>4419.95</v>
      </c>
      <c r="L170" s="507">
        <v>4156.7</v>
      </c>
      <c r="M170" s="507">
        <v>0.81791999999999998</v>
      </c>
    </row>
    <row r="171" spans="1:13">
      <c r="A171" s="254">
        <v>161</v>
      </c>
      <c r="B171" s="510" t="s">
        <v>102</v>
      </c>
      <c r="C171" s="507">
        <v>29.05</v>
      </c>
      <c r="D171" s="508">
        <v>28.683333333333334</v>
      </c>
      <c r="E171" s="508">
        <v>27.416666666666668</v>
      </c>
      <c r="F171" s="508">
        <v>25.783333333333335</v>
      </c>
      <c r="G171" s="508">
        <v>24.516666666666669</v>
      </c>
      <c r="H171" s="508">
        <v>30.316666666666666</v>
      </c>
      <c r="I171" s="508">
        <v>31.583333333333332</v>
      </c>
      <c r="J171" s="508">
        <v>33.216666666666669</v>
      </c>
      <c r="K171" s="507">
        <v>29.95</v>
      </c>
      <c r="L171" s="507">
        <v>27.05</v>
      </c>
      <c r="M171" s="507">
        <v>560.00401999999997</v>
      </c>
    </row>
    <row r="172" spans="1:13">
      <c r="A172" s="254">
        <v>162</v>
      </c>
      <c r="B172" s="510" t="s">
        <v>362</v>
      </c>
      <c r="C172" s="507">
        <v>2346.5500000000002</v>
      </c>
      <c r="D172" s="508">
        <v>2348.5166666666669</v>
      </c>
      <c r="E172" s="508">
        <v>2307.0333333333338</v>
      </c>
      <c r="F172" s="508">
        <v>2267.5166666666669</v>
      </c>
      <c r="G172" s="508">
        <v>2226.0333333333338</v>
      </c>
      <c r="H172" s="508">
        <v>2388.0333333333338</v>
      </c>
      <c r="I172" s="508">
        <v>2429.5166666666664</v>
      </c>
      <c r="J172" s="508">
        <v>2469.0333333333338</v>
      </c>
      <c r="K172" s="507">
        <v>2390</v>
      </c>
      <c r="L172" s="507">
        <v>2309</v>
      </c>
      <c r="M172" s="507">
        <v>0.25681999999999999</v>
      </c>
    </row>
    <row r="173" spans="1:13">
      <c r="A173" s="254">
        <v>163</v>
      </c>
      <c r="B173" s="510" t="s">
        <v>745</v>
      </c>
      <c r="C173" s="507">
        <v>208.15</v>
      </c>
      <c r="D173" s="508">
        <v>210.06666666666669</v>
      </c>
      <c r="E173" s="508">
        <v>205.23333333333338</v>
      </c>
      <c r="F173" s="508">
        <v>202.31666666666669</v>
      </c>
      <c r="G173" s="508">
        <v>197.48333333333338</v>
      </c>
      <c r="H173" s="508">
        <v>212.98333333333338</v>
      </c>
      <c r="I173" s="508">
        <v>217.81666666666669</v>
      </c>
      <c r="J173" s="508">
        <v>220.73333333333338</v>
      </c>
      <c r="K173" s="507">
        <v>214.9</v>
      </c>
      <c r="L173" s="507">
        <v>207.15</v>
      </c>
      <c r="M173" s="507">
        <v>2.1154099999999998</v>
      </c>
    </row>
    <row r="174" spans="1:13">
      <c r="A174" s="254">
        <v>164</v>
      </c>
      <c r="B174" s="510" t="s">
        <v>363</v>
      </c>
      <c r="C174" s="507">
        <v>2573.4499999999998</v>
      </c>
      <c r="D174" s="508">
        <v>2593.7166666666667</v>
      </c>
      <c r="E174" s="508">
        <v>2543.8333333333335</v>
      </c>
      <c r="F174" s="508">
        <v>2514.2166666666667</v>
      </c>
      <c r="G174" s="508">
        <v>2464.3333333333335</v>
      </c>
      <c r="H174" s="508">
        <v>2623.3333333333335</v>
      </c>
      <c r="I174" s="508">
        <v>2673.2166666666667</v>
      </c>
      <c r="J174" s="508">
        <v>2702.8333333333335</v>
      </c>
      <c r="K174" s="507">
        <v>2643.6</v>
      </c>
      <c r="L174" s="507">
        <v>2564.1</v>
      </c>
      <c r="M174" s="507">
        <v>0.20249</v>
      </c>
    </row>
    <row r="175" spans="1:13">
      <c r="A175" s="254">
        <v>165</v>
      </c>
      <c r="B175" s="510" t="s">
        <v>241</v>
      </c>
      <c r="C175" s="507">
        <v>199.45</v>
      </c>
      <c r="D175" s="508">
        <v>199.93333333333331</v>
      </c>
      <c r="E175" s="508">
        <v>195.86666666666662</v>
      </c>
      <c r="F175" s="508">
        <v>192.2833333333333</v>
      </c>
      <c r="G175" s="508">
        <v>188.21666666666661</v>
      </c>
      <c r="H175" s="508">
        <v>203.51666666666662</v>
      </c>
      <c r="I175" s="508">
        <v>207.58333333333329</v>
      </c>
      <c r="J175" s="508">
        <v>211.16666666666663</v>
      </c>
      <c r="K175" s="507">
        <v>204</v>
      </c>
      <c r="L175" s="507">
        <v>196.35</v>
      </c>
      <c r="M175" s="507">
        <v>6.96915</v>
      </c>
    </row>
    <row r="176" spans="1:13">
      <c r="A176" s="254">
        <v>166</v>
      </c>
      <c r="B176" s="510" t="s">
        <v>364</v>
      </c>
      <c r="C176" s="507">
        <v>5627</v>
      </c>
      <c r="D176" s="508">
        <v>5613.95</v>
      </c>
      <c r="E176" s="508">
        <v>5578.9</v>
      </c>
      <c r="F176" s="508">
        <v>5530.8</v>
      </c>
      <c r="G176" s="508">
        <v>5495.75</v>
      </c>
      <c r="H176" s="508">
        <v>5662.0499999999993</v>
      </c>
      <c r="I176" s="508">
        <v>5697.1</v>
      </c>
      <c r="J176" s="508">
        <v>5745.1999999999989</v>
      </c>
      <c r="K176" s="507">
        <v>5649</v>
      </c>
      <c r="L176" s="507">
        <v>5565.85</v>
      </c>
      <c r="M176" s="507">
        <v>2.4819999999999998E-2</v>
      </c>
    </row>
    <row r="177" spans="1:13">
      <c r="A177" s="254">
        <v>167</v>
      </c>
      <c r="B177" s="510" t="s">
        <v>365</v>
      </c>
      <c r="C177" s="507">
        <v>1540.7</v>
      </c>
      <c r="D177" s="508">
        <v>1541.5500000000002</v>
      </c>
      <c r="E177" s="508">
        <v>1514.2000000000003</v>
      </c>
      <c r="F177" s="508">
        <v>1487.7</v>
      </c>
      <c r="G177" s="508">
        <v>1460.3500000000001</v>
      </c>
      <c r="H177" s="508">
        <v>1568.0500000000004</v>
      </c>
      <c r="I177" s="508">
        <v>1595.4000000000003</v>
      </c>
      <c r="J177" s="508">
        <v>1621.9000000000005</v>
      </c>
      <c r="K177" s="507">
        <v>1568.9</v>
      </c>
      <c r="L177" s="507">
        <v>1515.05</v>
      </c>
      <c r="M177" s="507">
        <v>1.0291699999999999</v>
      </c>
    </row>
    <row r="178" spans="1:13">
      <c r="A178" s="254">
        <v>168</v>
      </c>
      <c r="B178" s="510" t="s">
        <v>100</v>
      </c>
      <c r="C178" s="507">
        <v>473.7</v>
      </c>
      <c r="D178" s="508">
        <v>474.31666666666666</v>
      </c>
      <c r="E178" s="508">
        <v>469.63333333333333</v>
      </c>
      <c r="F178" s="508">
        <v>465.56666666666666</v>
      </c>
      <c r="G178" s="508">
        <v>460.88333333333333</v>
      </c>
      <c r="H178" s="508">
        <v>478.38333333333333</v>
      </c>
      <c r="I178" s="508">
        <v>483.06666666666661</v>
      </c>
      <c r="J178" s="508">
        <v>487.13333333333333</v>
      </c>
      <c r="K178" s="507">
        <v>479</v>
      </c>
      <c r="L178" s="507">
        <v>470.25</v>
      </c>
      <c r="M178" s="507">
        <v>12.65418</v>
      </c>
    </row>
    <row r="179" spans="1:13">
      <c r="A179" s="254">
        <v>169</v>
      </c>
      <c r="B179" s="510" t="s">
        <v>366</v>
      </c>
      <c r="C179" s="507">
        <v>906.05</v>
      </c>
      <c r="D179" s="508">
        <v>906.7833333333333</v>
      </c>
      <c r="E179" s="508">
        <v>903.76666666666665</v>
      </c>
      <c r="F179" s="508">
        <v>901.48333333333335</v>
      </c>
      <c r="G179" s="508">
        <v>898.4666666666667</v>
      </c>
      <c r="H179" s="508">
        <v>909.06666666666661</v>
      </c>
      <c r="I179" s="508">
        <v>912.08333333333326</v>
      </c>
      <c r="J179" s="508">
        <v>914.36666666666656</v>
      </c>
      <c r="K179" s="507">
        <v>909.8</v>
      </c>
      <c r="L179" s="507">
        <v>904.5</v>
      </c>
      <c r="M179" s="507">
        <v>0.43264999999999998</v>
      </c>
    </row>
    <row r="180" spans="1:13">
      <c r="A180" s="254">
        <v>170</v>
      </c>
      <c r="B180" s="510" t="s">
        <v>242</v>
      </c>
      <c r="C180" s="507">
        <v>503.5</v>
      </c>
      <c r="D180" s="508">
        <v>500.73333333333335</v>
      </c>
      <c r="E180" s="508">
        <v>492.26666666666671</v>
      </c>
      <c r="F180" s="508">
        <v>481.03333333333336</v>
      </c>
      <c r="G180" s="508">
        <v>472.56666666666672</v>
      </c>
      <c r="H180" s="508">
        <v>511.9666666666667</v>
      </c>
      <c r="I180" s="508">
        <v>520.43333333333339</v>
      </c>
      <c r="J180" s="508">
        <v>531.66666666666674</v>
      </c>
      <c r="K180" s="507">
        <v>509.2</v>
      </c>
      <c r="L180" s="507">
        <v>489.5</v>
      </c>
      <c r="M180" s="507">
        <v>5.6237599999999999</v>
      </c>
    </row>
    <row r="181" spans="1:13">
      <c r="A181" s="254">
        <v>171</v>
      </c>
      <c r="B181" s="510" t="s">
        <v>103</v>
      </c>
      <c r="C181" s="507">
        <v>692.35</v>
      </c>
      <c r="D181" s="508">
        <v>693.7833333333333</v>
      </c>
      <c r="E181" s="508">
        <v>688.56666666666661</v>
      </c>
      <c r="F181" s="508">
        <v>684.7833333333333</v>
      </c>
      <c r="G181" s="508">
        <v>679.56666666666661</v>
      </c>
      <c r="H181" s="508">
        <v>697.56666666666661</v>
      </c>
      <c r="I181" s="508">
        <v>702.7833333333333</v>
      </c>
      <c r="J181" s="508">
        <v>706.56666666666661</v>
      </c>
      <c r="K181" s="507">
        <v>699</v>
      </c>
      <c r="L181" s="507">
        <v>690</v>
      </c>
      <c r="M181" s="507">
        <v>13.757630000000001</v>
      </c>
    </row>
    <row r="182" spans="1:13">
      <c r="A182" s="254">
        <v>172</v>
      </c>
      <c r="B182" s="510" t="s">
        <v>243</v>
      </c>
      <c r="C182" s="507">
        <v>466.15</v>
      </c>
      <c r="D182" s="508">
        <v>463.66666666666669</v>
      </c>
      <c r="E182" s="508">
        <v>458.93333333333339</v>
      </c>
      <c r="F182" s="508">
        <v>451.7166666666667</v>
      </c>
      <c r="G182" s="508">
        <v>446.98333333333341</v>
      </c>
      <c r="H182" s="508">
        <v>470.88333333333338</v>
      </c>
      <c r="I182" s="508">
        <v>475.61666666666662</v>
      </c>
      <c r="J182" s="508">
        <v>482.83333333333337</v>
      </c>
      <c r="K182" s="507">
        <v>468.4</v>
      </c>
      <c r="L182" s="507">
        <v>456.45</v>
      </c>
      <c r="M182" s="507">
        <v>1.2094800000000001</v>
      </c>
    </row>
    <row r="183" spans="1:13">
      <c r="A183" s="254">
        <v>173</v>
      </c>
      <c r="B183" s="510" t="s">
        <v>244</v>
      </c>
      <c r="C183" s="507">
        <v>1525.6</v>
      </c>
      <c r="D183" s="508">
        <v>1517.5166666666667</v>
      </c>
      <c r="E183" s="508">
        <v>1505.2833333333333</v>
      </c>
      <c r="F183" s="508">
        <v>1484.9666666666667</v>
      </c>
      <c r="G183" s="508">
        <v>1472.7333333333333</v>
      </c>
      <c r="H183" s="508">
        <v>1537.8333333333333</v>
      </c>
      <c r="I183" s="508">
        <v>1550.0666666666664</v>
      </c>
      <c r="J183" s="508">
        <v>1570.3833333333332</v>
      </c>
      <c r="K183" s="507">
        <v>1529.75</v>
      </c>
      <c r="L183" s="507">
        <v>1497.2</v>
      </c>
      <c r="M183" s="507">
        <v>5.0787000000000004</v>
      </c>
    </row>
    <row r="184" spans="1:13">
      <c r="A184" s="254">
        <v>174</v>
      </c>
      <c r="B184" s="510" t="s">
        <v>367</v>
      </c>
      <c r="C184" s="507">
        <v>363.75</v>
      </c>
      <c r="D184" s="508">
        <v>364.05</v>
      </c>
      <c r="E184" s="508">
        <v>353.65000000000003</v>
      </c>
      <c r="F184" s="508">
        <v>343.55</v>
      </c>
      <c r="G184" s="508">
        <v>333.15000000000003</v>
      </c>
      <c r="H184" s="508">
        <v>374.15000000000003</v>
      </c>
      <c r="I184" s="508">
        <v>384.55</v>
      </c>
      <c r="J184" s="508">
        <v>394.65000000000003</v>
      </c>
      <c r="K184" s="507">
        <v>374.45</v>
      </c>
      <c r="L184" s="507">
        <v>353.95</v>
      </c>
      <c r="M184" s="507">
        <v>58.650379999999998</v>
      </c>
    </row>
    <row r="185" spans="1:13">
      <c r="A185" s="254">
        <v>175</v>
      </c>
      <c r="B185" s="510" t="s">
        <v>245</v>
      </c>
      <c r="C185" s="507">
        <v>492.5</v>
      </c>
      <c r="D185" s="508">
        <v>491.68333333333334</v>
      </c>
      <c r="E185" s="508">
        <v>480.81666666666666</v>
      </c>
      <c r="F185" s="508">
        <v>469.13333333333333</v>
      </c>
      <c r="G185" s="508">
        <v>458.26666666666665</v>
      </c>
      <c r="H185" s="508">
        <v>503.36666666666667</v>
      </c>
      <c r="I185" s="508">
        <v>514.23333333333335</v>
      </c>
      <c r="J185" s="508">
        <v>525.91666666666674</v>
      </c>
      <c r="K185" s="507">
        <v>502.55</v>
      </c>
      <c r="L185" s="507">
        <v>480</v>
      </c>
      <c r="M185" s="507">
        <v>17.97467</v>
      </c>
    </row>
    <row r="186" spans="1:13">
      <c r="A186" s="254">
        <v>176</v>
      </c>
      <c r="B186" s="510" t="s">
        <v>104</v>
      </c>
      <c r="C186" s="507">
        <v>1350.4</v>
      </c>
      <c r="D186" s="508">
        <v>1336.9666666666667</v>
      </c>
      <c r="E186" s="508">
        <v>1313.9333333333334</v>
      </c>
      <c r="F186" s="508">
        <v>1277.4666666666667</v>
      </c>
      <c r="G186" s="508">
        <v>1254.4333333333334</v>
      </c>
      <c r="H186" s="508">
        <v>1373.4333333333334</v>
      </c>
      <c r="I186" s="508">
        <v>1396.4666666666667</v>
      </c>
      <c r="J186" s="508">
        <v>1432.9333333333334</v>
      </c>
      <c r="K186" s="507">
        <v>1360</v>
      </c>
      <c r="L186" s="507">
        <v>1300.5</v>
      </c>
      <c r="M186" s="507">
        <v>19.508459999999999</v>
      </c>
    </row>
    <row r="187" spans="1:13">
      <c r="A187" s="254">
        <v>177</v>
      </c>
      <c r="B187" s="510" t="s">
        <v>368</v>
      </c>
      <c r="C187" s="507">
        <v>322.35000000000002</v>
      </c>
      <c r="D187" s="508">
        <v>324.83333333333331</v>
      </c>
      <c r="E187" s="508">
        <v>316.81666666666661</v>
      </c>
      <c r="F187" s="508">
        <v>311.2833333333333</v>
      </c>
      <c r="G187" s="508">
        <v>303.26666666666659</v>
      </c>
      <c r="H187" s="508">
        <v>330.36666666666662</v>
      </c>
      <c r="I187" s="508">
        <v>338.38333333333338</v>
      </c>
      <c r="J187" s="508">
        <v>343.91666666666663</v>
      </c>
      <c r="K187" s="507">
        <v>332.85</v>
      </c>
      <c r="L187" s="507">
        <v>319.3</v>
      </c>
      <c r="M187" s="507">
        <v>2.6160899999999998</v>
      </c>
    </row>
    <row r="188" spans="1:13">
      <c r="A188" s="254">
        <v>178</v>
      </c>
      <c r="B188" s="510" t="s">
        <v>369</v>
      </c>
      <c r="C188" s="507">
        <v>139.5</v>
      </c>
      <c r="D188" s="508">
        <v>137.5</v>
      </c>
      <c r="E188" s="508">
        <v>133.69999999999999</v>
      </c>
      <c r="F188" s="508">
        <v>127.89999999999998</v>
      </c>
      <c r="G188" s="508">
        <v>124.09999999999997</v>
      </c>
      <c r="H188" s="508">
        <v>143.30000000000001</v>
      </c>
      <c r="I188" s="508">
        <v>147.10000000000002</v>
      </c>
      <c r="J188" s="508">
        <v>152.90000000000003</v>
      </c>
      <c r="K188" s="507">
        <v>141.30000000000001</v>
      </c>
      <c r="L188" s="507">
        <v>131.69999999999999</v>
      </c>
      <c r="M188" s="507">
        <v>15.46988</v>
      </c>
    </row>
    <row r="189" spans="1:13">
      <c r="A189" s="254">
        <v>179</v>
      </c>
      <c r="B189" s="510" t="s">
        <v>370</v>
      </c>
      <c r="C189" s="507">
        <v>948.6</v>
      </c>
      <c r="D189" s="508">
        <v>948.68333333333339</v>
      </c>
      <c r="E189" s="508">
        <v>932.86666666666679</v>
      </c>
      <c r="F189" s="508">
        <v>917.13333333333344</v>
      </c>
      <c r="G189" s="508">
        <v>901.31666666666683</v>
      </c>
      <c r="H189" s="508">
        <v>964.41666666666674</v>
      </c>
      <c r="I189" s="508">
        <v>980.23333333333335</v>
      </c>
      <c r="J189" s="508">
        <v>995.9666666666667</v>
      </c>
      <c r="K189" s="507">
        <v>964.5</v>
      </c>
      <c r="L189" s="507">
        <v>932.95</v>
      </c>
      <c r="M189" s="507">
        <v>0.23565</v>
      </c>
    </row>
    <row r="190" spans="1:13">
      <c r="A190" s="254">
        <v>180</v>
      </c>
      <c r="B190" s="510" t="s">
        <v>371</v>
      </c>
      <c r="C190" s="507">
        <v>370.95</v>
      </c>
      <c r="D190" s="508">
        <v>364.61666666666662</v>
      </c>
      <c r="E190" s="508">
        <v>354.33333333333326</v>
      </c>
      <c r="F190" s="508">
        <v>337.71666666666664</v>
      </c>
      <c r="G190" s="508">
        <v>327.43333333333328</v>
      </c>
      <c r="H190" s="508">
        <v>381.23333333333323</v>
      </c>
      <c r="I190" s="508">
        <v>391.51666666666665</v>
      </c>
      <c r="J190" s="508">
        <v>408.13333333333321</v>
      </c>
      <c r="K190" s="507">
        <v>374.9</v>
      </c>
      <c r="L190" s="507">
        <v>348</v>
      </c>
      <c r="M190" s="507">
        <v>6.6609100000000003</v>
      </c>
    </row>
    <row r="191" spans="1:13">
      <c r="A191" s="254">
        <v>181</v>
      </c>
      <c r="B191" s="510" t="s">
        <v>743</v>
      </c>
      <c r="C191" s="507">
        <v>146.4</v>
      </c>
      <c r="D191" s="508">
        <v>148.13333333333333</v>
      </c>
      <c r="E191" s="508">
        <v>141.26666666666665</v>
      </c>
      <c r="F191" s="508">
        <v>136.13333333333333</v>
      </c>
      <c r="G191" s="508">
        <v>129.26666666666665</v>
      </c>
      <c r="H191" s="508">
        <v>153.26666666666665</v>
      </c>
      <c r="I191" s="508">
        <v>160.13333333333333</v>
      </c>
      <c r="J191" s="508">
        <v>165.26666666666665</v>
      </c>
      <c r="K191" s="507">
        <v>155</v>
      </c>
      <c r="L191" s="507">
        <v>143</v>
      </c>
      <c r="M191" s="507">
        <v>47.91413</v>
      </c>
    </row>
    <row r="192" spans="1:13">
      <c r="A192" s="254">
        <v>182</v>
      </c>
      <c r="B192" s="510" t="s">
        <v>773</v>
      </c>
      <c r="C192" s="507">
        <v>619.5</v>
      </c>
      <c r="D192" s="508">
        <v>620.48333333333335</v>
      </c>
      <c r="E192" s="508">
        <v>606.06666666666672</v>
      </c>
      <c r="F192" s="508">
        <v>592.63333333333333</v>
      </c>
      <c r="G192" s="508">
        <v>578.2166666666667</v>
      </c>
      <c r="H192" s="508">
        <v>633.91666666666674</v>
      </c>
      <c r="I192" s="508">
        <v>648.33333333333326</v>
      </c>
      <c r="J192" s="508">
        <v>661.76666666666677</v>
      </c>
      <c r="K192" s="507">
        <v>634.9</v>
      </c>
      <c r="L192" s="507">
        <v>607.04999999999995</v>
      </c>
      <c r="M192" s="507">
        <v>1.72715</v>
      </c>
    </row>
    <row r="193" spans="1:13">
      <c r="A193" s="254">
        <v>183</v>
      </c>
      <c r="B193" s="510" t="s">
        <v>372</v>
      </c>
      <c r="C193" s="507">
        <v>544.1</v>
      </c>
      <c r="D193" s="508">
        <v>546.54999999999995</v>
      </c>
      <c r="E193" s="508">
        <v>538.09999999999991</v>
      </c>
      <c r="F193" s="508">
        <v>532.09999999999991</v>
      </c>
      <c r="G193" s="508">
        <v>523.64999999999986</v>
      </c>
      <c r="H193" s="508">
        <v>552.54999999999995</v>
      </c>
      <c r="I193" s="508">
        <v>561</v>
      </c>
      <c r="J193" s="508">
        <v>567</v>
      </c>
      <c r="K193" s="507">
        <v>555</v>
      </c>
      <c r="L193" s="507">
        <v>540.54999999999995</v>
      </c>
      <c r="M193" s="507">
        <v>12.011799999999999</v>
      </c>
    </row>
    <row r="194" spans="1:13">
      <c r="A194" s="254">
        <v>184</v>
      </c>
      <c r="B194" s="510" t="s">
        <v>373</v>
      </c>
      <c r="C194" s="507">
        <v>63.1</v>
      </c>
      <c r="D194" s="508">
        <v>63.266666666666673</v>
      </c>
      <c r="E194" s="508">
        <v>62.333333333333343</v>
      </c>
      <c r="F194" s="508">
        <v>61.56666666666667</v>
      </c>
      <c r="G194" s="508">
        <v>60.63333333333334</v>
      </c>
      <c r="H194" s="508">
        <v>64.033333333333346</v>
      </c>
      <c r="I194" s="508">
        <v>64.966666666666669</v>
      </c>
      <c r="J194" s="508">
        <v>65.733333333333348</v>
      </c>
      <c r="K194" s="507">
        <v>64.2</v>
      </c>
      <c r="L194" s="507">
        <v>62.5</v>
      </c>
      <c r="M194" s="507">
        <v>18.78246</v>
      </c>
    </row>
    <row r="195" spans="1:13">
      <c r="A195" s="254">
        <v>185</v>
      </c>
      <c r="B195" s="510" t="s">
        <v>374</v>
      </c>
      <c r="C195" s="507">
        <v>320.25</v>
      </c>
      <c r="D195" s="508">
        <v>320.61666666666667</v>
      </c>
      <c r="E195" s="508">
        <v>315.63333333333333</v>
      </c>
      <c r="F195" s="508">
        <v>311.01666666666665</v>
      </c>
      <c r="G195" s="508">
        <v>306.0333333333333</v>
      </c>
      <c r="H195" s="508">
        <v>325.23333333333335</v>
      </c>
      <c r="I195" s="508">
        <v>330.2166666666667</v>
      </c>
      <c r="J195" s="508">
        <v>334.83333333333337</v>
      </c>
      <c r="K195" s="507">
        <v>325.60000000000002</v>
      </c>
      <c r="L195" s="507">
        <v>316</v>
      </c>
      <c r="M195" s="507">
        <v>11.134270000000001</v>
      </c>
    </row>
    <row r="196" spans="1:13">
      <c r="A196" s="254">
        <v>186</v>
      </c>
      <c r="B196" s="510" t="s">
        <v>375</v>
      </c>
      <c r="C196" s="507">
        <v>109.4</v>
      </c>
      <c r="D196" s="508">
        <v>108.58333333333333</v>
      </c>
      <c r="E196" s="508">
        <v>105.66666666666666</v>
      </c>
      <c r="F196" s="508">
        <v>101.93333333333332</v>
      </c>
      <c r="G196" s="508">
        <v>99.016666666666652</v>
      </c>
      <c r="H196" s="508">
        <v>112.31666666666666</v>
      </c>
      <c r="I196" s="508">
        <v>115.23333333333332</v>
      </c>
      <c r="J196" s="508">
        <v>118.96666666666667</v>
      </c>
      <c r="K196" s="507">
        <v>111.5</v>
      </c>
      <c r="L196" s="507">
        <v>104.85</v>
      </c>
      <c r="M196" s="507">
        <v>14.43989</v>
      </c>
    </row>
    <row r="197" spans="1:13">
      <c r="A197" s="254">
        <v>187</v>
      </c>
      <c r="B197" s="510" t="s">
        <v>376</v>
      </c>
      <c r="C197" s="507">
        <v>98.85</v>
      </c>
      <c r="D197" s="508">
        <v>99.533333333333346</v>
      </c>
      <c r="E197" s="508">
        <v>96.316666666666691</v>
      </c>
      <c r="F197" s="508">
        <v>93.783333333333346</v>
      </c>
      <c r="G197" s="508">
        <v>90.566666666666691</v>
      </c>
      <c r="H197" s="508">
        <v>102.06666666666669</v>
      </c>
      <c r="I197" s="508">
        <v>105.28333333333336</v>
      </c>
      <c r="J197" s="508">
        <v>107.81666666666669</v>
      </c>
      <c r="K197" s="507">
        <v>102.75</v>
      </c>
      <c r="L197" s="507">
        <v>97</v>
      </c>
      <c r="M197" s="507">
        <v>44.878680000000003</v>
      </c>
    </row>
    <row r="198" spans="1:13">
      <c r="A198" s="254">
        <v>188</v>
      </c>
      <c r="B198" s="510" t="s">
        <v>246</v>
      </c>
      <c r="C198" s="507">
        <v>295.05</v>
      </c>
      <c r="D198" s="508">
        <v>290.05</v>
      </c>
      <c r="E198" s="508">
        <v>278.10000000000002</v>
      </c>
      <c r="F198" s="508">
        <v>261.15000000000003</v>
      </c>
      <c r="G198" s="508">
        <v>249.20000000000005</v>
      </c>
      <c r="H198" s="508">
        <v>307</v>
      </c>
      <c r="I198" s="508">
        <v>318.94999999999993</v>
      </c>
      <c r="J198" s="508">
        <v>335.9</v>
      </c>
      <c r="K198" s="507">
        <v>302</v>
      </c>
      <c r="L198" s="507">
        <v>273.10000000000002</v>
      </c>
      <c r="M198" s="507">
        <v>39.306980000000003</v>
      </c>
    </row>
    <row r="199" spans="1:13">
      <c r="A199" s="254">
        <v>189</v>
      </c>
      <c r="B199" s="510" t="s">
        <v>377</v>
      </c>
      <c r="C199" s="507">
        <v>763.65</v>
      </c>
      <c r="D199" s="508">
        <v>766.93333333333339</v>
      </c>
      <c r="E199" s="508">
        <v>756.86666666666679</v>
      </c>
      <c r="F199" s="508">
        <v>750.08333333333337</v>
      </c>
      <c r="G199" s="508">
        <v>740.01666666666677</v>
      </c>
      <c r="H199" s="508">
        <v>773.71666666666681</v>
      </c>
      <c r="I199" s="508">
        <v>783.78333333333342</v>
      </c>
      <c r="J199" s="508">
        <v>790.56666666666683</v>
      </c>
      <c r="K199" s="507">
        <v>777</v>
      </c>
      <c r="L199" s="507">
        <v>760.15</v>
      </c>
      <c r="M199" s="507">
        <v>0.13635</v>
      </c>
    </row>
    <row r="200" spans="1:13">
      <c r="A200" s="254">
        <v>190</v>
      </c>
      <c r="B200" s="510" t="s">
        <v>247</v>
      </c>
      <c r="C200" s="507">
        <v>1566.75</v>
      </c>
      <c r="D200" s="508">
        <v>1567.6000000000001</v>
      </c>
      <c r="E200" s="508">
        <v>1512.2000000000003</v>
      </c>
      <c r="F200" s="508">
        <v>1457.65</v>
      </c>
      <c r="G200" s="508">
        <v>1402.2500000000002</v>
      </c>
      <c r="H200" s="508">
        <v>1622.1500000000003</v>
      </c>
      <c r="I200" s="508">
        <v>1677.5500000000004</v>
      </c>
      <c r="J200" s="508">
        <v>1732.1000000000004</v>
      </c>
      <c r="K200" s="507">
        <v>1623</v>
      </c>
      <c r="L200" s="507">
        <v>1513.05</v>
      </c>
      <c r="M200" s="507">
        <v>8.2032699999999998</v>
      </c>
    </row>
    <row r="201" spans="1:13">
      <c r="A201" s="254">
        <v>191</v>
      </c>
      <c r="B201" s="510" t="s">
        <v>107</v>
      </c>
      <c r="C201" s="507">
        <v>958</v>
      </c>
      <c r="D201" s="508">
        <v>959.75</v>
      </c>
      <c r="E201" s="508">
        <v>949.6</v>
      </c>
      <c r="F201" s="508">
        <v>941.2</v>
      </c>
      <c r="G201" s="508">
        <v>931.05000000000007</v>
      </c>
      <c r="H201" s="508">
        <v>968.15</v>
      </c>
      <c r="I201" s="508">
        <v>978.30000000000007</v>
      </c>
      <c r="J201" s="508">
        <v>986.69999999999993</v>
      </c>
      <c r="K201" s="507">
        <v>969.9</v>
      </c>
      <c r="L201" s="507">
        <v>951.35</v>
      </c>
      <c r="M201" s="507">
        <v>62.685409999999997</v>
      </c>
    </row>
    <row r="202" spans="1:13">
      <c r="A202" s="254">
        <v>192</v>
      </c>
      <c r="B202" s="510" t="s">
        <v>248</v>
      </c>
      <c r="C202" s="507">
        <v>3154.4</v>
      </c>
      <c r="D202" s="508">
        <v>3167.4</v>
      </c>
      <c r="E202" s="508">
        <v>3107</v>
      </c>
      <c r="F202" s="508">
        <v>3059.6</v>
      </c>
      <c r="G202" s="508">
        <v>2999.2</v>
      </c>
      <c r="H202" s="508">
        <v>3214.8</v>
      </c>
      <c r="I202" s="508">
        <v>3275.2000000000007</v>
      </c>
      <c r="J202" s="508">
        <v>3322.6000000000004</v>
      </c>
      <c r="K202" s="507">
        <v>3227.8</v>
      </c>
      <c r="L202" s="507">
        <v>3120</v>
      </c>
      <c r="M202" s="507">
        <v>4.8457699999999999</v>
      </c>
    </row>
    <row r="203" spans="1:13">
      <c r="A203" s="254">
        <v>193</v>
      </c>
      <c r="B203" s="510" t="s">
        <v>109</v>
      </c>
      <c r="C203" s="507">
        <v>1552.05</v>
      </c>
      <c r="D203" s="508">
        <v>1554.05</v>
      </c>
      <c r="E203" s="508">
        <v>1537.1</v>
      </c>
      <c r="F203" s="508">
        <v>1522.1499999999999</v>
      </c>
      <c r="G203" s="508">
        <v>1505.1999999999998</v>
      </c>
      <c r="H203" s="508">
        <v>1569</v>
      </c>
      <c r="I203" s="508">
        <v>1585.9500000000003</v>
      </c>
      <c r="J203" s="508">
        <v>1600.9</v>
      </c>
      <c r="K203" s="507">
        <v>1571</v>
      </c>
      <c r="L203" s="507">
        <v>1539.1</v>
      </c>
      <c r="M203" s="507">
        <v>81.457189999999997</v>
      </c>
    </row>
    <row r="204" spans="1:13">
      <c r="A204" s="254">
        <v>194</v>
      </c>
      <c r="B204" s="510" t="s">
        <v>249</v>
      </c>
      <c r="C204" s="507">
        <v>720.5</v>
      </c>
      <c r="D204" s="508">
        <v>720.66666666666663</v>
      </c>
      <c r="E204" s="508">
        <v>712.83333333333326</v>
      </c>
      <c r="F204" s="508">
        <v>705.16666666666663</v>
      </c>
      <c r="G204" s="508">
        <v>697.33333333333326</v>
      </c>
      <c r="H204" s="508">
        <v>728.33333333333326</v>
      </c>
      <c r="I204" s="508">
        <v>736.16666666666652</v>
      </c>
      <c r="J204" s="508">
        <v>743.83333333333326</v>
      </c>
      <c r="K204" s="507">
        <v>728.5</v>
      </c>
      <c r="L204" s="507">
        <v>713</v>
      </c>
      <c r="M204" s="507">
        <v>21.22634</v>
      </c>
    </row>
    <row r="205" spans="1:13">
      <c r="A205" s="254">
        <v>195</v>
      </c>
      <c r="B205" s="510" t="s">
        <v>382</v>
      </c>
      <c r="C205" s="507">
        <v>30.05</v>
      </c>
      <c r="D205" s="508">
        <v>30.133333333333336</v>
      </c>
      <c r="E205" s="508">
        <v>29.166666666666671</v>
      </c>
      <c r="F205" s="508">
        <v>28.283333333333335</v>
      </c>
      <c r="G205" s="508">
        <v>27.31666666666667</v>
      </c>
      <c r="H205" s="508">
        <v>31.016666666666673</v>
      </c>
      <c r="I205" s="508">
        <v>31.983333333333334</v>
      </c>
      <c r="J205" s="508">
        <v>32.866666666666674</v>
      </c>
      <c r="K205" s="507">
        <v>31.1</v>
      </c>
      <c r="L205" s="507">
        <v>29.25</v>
      </c>
      <c r="M205" s="507">
        <v>157.33823000000001</v>
      </c>
    </row>
    <row r="206" spans="1:13">
      <c r="A206" s="254">
        <v>196</v>
      </c>
      <c r="B206" s="510" t="s">
        <v>378</v>
      </c>
      <c r="C206" s="507">
        <v>30.9</v>
      </c>
      <c r="D206" s="508">
        <v>30.883333333333336</v>
      </c>
      <c r="E206" s="508">
        <v>30.366666666666674</v>
      </c>
      <c r="F206" s="508">
        <v>29.833333333333339</v>
      </c>
      <c r="G206" s="508">
        <v>29.316666666666677</v>
      </c>
      <c r="H206" s="508">
        <v>31.416666666666671</v>
      </c>
      <c r="I206" s="508">
        <v>31.93333333333333</v>
      </c>
      <c r="J206" s="508">
        <v>32.466666666666669</v>
      </c>
      <c r="K206" s="507">
        <v>31.4</v>
      </c>
      <c r="L206" s="507">
        <v>30.35</v>
      </c>
      <c r="M206" s="507">
        <v>4.2557099999999997</v>
      </c>
    </row>
    <row r="207" spans="1:13">
      <c r="A207" s="254">
        <v>197</v>
      </c>
      <c r="B207" s="510" t="s">
        <v>379</v>
      </c>
      <c r="C207" s="507">
        <v>751.05</v>
      </c>
      <c r="D207" s="508">
        <v>745.69999999999993</v>
      </c>
      <c r="E207" s="508">
        <v>727.39999999999986</v>
      </c>
      <c r="F207" s="508">
        <v>703.74999999999989</v>
      </c>
      <c r="G207" s="508">
        <v>685.44999999999982</v>
      </c>
      <c r="H207" s="508">
        <v>769.34999999999991</v>
      </c>
      <c r="I207" s="508">
        <v>787.64999999999986</v>
      </c>
      <c r="J207" s="508">
        <v>811.3</v>
      </c>
      <c r="K207" s="507">
        <v>764</v>
      </c>
      <c r="L207" s="507">
        <v>722.05</v>
      </c>
      <c r="M207" s="507">
        <v>0.88702000000000003</v>
      </c>
    </row>
    <row r="208" spans="1:13">
      <c r="A208" s="254">
        <v>198</v>
      </c>
      <c r="B208" s="510" t="s">
        <v>105</v>
      </c>
      <c r="C208" s="507">
        <v>1171.5999999999999</v>
      </c>
      <c r="D208" s="508">
        <v>1167.9333333333332</v>
      </c>
      <c r="E208" s="508">
        <v>1150.0666666666664</v>
      </c>
      <c r="F208" s="508">
        <v>1128.5333333333333</v>
      </c>
      <c r="G208" s="508">
        <v>1110.6666666666665</v>
      </c>
      <c r="H208" s="508">
        <v>1189.4666666666662</v>
      </c>
      <c r="I208" s="508">
        <v>1207.333333333333</v>
      </c>
      <c r="J208" s="508">
        <v>1228.8666666666661</v>
      </c>
      <c r="K208" s="507">
        <v>1185.8</v>
      </c>
      <c r="L208" s="507">
        <v>1146.4000000000001</v>
      </c>
      <c r="M208" s="507">
        <v>18.963450000000002</v>
      </c>
    </row>
    <row r="209" spans="1:13">
      <c r="A209" s="254">
        <v>199</v>
      </c>
      <c r="B209" s="510" t="s">
        <v>380</v>
      </c>
      <c r="C209" s="507">
        <v>233.35</v>
      </c>
      <c r="D209" s="508">
        <v>233.05000000000004</v>
      </c>
      <c r="E209" s="508">
        <v>227.10000000000008</v>
      </c>
      <c r="F209" s="508">
        <v>220.85000000000005</v>
      </c>
      <c r="G209" s="508">
        <v>214.90000000000009</v>
      </c>
      <c r="H209" s="508">
        <v>239.30000000000007</v>
      </c>
      <c r="I209" s="508">
        <v>245.25000000000006</v>
      </c>
      <c r="J209" s="508">
        <v>251.50000000000006</v>
      </c>
      <c r="K209" s="507">
        <v>239</v>
      </c>
      <c r="L209" s="507">
        <v>226.8</v>
      </c>
      <c r="M209" s="507">
        <v>14.387409999999999</v>
      </c>
    </row>
    <row r="210" spans="1:13">
      <c r="A210" s="254">
        <v>200</v>
      </c>
      <c r="B210" s="510" t="s">
        <v>381</v>
      </c>
      <c r="C210" s="507">
        <v>347.25</v>
      </c>
      <c r="D210" s="508">
        <v>345.68333333333334</v>
      </c>
      <c r="E210" s="508">
        <v>334.56666666666666</v>
      </c>
      <c r="F210" s="508">
        <v>321.88333333333333</v>
      </c>
      <c r="G210" s="508">
        <v>310.76666666666665</v>
      </c>
      <c r="H210" s="508">
        <v>358.36666666666667</v>
      </c>
      <c r="I210" s="508">
        <v>369.48333333333335</v>
      </c>
      <c r="J210" s="508">
        <v>382.16666666666669</v>
      </c>
      <c r="K210" s="507">
        <v>356.8</v>
      </c>
      <c r="L210" s="507">
        <v>333</v>
      </c>
      <c r="M210" s="507">
        <v>2.7587899999999999</v>
      </c>
    </row>
    <row r="211" spans="1:13">
      <c r="A211" s="254">
        <v>201</v>
      </c>
      <c r="B211" s="510" t="s">
        <v>110</v>
      </c>
      <c r="C211" s="507">
        <v>3419.85</v>
      </c>
      <c r="D211" s="508">
        <v>3416.0333333333333</v>
      </c>
      <c r="E211" s="508">
        <v>3372.0666666666666</v>
      </c>
      <c r="F211" s="508">
        <v>3324.2833333333333</v>
      </c>
      <c r="G211" s="508">
        <v>3280.3166666666666</v>
      </c>
      <c r="H211" s="508">
        <v>3463.8166666666666</v>
      </c>
      <c r="I211" s="508">
        <v>3507.7833333333328</v>
      </c>
      <c r="J211" s="508">
        <v>3555.5666666666666</v>
      </c>
      <c r="K211" s="507">
        <v>3460</v>
      </c>
      <c r="L211" s="507">
        <v>3368.25</v>
      </c>
      <c r="M211" s="507">
        <v>9.3495299999999997</v>
      </c>
    </row>
    <row r="212" spans="1:13">
      <c r="A212" s="254">
        <v>202</v>
      </c>
      <c r="B212" s="510" t="s">
        <v>383</v>
      </c>
      <c r="C212" s="507">
        <v>46.55</v>
      </c>
      <c r="D212" s="508">
        <v>47.033333333333331</v>
      </c>
      <c r="E212" s="508">
        <v>45.566666666666663</v>
      </c>
      <c r="F212" s="508">
        <v>44.583333333333329</v>
      </c>
      <c r="G212" s="508">
        <v>43.11666666666666</v>
      </c>
      <c r="H212" s="508">
        <v>48.016666666666666</v>
      </c>
      <c r="I212" s="508">
        <v>49.483333333333334</v>
      </c>
      <c r="J212" s="508">
        <v>50.466666666666669</v>
      </c>
      <c r="K212" s="507">
        <v>48.5</v>
      </c>
      <c r="L212" s="507">
        <v>46.05</v>
      </c>
      <c r="M212" s="507">
        <v>108.59764</v>
      </c>
    </row>
    <row r="213" spans="1:13">
      <c r="A213" s="254">
        <v>203</v>
      </c>
      <c r="B213" s="510" t="s">
        <v>112</v>
      </c>
      <c r="C213" s="507">
        <v>349.45</v>
      </c>
      <c r="D213" s="508">
        <v>351.38333333333338</v>
      </c>
      <c r="E213" s="508">
        <v>345.06666666666678</v>
      </c>
      <c r="F213" s="508">
        <v>340.68333333333339</v>
      </c>
      <c r="G213" s="508">
        <v>334.36666666666679</v>
      </c>
      <c r="H213" s="508">
        <v>355.76666666666677</v>
      </c>
      <c r="I213" s="508">
        <v>362.08333333333337</v>
      </c>
      <c r="J213" s="508">
        <v>366.46666666666675</v>
      </c>
      <c r="K213" s="507">
        <v>357.7</v>
      </c>
      <c r="L213" s="507">
        <v>347</v>
      </c>
      <c r="M213" s="507">
        <v>136.23173</v>
      </c>
    </row>
    <row r="214" spans="1:13">
      <c r="A214" s="254">
        <v>204</v>
      </c>
      <c r="B214" s="510" t="s">
        <v>384</v>
      </c>
      <c r="C214" s="507">
        <v>1097.3</v>
      </c>
      <c r="D214" s="508">
        <v>1100.4666666666667</v>
      </c>
      <c r="E214" s="508">
        <v>1082.9333333333334</v>
      </c>
      <c r="F214" s="508">
        <v>1068.5666666666666</v>
      </c>
      <c r="G214" s="508">
        <v>1051.0333333333333</v>
      </c>
      <c r="H214" s="508">
        <v>1114.8333333333335</v>
      </c>
      <c r="I214" s="508">
        <v>1132.3666666666668</v>
      </c>
      <c r="J214" s="508">
        <v>1146.7333333333336</v>
      </c>
      <c r="K214" s="507">
        <v>1118</v>
      </c>
      <c r="L214" s="507">
        <v>1086.0999999999999</v>
      </c>
      <c r="M214" s="507">
        <v>3.8885000000000001</v>
      </c>
    </row>
    <row r="215" spans="1:13">
      <c r="A215" s="254">
        <v>205</v>
      </c>
      <c r="B215" s="510" t="s">
        <v>385</v>
      </c>
      <c r="C215" s="507">
        <v>135.69999999999999</v>
      </c>
      <c r="D215" s="508">
        <v>138.06666666666666</v>
      </c>
      <c r="E215" s="508">
        <v>133.33333333333331</v>
      </c>
      <c r="F215" s="508">
        <v>130.96666666666664</v>
      </c>
      <c r="G215" s="508">
        <v>126.23333333333329</v>
      </c>
      <c r="H215" s="508">
        <v>140.43333333333334</v>
      </c>
      <c r="I215" s="508">
        <v>145.16666666666669</v>
      </c>
      <c r="J215" s="508">
        <v>147.53333333333336</v>
      </c>
      <c r="K215" s="507">
        <v>142.80000000000001</v>
      </c>
      <c r="L215" s="507">
        <v>135.69999999999999</v>
      </c>
      <c r="M215" s="507">
        <v>70.422910000000002</v>
      </c>
    </row>
    <row r="216" spans="1:13">
      <c r="A216" s="254">
        <v>206</v>
      </c>
      <c r="B216" s="510" t="s">
        <v>113</v>
      </c>
      <c r="C216" s="507">
        <v>245.85</v>
      </c>
      <c r="D216" s="508">
        <v>247.66666666666666</v>
      </c>
      <c r="E216" s="508">
        <v>243.5333333333333</v>
      </c>
      <c r="F216" s="508">
        <v>241.21666666666664</v>
      </c>
      <c r="G216" s="508">
        <v>237.08333333333329</v>
      </c>
      <c r="H216" s="508">
        <v>249.98333333333332</v>
      </c>
      <c r="I216" s="508">
        <v>254.1166666666667</v>
      </c>
      <c r="J216" s="508">
        <v>256.43333333333334</v>
      </c>
      <c r="K216" s="507">
        <v>251.8</v>
      </c>
      <c r="L216" s="507">
        <v>245.35</v>
      </c>
      <c r="M216" s="507">
        <v>46.832059999999998</v>
      </c>
    </row>
    <row r="217" spans="1:13">
      <c r="A217" s="254">
        <v>207</v>
      </c>
      <c r="B217" s="510" t="s">
        <v>114</v>
      </c>
      <c r="C217" s="507">
        <v>2196.9</v>
      </c>
      <c r="D217" s="508">
        <v>2191.4666666666667</v>
      </c>
      <c r="E217" s="508">
        <v>2179.4333333333334</v>
      </c>
      <c r="F217" s="508">
        <v>2161.9666666666667</v>
      </c>
      <c r="G217" s="508">
        <v>2149.9333333333334</v>
      </c>
      <c r="H217" s="508">
        <v>2208.9333333333334</v>
      </c>
      <c r="I217" s="508">
        <v>2220.9666666666672</v>
      </c>
      <c r="J217" s="508">
        <v>2238.4333333333334</v>
      </c>
      <c r="K217" s="507">
        <v>2203.5</v>
      </c>
      <c r="L217" s="507">
        <v>2174</v>
      </c>
      <c r="M217" s="507">
        <v>22.90915</v>
      </c>
    </row>
    <row r="218" spans="1:13">
      <c r="A218" s="254">
        <v>208</v>
      </c>
      <c r="B218" s="510" t="s">
        <v>250</v>
      </c>
      <c r="C218" s="507">
        <v>325.89999999999998</v>
      </c>
      <c r="D218" s="508">
        <v>323.5</v>
      </c>
      <c r="E218" s="508">
        <v>312.60000000000002</v>
      </c>
      <c r="F218" s="508">
        <v>299.3</v>
      </c>
      <c r="G218" s="508">
        <v>288.40000000000003</v>
      </c>
      <c r="H218" s="508">
        <v>336.8</v>
      </c>
      <c r="I218" s="508">
        <v>347.7</v>
      </c>
      <c r="J218" s="508">
        <v>361</v>
      </c>
      <c r="K218" s="507">
        <v>334.4</v>
      </c>
      <c r="L218" s="507">
        <v>310.2</v>
      </c>
      <c r="M218" s="507">
        <v>26.190840000000001</v>
      </c>
    </row>
    <row r="219" spans="1:13">
      <c r="A219" s="254">
        <v>209</v>
      </c>
      <c r="B219" s="510" t="s">
        <v>386</v>
      </c>
      <c r="C219" s="507">
        <v>48038.2</v>
      </c>
      <c r="D219" s="508">
        <v>47956.066666666673</v>
      </c>
      <c r="E219" s="508">
        <v>46312.133333333346</v>
      </c>
      <c r="F219" s="508">
        <v>44586.066666666673</v>
      </c>
      <c r="G219" s="508">
        <v>42942.133333333346</v>
      </c>
      <c r="H219" s="508">
        <v>49682.133333333346</v>
      </c>
      <c r="I219" s="508">
        <v>51326.06666666668</v>
      </c>
      <c r="J219" s="508">
        <v>53052.133333333346</v>
      </c>
      <c r="K219" s="507">
        <v>49600</v>
      </c>
      <c r="L219" s="507">
        <v>46230</v>
      </c>
      <c r="M219" s="507">
        <v>0.13661000000000001</v>
      </c>
    </row>
    <row r="220" spans="1:13">
      <c r="A220" s="254">
        <v>210</v>
      </c>
      <c r="B220" s="510" t="s">
        <v>251</v>
      </c>
      <c r="C220" s="507">
        <v>52.05</v>
      </c>
      <c r="D220" s="508">
        <v>51.816666666666663</v>
      </c>
      <c r="E220" s="508">
        <v>50.783333333333324</v>
      </c>
      <c r="F220" s="508">
        <v>49.516666666666659</v>
      </c>
      <c r="G220" s="508">
        <v>48.48333333333332</v>
      </c>
      <c r="H220" s="508">
        <v>53.083333333333329</v>
      </c>
      <c r="I220" s="508">
        <v>54.11666666666666</v>
      </c>
      <c r="J220" s="508">
        <v>55.383333333333333</v>
      </c>
      <c r="K220" s="507">
        <v>52.85</v>
      </c>
      <c r="L220" s="507">
        <v>50.55</v>
      </c>
      <c r="M220" s="507">
        <v>50.905670000000001</v>
      </c>
    </row>
    <row r="221" spans="1:13">
      <c r="A221" s="254">
        <v>211</v>
      </c>
      <c r="B221" s="510" t="s">
        <v>108</v>
      </c>
      <c r="C221" s="507">
        <v>2582.9499999999998</v>
      </c>
      <c r="D221" s="508">
        <v>2586.9833333333331</v>
      </c>
      <c r="E221" s="508">
        <v>2563.9666666666662</v>
      </c>
      <c r="F221" s="508">
        <v>2544.9833333333331</v>
      </c>
      <c r="G221" s="508">
        <v>2521.9666666666662</v>
      </c>
      <c r="H221" s="508">
        <v>2605.9666666666662</v>
      </c>
      <c r="I221" s="508">
        <v>2628.9833333333336</v>
      </c>
      <c r="J221" s="508">
        <v>2647.9666666666662</v>
      </c>
      <c r="K221" s="507">
        <v>2610</v>
      </c>
      <c r="L221" s="507">
        <v>2568</v>
      </c>
      <c r="M221" s="507">
        <v>53.156820000000003</v>
      </c>
    </row>
    <row r="222" spans="1:13">
      <c r="A222" s="254">
        <v>212</v>
      </c>
      <c r="B222" s="510" t="s">
        <v>836</v>
      </c>
      <c r="C222" s="507">
        <v>286.8</v>
      </c>
      <c r="D222" s="508">
        <v>284.01666666666665</v>
      </c>
      <c r="E222" s="508">
        <v>278.0333333333333</v>
      </c>
      <c r="F222" s="508">
        <v>269.26666666666665</v>
      </c>
      <c r="G222" s="508">
        <v>263.2833333333333</v>
      </c>
      <c r="H222" s="508">
        <v>292.7833333333333</v>
      </c>
      <c r="I222" s="508">
        <v>298.76666666666665</v>
      </c>
      <c r="J222" s="508">
        <v>307.5333333333333</v>
      </c>
      <c r="K222" s="507">
        <v>290</v>
      </c>
      <c r="L222" s="507">
        <v>275.25</v>
      </c>
      <c r="M222" s="507">
        <v>2.1803499999999998</v>
      </c>
    </row>
    <row r="223" spans="1:13">
      <c r="A223" s="254">
        <v>213</v>
      </c>
      <c r="B223" s="510" t="s">
        <v>116</v>
      </c>
      <c r="C223" s="507">
        <v>620.75</v>
      </c>
      <c r="D223" s="508">
        <v>622.48333333333335</v>
      </c>
      <c r="E223" s="508">
        <v>614.06666666666672</v>
      </c>
      <c r="F223" s="508">
        <v>607.38333333333333</v>
      </c>
      <c r="G223" s="508">
        <v>598.9666666666667</v>
      </c>
      <c r="H223" s="508">
        <v>629.16666666666674</v>
      </c>
      <c r="I223" s="508">
        <v>637.58333333333326</v>
      </c>
      <c r="J223" s="508">
        <v>644.26666666666677</v>
      </c>
      <c r="K223" s="507">
        <v>630.9</v>
      </c>
      <c r="L223" s="507">
        <v>615.79999999999995</v>
      </c>
      <c r="M223" s="507">
        <v>250.57198</v>
      </c>
    </row>
    <row r="224" spans="1:13">
      <c r="A224" s="254">
        <v>214</v>
      </c>
      <c r="B224" s="510" t="s">
        <v>252</v>
      </c>
      <c r="C224" s="507">
        <v>1471.3</v>
      </c>
      <c r="D224" s="508">
        <v>1479.1166666666668</v>
      </c>
      <c r="E224" s="508">
        <v>1458.2333333333336</v>
      </c>
      <c r="F224" s="508">
        <v>1445.1666666666667</v>
      </c>
      <c r="G224" s="508">
        <v>1424.2833333333335</v>
      </c>
      <c r="H224" s="508">
        <v>1492.1833333333336</v>
      </c>
      <c r="I224" s="508">
        <v>1513.0666666666668</v>
      </c>
      <c r="J224" s="508">
        <v>1526.1333333333337</v>
      </c>
      <c r="K224" s="507">
        <v>1500</v>
      </c>
      <c r="L224" s="507">
        <v>1466.05</v>
      </c>
      <c r="M224" s="507">
        <v>3.0367899999999999</v>
      </c>
    </row>
    <row r="225" spans="1:13">
      <c r="A225" s="254">
        <v>215</v>
      </c>
      <c r="B225" s="510" t="s">
        <v>117</v>
      </c>
      <c r="C225" s="507">
        <v>497.65</v>
      </c>
      <c r="D225" s="508">
        <v>493.75</v>
      </c>
      <c r="E225" s="508">
        <v>486.5</v>
      </c>
      <c r="F225" s="508">
        <v>475.35</v>
      </c>
      <c r="G225" s="508">
        <v>468.1</v>
      </c>
      <c r="H225" s="508">
        <v>504.9</v>
      </c>
      <c r="I225" s="508">
        <v>512.15</v>
      </c>
      <c r="J225" s="508">
        <v>523.29999999999995</v>
      </c>
      <c r="K225" s="507">
        <v>501</v>
      </c>
      <c r="L225" s="507">
        <v>482.6</v>
      </c>
      <c r="M225" s="507">
        <v>30.123100000000001</v>
      </c>
    </row>
    <row r="226" spans="1:13">
      <c r="A226" s="254">
        <v>216</v>
      </c>
      <c r="B226" s="510" t="s">
        <v>387</v>
      </c>
      <c r="C226" s="507">
        <v>410.65</v>
      </c>
      <c r="D226" s="508">
        <v>409.48333333333329</v>
      </c>
      <c r="E226" s="508">
        <v>406.06666666666661</v>
      </c>
      <c r="F226" s="508">
        <v>401.48333333333329</v>
      </c>
      <c r="G226" s="508">
        <v>398.06666666666661</v>
      </c>
      <c r="H226" s="508">
        <v>414.06666666666661</v>
      </c>
      <c r="I226" s="508">
        <v>417.48333333333323</v>
      </c>
      <c r="J226" s="508">
        <v>422.06666666666661</v>
      </c>
      <c r="K226" s="507">
        <v>412.9</v>
      </c>
      <c r="L226" s="507">
        <v>404.9</v>
      </c>
      <c r="M226" s="507">
        <v>4.8437400000000004</v>
      </c>
    </row>
    <row r="227" spans="1:13">
      <c r="A227" s="254">
        <v>217</v>
      </c>
      <c r="B227" s="510" t="s">
        <v>388</v>
      </c>
      <c r="C227" s="507">
        <v>2778.4</v>
      </c>
      <c r="D227" s="508">
        <v>2778.1333333333332</v>
      </c>
      <c r="E227" s="508">
        <v>2744.2666666666664</v>
      </c>
      <c r="F227" s="508">
        <v>2710.1333333333332</v>
      </c>
      <c r="G227" s="508">
        <v>2676.2666666666664</v>
      </c>
      <c r="H227" s="508">
        <v>2812.2666666666664</v>
      </c>
      <c r="I227" s="508">
        <v>2846.1333333333332</v>
      </c>
      <c r="J227" s="508">
        <v>2880.2666666666664</v>
      </c>
      <c r="K227" s="507">
        <v>2812</v>
      </c>
      <c r="L227" s="507">
        <v>2744</v>
      </c>
      <c r="M227" s="507">
        <v>9.7199999999999995E-3</v>
      </c>
    </row>
    <row r="228" spans="1:13">
      <c r="A228" s="254">
        <v>218</v>
      </c>
      <c r="B228" s="510" t="s">
        <v>253</v>
      </c>
      <c r="C228" s="507">
        <v>37.6</v>
      </c>
      <c r="D228" s="508">
        <v>36.916666666666664</v>
      </c>
      <c r="E228" s="508">
        <v>34.93333333333333</v>
      </c>
      <c r="F228" s="508">
        <v>32.266666666666666</v>
      </c>
      <c r="G228" s="508">
        <v>30.283333333333331</v>
      </c>
      <c r="H228" s="508">
        <v>39.583333333333329</v>
      </c>
      <c r="I228" s="508">
        <v>41.566666666666663</v>
      </c>
      <c r="J228" s="508">
        <v>44.233333333333327</v>
      </c>
      <c r="K228" s="507">
        <v>38.9</v>
      </c>
      <c r="L228" s="507">
        <v>34.25</v>
      </c>
      <c r="M228" s="507">
        <v>895.94037000000003</v>
      </c>
    </row>
    <row r="229" spans="1:13">
      <c r="A229" s="254">
        <v>219</v>
      </c>
      <c r="B229" s="510" t="s">
        <v>119</v>
      </c>
      <c r="C229" s="507">
        <v>68.2</v>
      </c>
      <c r="D229" s="508">
        <v>67.7</v>
      </c>
      <c r="E229" s="508">
        <v>66.100000000000009</v>
      </c>
      <c r="F229" s="508">
        <v>64</v>
      </c>
      <c r="G229" s="508">
        <v>62.400000000000006</v>
      </c>
      <c r="H229" s="508">
        <v>69.800000000000011</v>
      </c>
      <c r="I229" s="508">
        <v>71.400000000000006</v>
      </c>
      <c r="J229" s="508">
        <v>73.500000000000014</v>
      </c>
      <c r="K229" s="507">
        <v>69.3</v>
      </c>
      <c r="L229" s="507">
        <v>65.599999999999994</v>
      </c>
      <c r="M229" s="507">
        <v>555.84199999999998</v>
      </c>
    </row>
    <row r="230" spans="1:13">
      <c r="A230" s="254">
        <v>220</v>
      </c>
      <c r="B230" s="510" t="s">
        <v>389</v>
      </c>
      <c r="C230" s="507">
        <v>55.5</v>
      </c>
      <c r="D230" s="508">
        <v>55.816666666666663</v>
      </c>
      <c r="E230" s="508">
        <v>54.233333333333327</v>
      </c>
      <c r="F230" s="508">
        <v>52.966666666666661</v>
      </c>
      <c r="G230" s="508">
        <v>51.383333333333326</v>
      </c>
      <c r="H230" s="508">
        <v>57.083333333333329</v>
      </c>
      <c r="I230" s="508">
        <v>58.666666666666671</v>
      </c>
      <c r="J230" s="508">
        <v>59.93333333333333</v>
      </c>
      <c r="K230" s="507">
        <v>57.4</v>
      </c>
      <c r="L230" s="507">
        <v>54.55</v>
      </c>
      <c r="M230" s="507">
        <v>114.06998</v>
      </c>
    </row>
    <row r="231" spans="1:13">
      <c r="A231" s="254">
        <v>221</v>
      </c>
      <c r="B231" s="510" t="s">
        <v>390</v>
      </c>
      <c r="C231" s="507">
        <v>1205.6500000000001</v>
      </c>
      <c r="D231" s="508">
        <v>1213.0166666666667</v>
      </c>
      <c r="E231" s="508">
        <v>1196.0333333333333</v>
      </c>
      <c r="F231" s="508">
        <v>1186.4166666666667</v>
      </c>
      <c r="G231" s="508">
        <v>1169.4333333333334</v>
      </c>
      <c r="H231" s="508">
        <v>1222.6333333333332</v>
      </c>
      <c r="I231" s="508">
        <v>1239.6166666666663</v>
      </c>
      <c r="J231" s="508">
        <v>1249.2333333333331</v>
      </c>
      <c r="K231" s="507">
        <v>1230</v>
      </c>
      <c r="L231" s="507">
        <v>1203.4000000000001</v>
      </c>
      <c r="M231" s="507">
        <v>0.21831</v>
      </c>
    </row>
    <row r="232" spans="1:13">
      <c r="A232" s="254">
        <v>222</v>
      </c>
      <c r="B232" s="510" t="s">
        <v>391</v>
      </c>
      <c r="C232" s="507">
        <v>297.05</v>
      </c>
      <c r="D232" s="508">
        <v>295.95</v>
      </c>
      <c r="E232" s="508">
        <v>289.59999999999997</v>
      </c>
      <c r="F232" s="508">
        <v>282.14999999999998</v>
      </c>
      <c r="G232" s="508">
        <v>275.79999999999995</v>
      </c>
      <c r="H232" s="508">
        <v>303.39999999999998</v>
      </c>
      <c r="I232" s="508">
        <v>309.75</v>
      </c>
      <c r="J232" s="508">
        <v>317.2</v>
      </c>
      <c r="K232" s="507">
        <v>302.3</v>
      </c>
      <c r="L232" s="507">
        <v>288.5</v>
      </c>
      <c r="M232" s="507">
        <v>6.6768599999999996</v>
      </c>
    </row>
    <row r="233" spans="1:13">
      <c r="A233" s="254">
        <v>223</v>
      </c>
      <c r="B233" s="510" t="s">
        <v>746</v>
      </c>
      <c r="C233" s="507">
        <v>1188.7</v>
      </c>
      <c r="D233" s="508">
        <v>1193.1666666666667</v>
      </c>
      <c r="E233" s="508">
        <v>1177.3833333333334</v>
      </c>
      <c r="F233" s="508">
        <v>1166.0666666666666</v>
      </c>
      <c r="G233" s="508">
        <v>1150.2833333333333</v>
      </c>
      <c r="H233" s="508">
        <v>1204.4833333333336</v>
      </c>
      <c r="I233" s="508">
        <v>1220.2666666666669</v>
      </c>
      <c r="J233" s="508">
        <v>1231.5833333333337</v>
      </c>
      <c r="K233" s="507">
        <v>1208.95</v>
      </c>
      <c r="L233" s="507">
        <v>1181.8499999999999</v>
      </c>
      <c r="M233" s="507">
        <v>6.6699999999999995E-2</v>
      </c>
    </row>
    <row r="234" spans="1:13">
      <c r="A234" s="254">
        <v>224</v>
      </c>
      <c r="B234" s="510" t="s">
        <v>750</v>
      </c>
      <c r="C234" s="507">
        <v>640</v>
      </c>
      <c r="D234" s="508">
        <v>651.33333333333337</v>
      </c>
      <c r="E234" s="508">
        <v>625.66666666666674</v>
      </c>
      <c r="F234" s="508">
        <v>611.33333333333337</v>
      </c>
      <c r="G234" s="508">
        <v>585.66666666666674</v>
      </c>
      <c r="H234" s="508">
        <v>665.66666666666674</v>
      </c>
      <c r="I234" s="508">
        <v>691.33333333333348</v>
      </c>
      <c r="J234" s="508">
        <v>705.66666666666674</v>
      </c>
      <c r="K234" s="507">
        <v>677</v>
      </c>
      <c r="L234" s="507">
        <v>637</v>
      </c>
      <c r="M234" s="507">
        <v>10.13326</v>
      </c>
    </row>
    <row r="235" spans="1:13">
      <c r="A235" s="254">
        <v>225</v>
      </c>
      <c r="B235" s="510" t="s">
        <v>392</v>
      </c>
      <c r="C235" s="507">
        <v>113.6</v>
      </c>
      <c r="D235" s="508">
        <v>113.55</v>
      </c>
      <c r="E235" s="508">
        <v>110.6</v>
      </c>
      <c r="F235" s="508">
        <v>107.6</v>
      </c>
      <c r="G235" s="508">
        <v>104.64999999999999</v>
      </c>
      <c r="H235" s="508">
        <v>116.55</v>
      </c>
      <c r="I235" s="508">
        <v>119.50000000000001</v>
      </c>
      <c r="J235" s="508">
        <v>122.5</v>
      </c>
      <c r="K235" s="507">
        <v>116.5</v>
      </c>
      <c r="L235" s="507">
        <v>110.55</v>
      </c>
      <c r="M235" s="507">
        <v>10.71504</v>
      </c>
    </row>
    <row r="236" spans="1:13">
      <c r="A236" s="254">
        <v>226</v>
      </c>
      <c r="B236" s="510" t="s">
        <v>393</v>
      </c>
      <c r="C236" s="507">
        <v>91.2</v>
      </c>
      <c r="D236" s="508">
        <v>91.483333333333334</v>
      </c>
      <c r="E236" s="508">
        <v>89.016666666666666</v>
      </c>
      <c r="F236" s="508">
        <v>86.833333333333329</v>
      </c>
      <c r="G236" s="508">
        <v>84.36666666666666</v>
      </c>
      <c r="H236" s="508">
        <v>93.666666666666671</v>
      </c>
      <c r="I236" s="508">
        <v>96.13333333333334</v>
      </c>
      <c r="J236" s="508">
        <v>98.316666666666677</v>
      </c>
      <c r="K236" s="507">
        <v>93.95</v>
      </c>
      <c r="L236" s="507">
        <v>89.3</v>
      </c>
      <c r="M236" s="507">
        <v>521.30490999999995</v>
      </c>
    </row>
    <row r="237" spans="1:13">
      <c r="A237" s="254">
        <v>227</v>
      </c>
      <c r="B237" s="510" t="s">
        <v>126</v>
      </c>
      <c r="C237" s="507">
        <v>209.7</v>
      </c>
      <c r="D237" s="508">
        <v>209.53333333333333</v>
      </c>
      <c r="E237" s="508">
        <v>207.76666666666665</v>
      </c>
      <c r="F237" s="508">
        <v>205.83333333333331</v>
      </c>
      <c r="G237" s="508">
        <v>204.06666666666663</v>
      </c>
      <c r="H237" s="508">
        <v>211.46666666666667</v>
      </c>
      <c r="I237" s="508">
        <v>213.23333333333338</v>
      </c>
      <c r="J237" s="508">
        <v>215.16666666666669</v>
      </c>
      <c r="K237" s="507">
        <v>211.3</v>
      </c>
      <c r="L237" s="507">
        <v>207.6</v>
      </c>
      <c r="M237" s="507">
        <v>248.99212</v>
      </c>
    </row>
    <row r="238" spans="1:13">
      <c r="A238" s="254">
        <v>228</v>
      </c>
      <c r="B238" s="510" t="s">
        <v>395</v>
      </c>
      <c r="C238" s="507">
        <v>129.44999999999999</v>
      </c>
      <c r="D238" s="508">
        <v>129.76666666666665</v>
      </c>
      <c r="E238" s="508">
        <v>127.18333333333331</v>
      </c>
      <c r="F238" s="508">
        <v>124.91666666666666</v>
      </c>
      <c r="G238" s="508">
        <v>122.33333333333331</v>
      </c>
      <c r="H238" s="508">
        <v>132.0333333333333</v>
      </c>
      <c r="I238" s="508">
        <v>134.61666666666667</v>
      </c>
      <c r="J238" s="508">
        <v>136.8833333333333</v>
      </c>
      <c r="K238" s="507">
        <v>132.35</v>
      </c>
      <c r="L238" s="507">
        <v>127.5</v>
      </c>
      <c r="M238" s="507">
        <v>6.2302600000000004</v>
      </c>
    </row>
    <row r="239" spans="1:13">
      <c r="A239" s="254">
        <v>229</v>
      </c>
      <c r="B239" s="510" t="s">
        <v>396</v>
      </c>
      <c r="C239" s="507">
        <v>182.35</v>
      </c>
      <c r="D239" s="508">
        <v>180.11666666666667</v>
      </c>
      <c r="E239" s="508">
        <v>173.23333333333335</v>
      </c>
      <c r="F239" s="508">
        <v>164.11666666666667</v>
      </c>
      <c r="G239" s="508">
        <v>157.23333333333335</v>
      </c>
      <c r="H239" s="508">
        <v>189.23333333333335</v>
      </c>
      <c r="I239" s="508">
        <v>196.11666666666667</v>
      </c>
      <c r="J239" s="508">
        <v>205.23333333333335</v>
      </c>
      <c r="K239" s="507">
        <v>187</v>
      </c>
      <c r="L239" s="507">
        <v>171</v>
      </c>
      <c r="M239" s="507">
        <v>71.671049999999994</v>
      </c>
    </row>
    <row r="240" spans="1:13">
      <c r="A240" s="254">
        <v>230</v>
      </c>
      <c r="B240" s="510" t="s">
        <v>115</v>
      </c>
      <c r="C240" s="507">
        <v>243.45</v>
      </c>
      <c r="D240" s="508">
        <v>245.4</v>
      </c>
      <c r="E240" s="508">
        <v>240.15</v>
      </c>
      <c r="F240" s="508">
        <v>236.85</v>
      </c>
      <c r="G240" s="508">
        <v>231.6</v>
      </c>
      <c r="H240" s="508">
        <v>248.70000000000002</v>
      </c>
      <c r="I240" s="508">
        <v>253.95000000000002</v>
      </c>
      <c r="J240" s="508">
        <v>257.25</v>
      </c>
      <c r="K240" s="507">
        <v>250.65</v>
      </c>
      <c r="L240" s="507">
        <v>242.1</v>
      </c>
      <c r="M240" s="507">
        <v>303.52656000000002</v>
      </c>
    </row>
    <row r="241" spans="1:13">
      <c r="A241" s="254">
        <v>231</v>
      </c>
      <c r="B241" s="510" t="s">
        <v>397</v>
      </c>
      <c r="C241" s="507">
        <v>115.85</v>
      </c>
      <c r="D241" s="508">
        <v>112.45</v>
      </c>
      <c r="E241" s="508">
        <v>105.4</v>
      </c>
      <c r="F241" s="508">
        <v>94.95</v>
      </c>
      <c r="G241" s="508">
        <v>87.9</v>
      </c>
      <c r="H241" s="508">
        <v>122.9</v>
      </c>
      <c r="I241" s="508">
        <v>129.94999999999999</v>
      </c>
      <c r="J241" s="508">
        <v>140.4</v>
      </c>
      <c r="K241" s="507">
        <v>119.5</v>
      </c>
      <c r="L241" s="507">
        <v>102</v>
      </c>
      <c r="M241" s="507">
        <v>316.34884</v>
      </c>
    </row>
    <row r="242" spans="1:13">
      <c r="A242" s="254">
        <v>232</v>
      </c>
      <c r="B242" s="510" t="s">
        <v>747</v>
      </c>
      <c r="C242" s="507">
        <v>8187.1</v>
      </c>
      <c r="D242" s="508">
        <v>8177.7</v>
      </c>
      <c r="E242" s="508">
        <v>8015.4</v>
      </c>
      <c r="F242" s="508">
        <v>7843.7</v>
      </c>
      <c r="G242" s="508">
        <v>7681.4</v>
      </c>
      <c r="H242" s="508">
        <v>8349.4</v>
      </c>
      <c r="I242" s="508">
        <v>8511.7000000000007</v>
      </c>
      <c r="J242" s="508">
        <v>8683.4</v>
      </c>
      <c r="K242" s="507">
        <v>8340</v>
      </c>
      <c r="L242" s="507">
        <v>8006</v>
      </c>
      <c r="M242" s="507">
        <v>1.2849900000000001</v>
      </c>
    </row>
    <row r="243" spans="1:13">
      <c r="A243" s="254">
        <v>233</v>
      </c>
      <c r="B243" s="510" t="s">
        <v>254</v>
      </c>
      <c r="C243" s="507">
        <v>140.05000000000001</v>
      </c>
      <c r="D243" s="508">
        <v>140.35</v>
      </c>
      <c r="E243" s="508">
        <v>137.69999999999999</v>
      </c>
      <c r="F243" s="508">
        <v>135.35</v>
      </c>
      <c r="G243" s="508">
        <v>132.69999999999999</v>
      </c>
      <c r="H243" s="508">
        <v>142.69999999999999</v>
      </c>
      <c r="I243" s="508">
        <v>145.35000000000002</v>
      </c>
      <c r="J243" s="508">
        <v>147.69999999999999</v>
      </c>
      <c r="K243" s="507">
        <v>143</v>
      </c>
      <c r="L243" s="507">
        <v>138</v>
      </c>
      <c r="M243" s="507">
        <v>30.486319999999999</v>
      </c>
    </row>
    <row r="244" spans="1:13">
      <c r="A244" s="254">
        <v>234</v>
      </c>
      <c r="B244" s="510" t="s">
        <v>398</v>
      </c>
      <c r="C244" s="507">
        <v>310.55</v>
      </c>
      <c r="D244" s="508">
        <v>307.8</v>
      </c>
      <c r="E244" s="508">
        <v>296.8</v>
      </c>
      <c r="F244" s="508">
        <v>283.05</v>
      </c>
      <c r="G244" s="508">
        <v>272.05</v>
      </c>
      <c r="H244" s="508">
        <v>321.55</v>
      </c>
      <c r="I244" s="508">
        <v>332.55</v>
      </c>
      <c r="J244" s="508">
        <v>346.3</v>
      </c>
      <c r="K244" s="507">
        <v>318.8</v>
      </c>
      <c r="L244" s="507">
        <v>294.05</v>
      </c>
      <c r="M244" s="507">
        <v>43.665900000000001</v>
      </c>
    </row>
    <row r="245" spans="1:13">
      <c r="A245" s="254">
        <v>235</v>
      </c>
      <c r="B245" s="510" t="s">
        <v>255</v>
      </c>
      <c r="C245" s="507">
        <v>128.85</v>
      </c>
      <c r="D245" s="508">
        <v>127.55</v>
      </c>
      <c r="E245" s="508">
        <v>125.29999999999998</v>
      </c>
      <c r="F245" s="508">
        <v>121.74999999999999</v>
      </c>
      <c r="G245" s="508">
        <v>119.49999999999997</v>
      </c>
      <c r="H245" s="508">
        <v>131.1</v>
      </c>
      <c r="I245" s="508">
        <v>133.35000000000002</v>
      </c>
      <c r="J245" s="508">
        <v>136.9</v>
      </c>
      <c r="K245" s="507">
        <v>129.80000000000001</v>
      </c>
      <c r="L245" s="507">
        <v>124</v>
      </c>
      <c r="M245" s="507">
        <v>49.972760000000001</v>
      </c>
    </row>
    <row r="246" spans="1:13">
      <c r="A246" s="254">
        <v>236</v>
      </c>
      <c r="B246" s="510" t="s">
        <v>125</v>
      </c>
      <c r="C246" s="507">
        <v>101.45</v>
      </c>
      <c r="D246" s="508">
        <v>101.90000000000002</v>
      </c>
      <c r="E246" s="508">
        <v>100.70000000000005</v>
      </c>
      <c r="F246" s="508">
        <v>99.950000000000031</v>
      </c>
      <c r="G246" s="508">
        <v>98.750000000000057</v>
      </c>
      <c r="H246" s="508">
        <v>102.65000000000003</v>
      </c>
      <c r="I246" s="508">
        <v>103.85</v>
      </c>
      <c r="J246" s="508">
        <v>104.60000000000002</v>
      </c>
      <c r="K246" s="507">
        <v>103.1</v>
      </c>
      <c r="L246" s="507">
        <v>101.15</v>
      </c>
      <c r="M246" s="507">
        <v>168.70409000000001</v>
      </c>
    </row>
    <row r="247" spans="1:13">
      <c r="A247" s="254">
        <v>237</v>
      </c>
      <c r="B247" s="510" t="s">
        <v>399</v>
      </c>
      <c r="C247" s="507">
        <v>16.649999999999999</v>
      </c>
      <c r="D247" s="508">
        <v>16.816666666666666</v>
      </c>
      <c r="E247" s="508">
        <v>16.383333333333333</v>
      </c>
      <c r="F247" s="508">
        <v>16.116666666666667</v>
      </c>
      <c r="G247" s="508">
        <v>15.683333333333334</v>
      </c>
      <c r="H247" s="508">
        <v>17.083333333333332</v>
      </c>
      <c r="I247" s="508">
        <v>17.516666666666662</v>
      </c>
      <c r="J247" s="508">
        <v>17.783333333333331</v>
      </c>
      <c r="K247" s="507">
        <v>17.25</v>
      </c>
      <c r="L247" s="507">
        <v>16.55</v>
      </c>
      <c r="M247" s="507">
        <v>74.935469999999995</v>
      </c>
    </row>
    <row r="248" spans="1:13">
      <c r="A248" s="254">
        <v>238</v>
      </c>
      <c r="B248" s="510" t="s">
        <v>772</v>
      </c>
      <c r="C248" s="507">
        <v>1961.1</v>
      </c>
      <c r="D248" s="508">
        <v>1948.9666666666665</v>
      </c>
      <c r="E248" s="508">
        <v>1882.133333333333</v>
      </c>
      <c r="F248" s="508">
        <v>1803.1666666666665</v>
      </c>
      <c r="G248" s="508">
        <v>1736.333333333333</v>
      </c>
      <c r="H248" s="508">
        <v>2027.9333333333329</v>
      </c>
      <c r="I248" s="508">
        <v>2094.7666666666664</v>
      </c>
      <c r="J248" s="508">
        <v>2173.7333333333327</v>
      </c>
      <c r="K248" s="507">
        <v>2015.8</v>
      </c>
      <c r="L248" s="507">
        <v>1870</v>
      </c>
      <c r="M248" s="507">
        <v>95.921880000000002</v>
      </c>
    </row>
    <row r="249" spans="1:13">
      <c r="A249" s="254">
        <v>239</v>
      </c>
      <c r="B249" s="510" t="s">
        <v>748</v>
      </c>
      <c r="C249" s="507">
        <v>291.25</v>
      </c>
      <c r="D249" s="508">
        <v>291.65000000000003</v>
      </c>
      <c r="E249" s="508">
        <v>288.95000000000005</v>
      </c>
      <c r="F249" s="508">
        <v>286.65000000000003</v>
      </c>
      <c r="G249" s="508">
        <v>283.95000000000005</v>
      </c>
      <c r="H249" s="508">
        <v>293.95000000000005</v>
      </c>
      <c r="I249" s="508">
        <v>296.64999999999998</v>
      </c>
      <c r="J249" s="508">
        <v>298.95000000000005</v>
      </c>
      <c r="K249" s="507">
        <v>294.35000000000002</v>
      </c>
      <c r="L249" s="507">
        <v>289.35000000000002</v>
      </c>
      <c r="M249" s="507">
        <v>0.88049999999999995</v>
      </c>
    </row>
    <row r="250" spans="1:13">
      <c r="A250" s="254">
        <v>240</v>
      </c>
      <c r="B250" s="510" t="s">
        <v>120</v>
      </c>
      <c r="C250" s="507">
        <v>522.45000000000005</v>
      </c>
      <c r="D250" s="508">
        <v>521.48333333333335</v>
      </c>
      <c r="E250" s="508">
        <v>514.16666666666674</v>
      </c>
      <c r="F250" s="508">
        <v>505.88333333333344</v>
      </c>
      <c r="G250" s="508">
        <v>498.56666666666683</v>
      </c>
      <c r="H250" s="508">
        <v>529.76666666666665</v>
      </c>
      <c r="I250" s="508">
        <v>537.08333333333326</v>
      </c>
      <c r="J250" s="508">
        <v>545.36666666666656</v>
      </c>
      <c r="K250" s="507">
        <v>528.79999999999995</v>
      </c>
      <c r="L250" s="507">
        <v>513.20000000000005</v>
      </c>
      <c r="M250" s="507">
        <v>35.716059999999999</v>
      </c>
    </row>
    <row r="251" spans="1:13">
      <c r="A251" s="254">
        <v>241</v>
      </c>
      <c r="B251" s="510" t="s">
        <v>827</v>
      </c>
      <c r="C251" s="507">
        <v>259.14999999999998</v>
      </c>
      <c r="D251" s="508">
        <v>257.93333333333334</v>
      </c>
      <c r="E251" s="508">
        <v>254.36666666666667</v>
      </c>
      <c r="F251" s="508">
        <v>249.58333333333334</v>
      </c>
      <c r="G251" s="508">
        <v>246.01666666666668</v>
      </c>
      <c r="H251" s="508">
        <v>262.7166666666667</v>
      </c>
      <c r="I251" s="508">
        <v>266.28333333333342</v>
      </c>
      <c r="J251" s="508">
        <v>271.06666666666666</v>
      </c>
      <c r="K251" s="507">
        <v>261.5</v>
      </c>
      <c r="L251" s="507">
        <v>253.15</v>
      </c>
      <c r="M251" s="507">
        <v>15.727119999999999</v>
      </c>
    </row>
    <row r="252" spans="1:13">
      <c r="A252" s="254">
        <v>242</v>
      </c>
      <c r="B252" s="510" t="s">
        <v>122</v>
      </c>
      <c r="C252" s="507">
        <v>1091.95</v>
      </c>
      <c r="D252" s="508">
        <v>1093.5166666666667</v>
      </c>
      <c r="E252" s="508">
        <v>1071.0333333333333</v>
      </c>
      <c r="F252" s="508">
        <v>1050.1166666666666</v>
      </c>
      <c r="G252" s="508">
        <v>1027.6333333333332</v>
      </c>
      <c r="H252" s="508">
        <v>1114.4333333333334</v>
      </c>
      <c r="I252" s="508">
        <v>1136.9166666666665</v>
      </c>
      <c r="J252" s="508">
        <v>1157.8333333333335</v>
      </c>
      <c r="K252" s="507">
        <v>1116</v>
      </c>
      <c r="L252" s="507">
        <v>1072.5999999999999</v>
      </c>
      <c r="M252" s="507">
        <v>61.282200000000003</v>
      </c>
    </row>
    <row r="253" spans="1:13">
      <c r="A253" s="254">
        <v>243</v>
      </c>
      <c r="B253" s="510" t="s">
        <v>256</v>
      </c>
      <c r="C253" s="507">
        <v>4985</v>
      </c>
      <c r="D253" s="508">
        <v>4991.9833333333336</v>
      </c>
      <c r="E253" s="508">
        <v>4944.9666666666672</v>
      </c>
      <c r="F253" s="508">
        <v>4904.9333333333334</v>
      </c>
      <c r="G253" s="508">
        <v>4857.916666666667</v>
      </c>
      <c r="H253" s="508">
        <v>5032.0166666666673</v>
      </c>
      <c r="I253" s="508">
        <v>5079.0333333333338</v>
      </c>
      <c r="J253" s="508">
        <v>5119.0666666666675</v>
      </c>
      <c r="K253" s="507">
        <v>5039</v>
      </c>
      <c r="L253" s="507">
        <v>4951.95</v>
      </c>
      <c r="M253" s="507">
        <v>2.9525100000000002</v>
      </c>
    </row>
    <row r="254" spans="1:13">
      <c r="A254" s="254">
        <v>244</v>
      </c>
      <c r="B254" s="510" t="s">
        <v>124</v>
      </c>
      <c r="C254" s="507">
        <v>1330.35</v>
      </c>
      <c r="D254" s="508">
        <v>1340.0333333333333</v>
      </c>
      <c r="E254" s="508">
        <v>1316.2166666666667</v>
      </c>
      <c r="F254" s="508">
        <v>1302.0833333333335</v>
      </c>
      <c r="G254" s="508">
        <v>1278.2666666666669</v>
      </c>
      <c r="H254" s="508">
        <v>1354.1666666666665</v>
      </c>
      <c r="I254" s="508">
        <v>1377.9833333333331</v>
      </c>
      <c r="J254" s="508">
        <v>1392.1166666666663</v>
      </c>
      <c r="K254" s="507">
        <v>1363.85</v>
      </c>
      <c r="L254" s="507">
        <v>1325.9</v>
      </c>
      <c r="M254" s="507">
        <v>120.41941</v>
      </c>
    </row>
    <row r="255" spans="1:13">
      <c r="A255" s="254">
        <v>245</v>
      </c>
      <c r="B255" s="510" t="s">
        <v>749</v>
      </c>
      <c r="C255" s="507">
        <v>738.05</v>
      </c>
      <c r="D255" s="508">
        <v>740.2833333333333</v>
      </c>
      <c r="E255" s="508">
        <v>732.76666666666665</v>
      </c>
      <c r="F255" s="508">
        <v>727.48333333333335</v>
      </c>
      <c r="G255" s="508">
        <v>719.9666666666667</v>
      </c>
      <c r="H255" s="508">
        <v>745.56666666666661</v>
      </c>
      <c r="I255" s="508">
        <v>753.08333333333326</v>
      </c>
      <c r="J255" s="508">
        <v>758.36666666666656</v>
      </c>
      <c r="K255" s="507">
        <v>747.8</v>
      </c>
      <c r="L255" s="507">
        <v>735</v>
      </c>
      <c r="M255" s="507">
        <v>0.25308000000000003</v>
      </c>
    </row>
    <row r="256" spans="1:13">
      <c r="A256" s="254">
        <v>246</v>
      </c>
      <c r="B256" s="510" t="s">
        <v>400</v>
      </c>
      <c r="C256" s="507">
        <v>335.4</v>
      </c>
      <c r="D256" s="508">
        <v>330.8</v>
      </c>
      <c r="E256" s="508">
        <v>324.60000000000002</v>
      </c>
      <c r="F256" s="508">
        <v>313.8</v>
      </c>
      <c r="G256" s="508">
        <v>307.60000000000002</v>
      </c>
      <c r="H256" s="508">
        <v>341.6</v>
      </c>
      <c r="I256" s="508">
        <v>347.79999999999995</v>
      </c>
      <c r="J256" s="508">
        <v>358.6</v>
      </c>
      <c r="K256" s="507">
        <v>337</v>
      </c>
      <c r="L256" s="507">
        <v>320</v>
      </c>
      <c r="M256" s="507">
        <v>9.7142800000000005</v>
      </c>
    </row>
    <row r="257" spans="1:13">
      <c r="A257" s="254">
        <v>247</v>
      </c>
      <c r="B257" s="510" t="s">
        <v>121</v>
      </c>
      <c r="C257" s="507">
        <v>1798.9</v>
      </c>
      <c r="D257" s="508">
        <v>1784.95</v>
      </c>
      <c r="E257" s="508">
        <v>1750.45</v>
      </c>
      <c r="F257" s="508">
        <v>1702</v>
      </c>
      <c r="G257" s="508">
        <v>1667.5</v>
      </c>
      <c r="H257" s="508">
        <v>1833.4</v>
      </c>
      <c r="I257" s="508">
        <v>1867.9</v>
      </c>
      <c r="J257" s="508">
        <v>1916.3500000000001</v>
      </c>
      <c r="K257" s="507">
        <v>1819.45</v>
      </c>
      <c r="L257" s="507">
        <v>1736.5</v>
      </c>
      <c r="M257" s="507">
        <v>17.337430000000001</v>
      </c>
    </row>
    <row r="258" spans="1:13">
      <c r="A258" s="254">
        <v>248</v>
      </c>
      <c r="B258" s="510" t="s">
        <v>257</v>
      </c>
      <c r="C258" s="507">
        <v>1934.7</v>
      </c>
      <c r="D258" s="508">
        <v>1933.5666666666668</v>
      </c>
      <c r="E258" s="508">
        <v>1917.2333333333336</v>
      </c>
      <c r="F258" s="508">
        <v>1899.7666666666667</v>
      </c>
      <c r="G258" s="508">
        <v>1883.4333333333334</v>
      </c>
      <c r="H258" s="508">
        <v>1951.0333333333338</v>
      </c>
      <c r="I258" s="508">
        <v>1967.3666666666672</v>
      </c>
      <c r="J258" s="508">
        <v>1984.8333333333339</v>
      </c>
      <c r="K258" s="507">
        <v>1949.9</v>
      </c>
      <c r="L258" s="507">
        <v>1916.1</v>
      </c>
      <c r="M258" s="507">
        <v>3.6747100000000001</v>
      </c>
    </row>
    <row r="259" spans="1:13">
      <c r="A259" s="254">
        <v>249</v>
      </c>
      <c r="B259" s="510" t="s">
        <v>401</v>
      </c>
      <c r="C259" s="507">
        <v>1188.0999999999999</v>
      </c>
      <c r="D259" s="508">
        <v>1194.3166666666666</v>
      </c>
      <c r="E259" s="508">
        <v>1177.7833333333333</v>
      </c>
      <c r="F259" s="508">
        <v>1167.4666666666667</v>
      </c>
      <c r="G259" s="508">
        <v>1150.9333333333334</v>
      </c>
      <c r="H259" s="508">
        <v>1204.6333333333332</v>
      </c>
      <c r="I259" s="508">
        <v>1221.1666666666665</v>
      </c>
      <c r="J259" s="508">
        <v>1231.4833333333331</v>
      </c>
      <c r="K259" s="507">
        <v>1210.8499999999999</v>
      </c>
      <c r="L259" s="507">
        <v>1184</v>
      </c>
      <c r="M259" s="507">
        <v>0.87350000000000005</v>
      </c>
    </row>
    <row r="260" spans="1:13">
      <c r="A260" s="254">
        <v>250</v>
      </c>
      <c r="B260" s="510" t="s">
        <v>402</v>
      </c>
      <c r="C260" s="507">
        <v>2776.7</v>
      </c>
      <c r="D260" s="508">
        <v>2752.6333333333337</v>
      </c>
      <c r="E260" s="508">
        <v>2691.3666666666672</v>
      </c>
      <c r="F260" s="508">
        <v>2606.0333333333338</v>
      </c>
      <c r="G260" s="508">
        <v>2544.7666666666673</v>
      </c>
      <c r="H260" s="508">
        <v>2837.9666666666672</v>
      </c>
      <c r="I260" s="508">
        <v>2899.2333333333336</v>
      </c>
      <c r="J260" s="508">
        <v>2984.5666666666671</v>
      </c>
      <c r="K260" s="507">
        <v>2813.9</v>
      </c>
      <c r="L260" s="507">
        <v>2667.3</v>
      </c>
      <c r="M260" s="507">
        <v>1.51355</v>
      </c>
    </row>
    <row r="261" spans="1:13">
      <c r="A261" s="254">
        <v>251</v>
      </c>
      <c r="B261" s="510" t="s">
        <v>403</v>
      </c>
      <c r="C261" s="507">
        <v>434.35</v>
      </c>
      <c r="D261" s="508">
        <v>428.41666666666669</v>
      </c>
      <c r="E261" s="508">
        <v>416.93333333333339</v>
      </c>
      <c r="F261" s="508">
        <v>399.51666666666671</v>
      </c>
      <c r="G261" s="508">
        <v>388.03333333333342</v>
      </c>
      <c r="H261" s="508">
        <v>445.83333333333337</v>
      </c>
      <c r="I261" s="508">
        <v>457.31666666666661</v>
      </c>
      <c r="J261" s="508">
        <v>474.73333333333335</v>
      </c>
      <c r="K261" s="507">
        <v>439.9</v>
      </c>
      <c r="L261" s="507">
        <v>411</v>
      </c>
      <c r="M261" s="507">
        <v>6.0376000000000003</v>
      </c>
    </row>
    <row r="262" spans="1:13">
      <c r="A262" s="254">
        <v>252</v>
      </c>
      <c r="B262" s="510" t="s">
        <v>404</v>
      </c>
      <c r="C262" s="507">
        <v>163.35</v>
      </c>
      <c r="D262" s="508">
        <v>162.04999999999998</v>
      </c>
      <c r="E262" s="508">
        <v>159.39999999999998</v>
      </c>
      <c r="F262" s="508">
        <v>155.44999999999999</v>
      </c>
      <c r="G262" s="508">
        <v>152.79999999999998</v>
      </c>
      <c r="H262" s="508">
        <v>165.99999999999997</v>
      </c>
      <c r="I262" s="508">
        <v>168.65</v>
      </c>
      <c r="J262" s="508">
        <v>172.59999999999997</v>
      </c>
      <c r="K262" s="507">
        <v>164.7</v>
      </c>
      <c r="L262" s="507">
        <v>158.1</v>
      </c>
      <c r="M262" s="507">
        <v>16.176490000000001</v>
      </c>
    </row>
    <row r="263" spans="1:13">
      <c r="A263" s="254">
        <v>253</v>
      </c>
      <c r="B263" s="510" t="s">
        <v>405</v>
      </c>
      <c r="C263" s="507">
        <v>127.7</v>
      </c>
      <c r="D263" s="508">
        <v>127.26666666666667</v>
      </c>
      <c r="E263" s="508">
        <v>124.13333333333333</v>
      </c>
      <c r="F263" s="508">
        <v>120.56666666666666</v>
      </c>
      <c r="G263" s="508">
        <v>117.43333333333332</v>
      </c>
      <c r="H263" s="508">
        <v>130.83333333333331</v>
      </c>
      <c r="I263" s="508">
        <v>133.9666666666667</v>
      </c>
      <c r="J263" s="508">
        <v>137.53333333333333</v>
      </c>
      <c r="K263" s="507">
        <v>130.4</v>
      </c>
      <c r="L263" s="507">
        <v>123.7</v>
      </c>
      <c r="M263" s="507">
        <v>35.576250000000002</v>
      </c>
    </row>
    <row r="264" spans="1:13">
      <c r="A264" s="254">
        <v>254</v>
      </c>
      <c r="B264" s="510" t="s">
        <v>406</v>
      </c>
      <c r="C264" s="507">
        <v>97</v>
      </c>
      <c r="D264" s="508">
        <v>96.683333333333337</v>
      </c>
      <c r="E264" s="508">
        <v>95.066666666666677</v>
      </c>
      <c r="F264" s="508">
        <v>93.13333333333334</v>
      </c>
      <c r="G264" s="508">
        <v>91.51666666666668</v>
      </c>
      <c r="H264" s="508">
        <v>98.616666666666674</v>
      </c>
      <c r="I264" s="508">
        <v>100.23333333333335</v>
      </c>
      <c r="J264" s="508">
        <v>102.16666666666667</v>
      </c>
      <c r="K264" s="507">
        <v>98.3</v>
      </c>
      <c r="L264" s="507">
        <v>94.75</v>
      </c>
      <c r="M264" s="507">
        <v>21.658840000000001</v>
      </c>
    </row>
    <row r="265" spans="1:13">
      <c r="A265" s="254">
        <v>255</v>
      </c>
      <c r="B265" s="510" t="s">
        <v>258</v>
      </c>
      <c r="C265" s="507">
        <v>84.4</v>
      </c>
      <c r="D265" s="508">
        <v>84.63333333333334</v>
      </c>
      <c r="E265" s="508">
        <v>81.566666666666677</v>
      </c>
      <c r="F265" s="508">
        <v>78.733333333333334</v>
      </c>
      <c r="G265" s="508">
        <v>75.666666666666671</v>
      </c>
      <c r="H265" s="508">
        <v>87.466666666666683</v>
      </c>
      <c r="I265" s="508">
        <v>90.533333333333346</v>
      </c>
      <c r="J265" s="508">
        <v>93.366666666666688</v>
      </c>
      <c r="K265" s="507">
        <v>87.7</v>
      </c>
      <c r="L265" s="507">
        <v>81.8</v>
      </c>
      <c r="M265" s="507">
        <v>111.93512</v>
      </c>
    </row>
    <row r="266" spans="1:13">
      <c r="A266" s="254">
        <v>256</v>
      </c>
      <c r="B266" s="510" t="s">
        <v>128</v>
      </c>
      <c r="C266" s="507">
        <v>414.1</v>
      </c>
      <c r="D266" s="508">
        <v>415.51666666666665</v>
      </c>
      <c r="E266" s="508">
        <v>409.63333333333333</v>
      </c>
      <c r="F266" s="508">
        <v>405.16666666666669</v>
      </c>
      <c r="G266" s="508">
        <v>399.28333333333336</v>
      </c>
      <c r="H266" s="508">
        <v>419.98333333333329</v>
      </c>
      <c r="I266" s="508">
        <v>425.86666666666662</v>
      </c>
      <c r="J266" s="508">
        <v>430.33333333333326</v>
      </c>
      <c r="K266" s="507">
        <v>421.4</v>
      </c>
      <c r="L266" s="507">
        <v>411.05</v>
      </c>
      <c r="M266" s="507">
        <v>86.55068</v>
      </c>
    </row>
    <row r="267" spans="1:13">
      <c r="A267" s="254">
        <v>257</v>
      </c>
      <c r="B267" s="510" t="s">
        <v>751</v>
      </c>
      <c r="C267" s="507">
        <v>89.3</v>
      </c>
      <c r="D267" s="508">
        <v>88.95</v>
      </c>
      <c r="E267" s="508">
        <v>87.25</v>
      </c>
      <c r="F267" s="508">
        <v>85.2</v>
      </c>
      <c r="G267" s="508">
        <v>83.5</v>
      </c>
      <c r="H267" s="508">
        <v>91</v>
      </c>
      <c r="I267" s="508">
        <v>92.700000000000017</v>
      </c>
      <c r="J267" s="508">
        <v>94.75</v>
      </c>
      <c r="K267" s="507">
        <v>90.65</v>
      </c>
      <c r="L267" s="507">
        <v>86.9</v>
      </c>
      <c r="M267" s="507">
        <v>7.3841599999999996</v>
      </c>
    </row>
    <row r="268" spans="1:13">
      <c r="A268" s="254">
        <v>258</v>
      </c>
      <c r="B268" s="510" t="s">
        <v>407</v>
      </c>
      <c r="C268" s="507">
        <v>56.75</v>
      </c>
      <c r="D268" s="508">
        <v>56.183333333333337</v>
      </c>
      <c r="E268" s="508">
        <v>54.866666666666674</v>
      </c>
      <c r="F268" s="508">
        <v>52.983333333333334</v>
      </c>
      <c r="G268" s="508">
        <v>51.666666666666671</v>
      </c>
      <c r="H268" s="508">
        <v>58.066666666666677</v>
      </c>
      <c r="I268" s="508">
        <v>59.38333333333334</v>
      </c>
      <c r="J268" s="508">
        <v>61.26666666666668</v>
      </c>
      <c r="K268" s="507">
        <v>57.5</v>
      </c>
      <c r="L268" s="507">
        <v>54.3</v>
      </c>
      <c r="M268" s="507">
        <v>14.2507</v>
      </c>
    </row>
    <row r="269" spans="1:13">
      <c r="A269" s="254">
        <v>259</v>
      </c>
      <c r="B269" s="510" t="s">
        <v>408</v>
      </c>
      <c r="C269" s="507">
        <v>102.25</v>
      </c>
      <c r="D269" s="508">
        <v>103.05</v>
      </c>
      <c r="E269" s="508">
        <v>99.899999999999991</v>
      </c>
      <c r="F269" s="508">
        <v>97.55</v>
      </c>
      <c r="G269" s="508">
        <v>94.399999999999991</v>
      </c>
      <c r="H269" s="508">
        <v>105.39999999999999</v>
      </c>
      <c r="I269" s="508">
        <v>108.55</v>
      </c>
      <c r="J269" s="508">
        <v>110.89999999999999</v>
      </c>
      <c r="K269" s="507">
        <v>106.2</v>
      </c>
      <c r="L269" s="507">
        <v>100.7</v>
      </c>
      <c r="M269" s="507">
        <v>31.579180000000001</v>
      </c>
    </row>
    <row r="270" spans="1:13">
      <c r="A270" s="254">
        <v>260</v>
      </c>
      <c r="B270" s="510" t="s">
        <v>409</v>
      </c>
      <c r="C270" s="507">
        <v>30.55</v>
      </c>
      <c r="D270" s="508">
        <v>30.816666666666663</v>
      </c>
      <c r="E270" s="508">
        <v>30.133333333333326</v>
      </c>
      <c r="F270" s="508">
        <v>29.716666666666661</v>
      </c>
      <c r="G270" s="508">
        <v>29.033333333333324</v>
      </c>
      <c r="H270" s="508">
        <v>31.233333333333327</v>
      </c>
      <c r="I270" s="508">
        <v>31.916666666666664</v>
      </c>
      <c r="J270" s="508">
        <v>32.333333333333329</v>
      </c>
      <c r="K270" s="507">
        <v>31.5</v>
      </c>
      <c r="L270" s="507">
        <v>30.4</v>
      </c>
      <c r="M270" s="507">
        <v>48.41037</v>
      </c>
    </row>
    <row r="271" spans="1:13">
      <c r="A271" s="254">
        <v>261</v>
      </c>
      <c r="B271" s="510" t="s">
        <v>410</v>
      </c>
      <c r="C271" s="507">
        <v>74.05</v>
      </c>
      <c r="D271" s="508">
        <v>73.05</v>
      </c>
      <c r="E271" s="508">
        <v>70.5</v>
      </c>
      <c r="F271" s="508">
        <v>66.95</v>
      </c>
      <c r="G271" s="508">
        <v>64.400000000000006</v>
      </c>
      <c r="H271" s="508">
        <v>76.599999999999994</v>
      </c>
      <c r="I271" s="508">
        <v>79.149999999999977</v>
      </c>
      <c r="J271" s="508">
        <v>82.699999999999989</v>
      </c>
      <c r="K271" s="507">
        <v>75.599999999999994</v>
      </c>
      <c r="L271" s="507">
        <v>69.5</v>
      </c>
      <c r="M271" s="507">
        <v>43.660519999999998</v>
      </c>
    </row>
    <row r="272" spans="1:13">
      <c r="A272" s="254">
        <v>262</v>
      </c>
      <c r="B272" s="510" t="s">
        <v>411</v>
      </c>
      <c r="C272" s="507">
        <v>82.35</v>
      </c>
      <c r="D272" s="508">
        <v>81.86666666666666</v>
      </c>
      <c r="E272" s="508">
        <v>78.933333333333323</v>
      </c>
      <c r="F272" s="508">
        <v>75.516666666666666</v>
      </c>
      <c r="G272" s="508">
        <v>72.583333333333329</v>
      </c>
      <c r="H272" s="508">
        <v>85.283333333333317</v>
      </c>
      <c r="I272" s="508">
        <v>88.216666666666654</v>
      </c>
      <c r="J272" s="508">
        <v>91.633333333333312</v>
      </c>
      <c r="K272" s="507">
        <v>84.8</v>
      </c>
      <c r="L272" s="507">
        <v>78.45</v>
      </c>
      <c r="M272" s="507">
        <v>43.099179999999997</v>
      </c>
    </row>
    <row r="273" spans="1:13">
      <c r="A273" s="254">
        <v>263</v>
      </c>
      <c r="B273" s="510" t="s">
        <v>412</v>
      </c>
      <c r="C273" s="507">
        <v>129.05000000000001</v>
      </c>
      <c r="D273" s="508">
        <v>130.58333333333334</v>
      </c>
      <c r="E273" s="508">
        <v>126.16666666666669</v>
      </c>
      <c r="F273" s="508">
        <v>123.28333333333335</v>
      </c>
      <c r="G273" s="508">
        <v>118.86666666666669</v>
      </c>
      <c r="H273" s="508">
        <v>133.4666666666667</v>
      </c>
      <c r="I273" s="508">
        <v>137.88333333333338</v>
      </c>
      <c r="J273" s="508">
        <v>140.76666666666668</v>
      </c>
      <c r="K273" s="507">
        <v>135</v>
      </c>
      <c r="L273" s="507">
        <v>127.7</v>
      </c>
      <c r="M273" s="507">
        <v>8.3414599999999997</v>
      </c>
    </row>
    <row r="274" spans="1:13">
      <c r="A274" s="254">
        <v>264</v>
      </c>
      <c r="B274" s="510" t="s">
        <v>413</v>
      </c>
      <c r="C274" s="507">
        <v>75.400000000000006</v>
      </c>
      <c r="D274" s="508">
        <v>75.783333333333346</v>
      </c>
      <c r="E274" s="508">
        <v>74.166666666666686</v>
      </c>
      <c r="F274" s="508">
        <v>72.933333333333337</v>
      </c>
      <c r="G274" s="508">
        <v>71.316666666666677</v>
      </c>
      <c r="H274" s="508">
        <v>77.016666666666694</v>
      </c>
      <c r="I274" s="508">
        <v>78.63333333333334</v>
      </c>
      <c r="J274" s="508">
        <v>79.866666666666703</v>
      </c>
      <c r="K274" s="507">
        <v>77.400000000000006</v>
      </c>
      <c r="L274" s="507">
        <v>74.55</v>
      </c>
      <c r="M274" s="507">
        <v>15.7433</v>
      </c>
    </row>
    <row r="275" spans="1:13">
      <c r="A275" s="254">
        <v>265</v>
      </c>
      <c r="B275" s="510" t="s">
        <v>127</v>
      </c>
      <c r="C275" s="507">
        <v>336.55</v>
      </c>
      <c r="D275" s="508">
        <v>338.58333333333331</v>
      </c>
      <c r="E275" s="508">
        <v>333.16666666666663</v>
      </c>
      <c r="F275" s="508">
        <v>329.7833333333333</v>
      </c>
      <c r="G275" s="508">
        <v>324.36666666666662</v>
      </c>
      <c r="H275" s="508">
        <v>341.96666666666664</v>
      </c>
      <c r="I275" s="508">
        <v>347.38333333333327</v>
      </c>
      <c r="J275" s="508">
        <v>350.76666666666665</v>
      </c>
      <c r="K275" s="507">
        <v>344</v>
      </c>
      <c r="L275" s="507">
        <v>335.2</v>
      </c>
      <c r="M275" s="507">
        <v>86.644859999999994</v>
      </c>
    </row>
    <row r="276" spans="1:13">
      <c r="A276" s="254">
        <v>266</v>
      </c>
      <c r="B276" s="510" t="s">
        <v>414</v>
      </c>
      <c r="C276" s="507">
        <v>2812.35</v>
      </c>
      <c r="D276" s="508">
        <v>2819.2166666666667</v>
      </c>
      <c r="E276" s="508">
        <v>2762.6333333333332</v>
      </c>
      <c r="F276" s="508">
        <v>2712.9166666666665</v>
      </c>
      <c r="G276" s="508">
        <v>2656.333333333333</v>
      </c>
      <c r="H276" s="508">
        <v>2868.9333333333334</v>
      </c>
      <c r="I276" s="508">
        <v>2925.5166666666664</v>
      </c>
      <c r="J276" s="508">
        <v>2975.2333333333336</v>
      </c>
      <c r="K276" s="507">
        <v>2875.8</v>
      </c>
      <c r="L276" s="507">
        <v>2769.5</v>
      </c>
      <c r="M276" s="507">
        <v>0.22570999999999999</v>
      </c>
    </row>
    <row r="277" spans="1:13">
      <c r="A277" s="254">
        <v>267</v>
      </c>
      <c r="B277" s="510" t="s">
        <v>129</v>
      </c>
      <c r="C277" s="507">
        <v>3127.15</v>
      </c>
      <c r="D277" s="508">
        <v>3139.0499999999997</v>
      </c>
      <c r="E277" s="508">
        <v>3100.0999999999995</v>
      </c>
      <c r="F277" s="508">
        <v>3073.0499999999997</v>
      </c>
      <c r="G277" s="508">
        <v>3034.0999999999995</v>
      </c>
      <c r="H277" s="508">
        <v>3166.0999999999995</v>
      </c>
      <c r="I277" s="508">
        <v>3205.0499999999993</v>
      </c>
      <c r="J277" s="508">
        <v>3232.0999999999995</v>
      </c>
      <c r="K277" s="507">
        <v>3178</v>
      </c>
      <c r="L277" s="507">
        <v>3112</v>
      </c>
      <c r="M277" s="507">
        <v>4.0917199999999996</v>
      </c>
    </row>
    <row r="278" spans="1:13">
      <c r="A278" s="254">
        <v>268</v>
      </c>
      <c r="B278" s="510" t="s">
        <v>130</v>
      </c>
      <c r="C278" s="507">
        <v>915.35</v>
      </c>
      <c r="D278" s="508">
        <v>914.19999999999993</v>
      </c>
      <c r="E278" s="508">
        <v>881.14999999999986</v>
      </c>
      <c r="F278" s="508">
        <v>846.94999999999993</v>
      </c>
      <c r="G278" s="508">
        <v>813.89999999999986</v>
      </c>
      <c r="H278" s="508">
        <v>948.39999999999986</v>
      </c>
      <c r="I278" s="508">
        <v>981.44999999999982</v>
      </c>
      <c r="J278" s="508">
        <v>1015.6499999999999</v>
      </c>
      <c r="K278" s="507">
        <v>947.25</v>
      </c>
      <c r="L278" s="507">
        <v>880</v>
      </c>
      <c r="M278" s="507">
        <v>29.692340000000002</v>
      </c>
    </row>
    <row r="279" spans="1:13">
      <c r="A279" s="254">
        <v>269</v>
      </c>
      <c r="B279" s="510" t="s">
        <v>415</v>
      </c>
      <c r="C279" s="507">
        <v>148.4</v>
      </c>
      <c r="D279" s="508">
        <v>149.31666666666669</v>
      </c>
      <c r="E279" s="508">
        <v>147.18333333333339</v>
      </c>
      <c r="F279" s="508">
        <v>145.9666666666667</v>
      </c>
      <c r="G279" s="508">
        <v>143.8333333333334</v>
      </c>
      <c r="H279" s="508">
        <v>150.53333333333339</v>
      </c>
      <c r="I279" s="508">
        <v>152.66666666666666</v>
      </c>
      <c r="J279" s="508">
        <v>153.88333333333338</v>
      </c>
      <c r="K279" s="507">
        <v>151.44999999999999</v>
      </c>
      <c r="L279" s="507">
        <v>148.1</v>
      </c>
      <c r="M279" s="507">
        <v>3.4714</v>
      </c>
    </row>
    <row r="280" spans="1:13">
      <c r="A280" s="254">
        <v>270</v>
      </c>
      <c r="B280" s="510" t="s">
        <v>417</v>
      </c>
      <c r="C280" s="507">
        <v>498.25</v>
      </c>
      <c r="D280" s="508">
        <v>500.43333333333334</v>
      </c>
      <c r="E280" s="508">
        <v>492.86666666666667</v>
      </c>
      <c r="F280" s="508">
        <v>487.48333333333335</v>
      </c>
      <c r="G280" s="508">
        <v>479.91666666666669</v>
      </c>
      <c r="H280" s="508">
        <v>505.81666666666666</v>
      </c>
      <c r="I280" s="508">
        <v>513.38333333333344</v>
      </c>
      <c r="J280" s="508">
        <v>518.76666666666665</v>
      </c>
      <c r="K280" s="507">
        <v>508</v>
      </c>
      <c r="L280" s="507">
        <v>495.05</v>
      </c>
      <c r="M280" s="507">
        <v>1.2586599999999999</v>
      </c>
    </row>
    <row r="281" spans="1:13">
      <c r="A281" s="254">
        <v>271</v>
      </c>
      <c r="B281" s="510" t="s">
        <v>418</v>
      </c>
      <c r="C281" s="507">
        <v>207.8</v>
      </c>
      <c r="D281" s="508">
        <v>208.01666666666665</v>
      </c>
      <c r="E281" s="508">
        <v>205.08333333333331</v>
      </c>
      <c r="F281" s="508">
        <v>202.36666666666667</v>
      </c>
      <c r="G281" s="508">
        <v>199.43333333333334</v>
      </c>
      <c r="H281" s="508">
        <v>210.73333333333329</v>
      </c>
      <c r="I281" s="508">
        <v>213.66666666666663</v>
      </c>
      <c r="J281" s="508">
        <v>216.38333333333327</v>
      </c>
      <c r="K281" s="507">
        <v>210.95</v>
      </c>
      <c r="L281" s="507">
        <v>205.3</v>
      </c>
      <c r="M281" s="507">
        <v>4.9876500000000004</v>
      </c>
    </row>
    <row r="282" spans="1:13">
      <c r="A282" s="254">
        <v>272</v>
      </c>
      <c r="B282" s="510" t="s">
        <v>419</v>
      </c>
      <c r="C282" s="507">
        <v>197.65</v>
      </c>
      <c r="D282" s="508">
        <v>198.95000000000002</v>
      </c>
      <c r="E282" s="508">
        <v>194.85000000000002</v>
      </c>
      <c r="F282" s="508">
        <v>192.05</v>
      </c>
      <c r="G282" s="508">
        <v>187.95000000000002</v>
      </c>
      <c r="H282" s="508">
        <v>201.75000000000003</v>
      </c>
      <c r="I282" s="508">
        <v>205.85</v>
      </c>
      <c r="J282" s="508">
        <v>208.65000000000003</v>
      </c>
      <c r="K282" s="507">
        <v>203.05</v>
      </c>
      <c r="L282" s="507">
        <v>196.15</v>
      </c>
      <c r="M282" s="507">
        <v>4.7143699999999997</v>
      </c>
    </row>
    <row r="283" spans="1:13">
      <c r="A283" s="254">
        <v>273</v>
      </c>
      <c r="B283" s="510" t="s">
        <v>752</v>
      </c>
      <c r="C283" s="507">
        <v>801.4</v>
      </c>
      <c r="D283" s="508">
        <v>784.65</v>
      </c>
      <c r="E283" s="508">
        <v>754.9</v>
      </c>
      <c r="F283" s="508">
        <v>708.4</v>
      </c>
      <c r="G283" s="508">
        <v>678.65</v>
      </c>
      <c r="H283" s="508">
        <v>831.15</v>
      </c>
      <c r="I283" s="508">
        <v>860.9</v>
      </c>
      <c r="J283" s="508">
        <v>907.4</v>
      </c>
      <c r="K283" s="507">
        <v>814.4</v>
      </c>
      <c r="L283" s="507">
        <v>738.15</v>
      </c>
      <c r="M283" s="507">
        <v>1.11538</v>
      </c>
    </row>
    <row r="284" spans="1:13">
      <c r="A284" s="254">
        <v>274</v>
      </c>
      <c r="B284" s="510" t="s">
        <v>420</v>
      </c>
      <c r="C284" s="507">
        <v>974.75</v>
      </c>
      <c r="D284" s="508">
        <v>971.01666666666677</v>
      </c>
      <c r="E284" s="508">
        <v>962.08333333333348</v>
      </c>
      <c r="F284" s="508">
        <v>949.41666666666674</v>
      </c>
      <c r="G284" s="508">
        <v>940.48333333333346</v>
      </c>
      <c r="H284" s="508">
        <v>983.68333333333351</v>
      </c>
      <c r="I284" s="508">
        <v>992.61666666666667</v>
      </c>
      <c r="J284" s="508">
        <v>1005.2833333333335</v>
      </c>
      <c r="K284" s="507">
        <v>979.95</v>
      </c>
      <c r="L284" s="507">
        <v>958.35</v>
      </c>
      <c r="M284" s="507">
        <v>1.5197000000000001</v>
      </c>
    </row>
    <row r="285" spans="1:13">
      <c r="A285" s="254">
        <v>275</v>
      </c>
      <c r="B285" s="510" t="s">
        <v>421</v>
      </c>
      <c r="C285" s="507">
        <v>397.6</v>
      </c>
      <c r="D285" s="508">
        <v>397.9666666666667</v>
      </c>
      <c r="E285" s="508">
        <v>389.63333333333338</v>
      </c>
      <c r="F285" s="508">
        <v>381.66666666666669</v>
      </c>
      <c r="G285" s="508">
        <v>373.33333333333337</v>
      </c>
      <c r="H285" s="508">
        <v>405.93333333333339</v>
      </c>
      <c r="I285" s="508">
        <v>414.26666666666665</v>
      </c>
      <c r="J285" s="508">
        <v>422.23333333333341</v>
      </c>
      <c r="K285" s="507">
        <v>406.3</v>
      </c>
      <c r="L285" s="507">
        <v>390</v>
      </c>
      <c r="M285" s="507">
        <v>3.4923000000000002</v>
      </c>
    </row>
    <row r="286" spans="1:13">
      <c r="A286" s="254">
        <v>276</v>
      </c>
      <c r="B286" s="510" t="s">
        <v>422</v>
      </c>
      <c r="C286" s="507">
        <v>580.79999999999995</v>
      </c>
      <c r="D286" s="508">
        <v>578.98333333333323</v>
      </c>
      <c r="E286" s="508">
        <v>573.81666666666649</v>
      </c>
      <c r="F286" s="508">
        <v>566.83333333333326</v>
      </c>
      <c r="G286" s="508">
        <v>561.66666666666652</v>
      </c>
      <c r="H286" s="508">
        <v>585.96666666666647</v>
      </c>
      <c r="I286" s="508">
        <v>591.13333333333321</v>
      </c>
      <c r="J286" s="508">
        <v>598.11666666666645</v>
      </c>
      <c r="K286" s="507">
        <v>584.15</v>
      </c>
      <c r="L286" s="507">
        <v>572</v>
      </c>
      <c r="M286" s="507">
        <v>0.95057000000000003</v>
      </c>
    </row>
    <row r="287" spans="1:13">
      <c r="A287" s="254">
        <v>277</v>
      </c>
      <c r="B287" s="510" t="s">
        <v>423</v>
      </c>
      <c r="C287" s="507">
        <v>71.75</v>
      </c>
      <c r="D287" s="508">
        <v>71.083333333333329</v>
      </c>
      <c r="E287" s="508">
        <v>68.666666666666657</v>
      </c>
      <c r="F287" s="508">
        <v>65.583333333333329</v>
      </c>
      <c r="G287" s="508">
        <v>63.166666666666657</v>
      </c>
      <c r="H287" s="508">
        <v>74.166666666666657</v>
      </c>
      <c r="I287" s="508">
        <v>76.583333333333314</v>
      </c>
      <c r="J287" s="508">
        <v>79.666666666666657</v>
      </c>
      <c r="K287" s="507">
        <v>73.5</v>
      </c>
      <c r="L287" s="507">
        <v>68</v>
      </c>
      <c r="M287" s="507">
        <v>106.16768</v>
      </c>
    </row>
    <row r="288" spans="1:13">
      <c r="A288" s="254">
        <v>278</v>
      </c>
      <c r="B288" s="510" t="s">
        <v>424</v>
      </c>
      <c r="C288" s="507">
        <v>60.25</v>
      </c>
      <c r="D288" s="508">
        <v>60.4</v>
      </c>
      <c r="E288" s="508">
        <v>59.349999999999994</v>
      </c>
      <c r="F288" s="508">
        <v>58.449999999999996</v>
      </c>
      <c r="G288" s="508">
        <v>57.399999999999991</v>
      </c>
      <c r="H288" s="508">
        <v>61.3</v>
      </c>
      <c r="I288" s="508">
        <v>62.349999999999994</v>
      </c>
      <c r="J288" s="508">
        <v>63.25</v>
      </c>
      <c r="K288" s="507">
        <v>61.45</v>
      </c>
      <c r="L288" s="507">
        <v>59.5</v>
      </c>
      <c r="M288" s="507">
        <v>13.75267</v>
      </c>
    </row>
    <row r="289" spans="1:13">
      <c r="A289" s="254">
        <v>279</v>
      </c>
      <c r="B289" s="510" t="s">
        <v>425</v>
      </c>
      <c r="C289" s="507">
        <v>526.35</v>
      </c>
      <c r="D289" s="508">
        <v>527.11666666666667</v>
      </c>
      <c r="E289" s="508">
        <v>519.23333333333335</v>
      </c>
      <c r="F289" s="508">
        <v>512.11666666666667</v>
      </c>
      <c r="G289" s="508">
        <v>504.23333333333335</v>
      </c>
      <c r="H289" s="508">
        <v>534.23333333333335</v>
      </c>
      <c r="I289" s="508">
        <v>542.11666666666679</v>
      </c>
      <c r="J289" s="508">
        <v>549.23333333333335</v>
      </c>
      <c r="K289" s="507">
        <v>535</v>
      </c>
      <c r="L289" s="507">
        <v>520</v>
      </c>
      <c r="M289" s="507">
        <v>1.63314</v>
      </c>
    </row>
    <row r="290" spans="1:13">
      <c r="A290" s="254">
        <v>280</v>
      </c>
      <c r="B290" s="510" t="s">
        <v>426</v>
      </c>
      <c r="C290" s="507">
        <v>473.15</v>
      </c>
      <c r="D290" s="508">
        <v>468.48333333333335</v>
      </c>
      <c r="E290" s="508">
        <v>458.36666666666667</v>
      </c>
      <c r="F290" s="508">
        <v>443.58333333333331</v>
      </c>
      <c r="G290" s="508">
        <v>433.46666666666664</v>
      </c>
      <c r="H290" s="508">
        <v>483.26666666666671</v>
      </c>
      <c r="I290" s="508">
        <v>493.38333333333338</v>
      </c>
      <c r="J290" s="508">
        <v>508.16666666666674</v>
      </c>
      <c r="K290" s="507">
        <v>478.6</v>
      </c>
      <c r="L290" s="507">
        <v>453.7</v>
      </c>
      <c r="M290" s="507">
        <v>4.4733499999999999</v>
      </c>
    </row>
    <row r="291" spans="1:13">
      <c r="A291" s="254">
        <v>281</v>
      </c>
      <c r="B291" s="510" t="s">
        <v>427</v>
      </c>
      <c r="C291" s="507">
        <v>248.9</v>
      </c>
      <c r="D291" s="508">
        <v>249.96666666666667</v>
      </c>
      <c r="E291" s="508">
        <v>244.93333333333334</v>
      </c>
      <c r="F291" s="508">
        <v>240.96666666666667</v>
      </c>
      <c r="G291" s="508">
        <v>235.93333333333334</v>
      </c>
      <c r="H291" s="508">
        <v>253.93333333333334</v>
      </c>
      <c r="I291" s="508">
        <v>258.9666666666667</v>
      </c>
      <c r="J291" s="508">
        <v>262.93333333333334</v>
      </c>
      <c r="K291" s="507">
        <v>255</v>
      </c>
      <c r="L291" s="507">
        <v>246</v>
      </c>
      <c r="M291" s="507">
        <v>0.74239999999999995</v>
      </c>
    </row>
    <row r="292" spans="1:13">
      <c r="A292" s="254">
        <v>282</v>
      </c>
      <c r="B292" s="510" t="s">
        <v>131</v>
      </c>
      <c r="C292" s="507">
        <v>1897.7</v>
      </c>
      <c r="D292" s="508">
        <v>1886.0333333333335</v>
      </c>
      <c r="E292" s="508">
        <v>1861.666666666667</v>
      </c>
      <c r="F292" s="508">
        <v>1825.6333333333334</v>
      </c>
      <c r="G292" s="508">
        <v>1801.2666666666669</v>
      </c>
      <c r="H292" s="508">
        <v>1922.0666666666671</v>
      </c>
      <c r="I292" s="508">
        <v>1946.4333333333334</v>
      </c>
      <c r="J292" s="508">
        <v>1982.4666666666672</v>
      </c>
      <c r="K292" s="507">
        <v>1910.4</v>
      </c>
      <c r="L292" s="507">
        <v>1850</v>
      </c>
      <c r="M292" s="507">
        <v>40.225140000000003</v>
      </c>
    </row>
    <row r="293" spans="1:13">
      <c r="A293" s="254">
        <v>283</v>
      </c>
      <c r="B293" s="510" t="s">
        <v>132</v>
      </c>
      <c r="C293" s="507">
        <v>109.65</v>
      </c>
      <c r="D293" s="508">
        <v>110</v>
      </c>
      <c r="E293" s="508">
        <v>108.65</v>
      </c>
      <c r="F293" s="508">
        <v>107.65</v>
      </c>
      <c r="G293" s="508">
        <v>106.30000000000001</v>
      </c>
      <c r="H293" s="508">
        <v>111</v>
      </c>
      <c r="I293" s="508">
        <v>112.35</v>
      </c>
      <c r="J293" s="508">
        <v>113.35</v>
      </c>
      <c r="K293" s="507">
        <v>111.35</v>
      </c>
      <c r="L293" s="507">
        <v>109</v>
      </c>
      <c r="M293" s="507">
        <v>132.65491</v>
      </c>
    </row>
    <row r="294" spans="1:13">
      <c r="A294" s="254">
        <v>284</v>
      </c>
      <c r="B294" s="510" t="s">
        <v>259</v>
      </c>
      <c r="C294" s="507">
        <v>2688.8</v>
      </c>
      <c r="D294" s="508">
        <v>2702.6</v>
      </c>
      <c r="E294" s="508">
        <v>2640.2</v>
      </c>
      <c r="F294" s="508">
        <v>2591.6</v>
      </c>
      <c r="G294" s="508">
        <v>2529.1999999999998</v>
      </c>
      <c r="H294" s="508">
        <v>2751.2</v>
      </c>
      <c r="I294" s="508">
        <v>2813.6000000000004</v>
      </c>
      <c r="J294" s="508">
        <v>2862.2</v>
      </c>
      <c r="K294" s="507">
        <v>2765</v>
      </c>
      <c r="L294" s="507">
        <v>2654</v>
      </c>
      <c r="M294" s="507">
        <v>2.40482</v>
      </c>
    </row>
    <row r="295" spans="1:13">
      <c r="A295" s="254">
        <v>285</v>
      </c>
      <c r="B295" s="510" t="s">
        <v>133</v>
      </c>
      <c r="C295" s="507">
        <v>454.2</v>
      </c>
      <c r="D295" s="508">
        <v>456.63333333333338</v>
      </c>
      <c r="E295" s="508">
        <v>450.26666666666677</v>
      </c>
      <c r="F295" s="508">
        <v>446.33333333333337</v>
      </c>
      <c r="G295" s="508">
        <v>439.96666666666675</v>
      </c>
      <c r="H295" s="508">
        <v>460.56666666666678</v>
      </c>
      <c r="I295" s="508">
        <v>466.93333333333345</v>
      </c>
      <c r="J295" s="508">
        <v>470.86666666666679</v>
      </c>
      <c r="K295" s="507">
        <v>463</v>
      </c>
      <c r="L295" s="507">
        <v>452.7</v>
      </c>
      <c r="M295" s="507">
        <v>39.550800000000002</v>
      </c>
    </row>
    <row r="296" spans="1:13">
      <c r="A296" s="254">
        <v>286</v>
      </c>
      <c r="B296" s="510" t="s">
        <v>753</v>
      </c>
      <c r="C296" s="507">
        <v>229.65</v>
      </c>
      <c r="D296" s="508">
        <v>229.23333333333335</v>
      </c>
      <c r="E296" s="508">
        <v>223.51666666666671</v>
      </c>
      <c r="F296" s="508">
        <v>217.38333333333335</v>
      </c>
      <c r="G296" s="508">
        <v>211.66666666666671</v>
      </c>
      <c r="H296" s="508">
        <v>235.3666666666667</v>
      </c>
      <c r="I296" s="508">
        <v>241.08333333333334</v>
      </c>
      <c r="J296" s="508">
        <v>247.2166666666667</v>
      </c>
      <c r="K296" s="507">
        <v>234.95</v>
      </c>
      <c r="L296" s="507">
        <v>223.1</v>
      </c>
      <c r="M296" s="507">
        <v>2.2214200000000002</v>
      </c>
    </row>
    <row r="297" spans="1:13">
      <c r="A297" s="254">
        <v>287</v>
      </c>
      <c r="B297" s="510" t="s">
        <v>428</v>
      </c>
      <c r="C297" s="507">
        <v>6489</v>
      </c>
      <c r="D297" s="508">
        <v>6479.7</v>
      </c>
      <c r="E297" s="508">
        <v>6449.2999999999993</v>
      </c>
      <c r="F297" s="508">
        <v>6409.5999999999995</v>
      </c>
      <c r="G297" s="508">
        <v>6379.1999999999989</v>
      </c>
      <c r="H297" s="508">
        <v>6519.4</v>
      </c>
      <c r="I297" s="508">
        <v>6549.7999999999993</v>
      </c>
      <c r="J297" s="508">
        <v>6589.5</v>
      </c>
      <c r="K297" s="507">
        <v>6510.1</v>
      </c>
      <c r="L297" s="507">
        <v>6440</v>
      </c>
      <c r="M297" s="507">
        <v>0.10073</v>
      </c>
    </row>
    <row r="298" spans="1:13">
      <c r="A298" s="254">
        <v>288</v>
      </c>
      <c r="B298" s="510" t="s">
        <v>260</v>
      </c>
      <c r="C298" s="507">
        <v>3924.7</v>
      </c>
      <c r="D298" s="508">
        <v>3916.9500000000003</v>
      </c>
      <c r="E298" s="508">
        <v>3818.9000000000005</v>
      </c>
      <c r="F298" s="508">
        <v>3713.1000000000004</v>
      </c>
      <c r="G298" s="508">
        <v>3615.0500000000006</v>
      </c>
      <c r="H298" s="508">
        <v>4022.7500000000005</v>
      </c>
      <c r="I298" s="508">
        <v>4120.8000000000011</v>
      </c>
      <c r="J298" s="508">
        <v>4226.6000000000004</v>
      </c>
      <c r="K298" s="507">
        <v>4015</v>
      </c>
      <c r="L298" s="507">
        <v>3811.15</v>
      </c>
      <c r="M298" s="507">
        <v>2.5136599999999998</v>
      </c>
    </row>
    <row r="299" spans="1:13">
      <c r="A299" s="254">
        <v>289</v>
      </c>
      <c r="B299" s="510" t="s">
        <v>134</v>
      </c>
      <c r="C299" s="507">
        <v>1462.6</v>
      </c>
      <c r="D299" s="508">
        <v>1471.6499999999999</v>
      </c>
      <c r="E299" s="508">
        <v>1448.9499999999998</v>
      </c>
      <c r="F299" s="508">
        <v>1435.3</v>
      </c>
      <c r="G299" s="508">
        <v>1412.6</v>
      </c>
      <c r="H299" s="508">
        <v>1485.2999999999997</v>
      </c>
      <c r="I299" s="508">
        <v>1508</v>
      </c>
      <c r="J299" s="508">
        <v>1521.6499999999996</v>
      </c>
      <c r="K299" s="507">
        <v>1494.35</v>
      </c>
      <c r="L299" s="507">
        <v>1458</v>
      </c>
      <c r="M299" s="507">
        <v>35.303660000000001</v>
      </c>
    </row>
    <row r="300" spans="1:13">
      <c r="A300" s="254">
        <v>290</v>
      </c>
      <c r="B300" s="510" t="s">
        <v>429</v>
      </c>
      <c r="C300" s="507">
        <v>368.75</v>
      </c>
      <c r="D300" s="508">
        <v>371.3</v>
      </c>
      <c r="E300" s="508">
        <v>359.95000000000005</v>
      </c>
      <c r="F300" s="508">
        <v>351.15000000000003</v>
      </c>
      <c r="G300" s="508">
        <v>339.80000000000007</v>
      </c>
      <c r="H300" s="508">
        <v>380.1</v>
      </c>
      <c r="I300" s="508">
        <v>391.45000000000005</v>
      </c>
      <c r="J300" s="508">
        <v>400.25</v>
      </c>
      <c r="K300" s="507">
        <v>382.65</v>
      </c>
      <c r="L300" s="507">
        <v>362.5</v>
      </c>
      <c r="M300" s="507">
        <v>111.10398000000001</v>
      </c>
    </row>
    <row r="301" spans="1:13">
      <c r="A301" s="254">
        <v>291</v>
      </c>
      <c r="B301" s="510" t="s">
        <v>430</v>
      </c>
      <c r="C301" s="507">
        <v>42.65</v>
      </c>
      <c r="D301" s="508">
        <v>42.4</v>
      </c>
      <c r="E301" s="508">
        <v>40.9</v>
      </c>
      <c r="F301" s="508">
        <v>39.15</v>
      </c>
      <c r="G301" s="508">
        <v>37.65</v>
      </c>
      <c r="H301" s="508">
        <v>44.15</v>
      </c>
      <c r="I301" s="508">
        <v>45.65</v>
      </c>
      <c r="J301" s="508">
        <v>47.4</v>
      </c>
      <c r="K301" s="507">
        <v>43.9</v>
      </c>
      <c r="L301" s="507">
        <v>40.65</v>
      </c>
      <c r="M301" s="507">
        <v>73.739570000000001</v>
      </c>
    </row>
    <row r="302" spans="1:13">
      <c r="A302" s="254">
        <v>292</v>
      </c>
      <c r="B302" s="510" t="s">
        <v>431</v>
      </c>
      <c r="C302" s="507">
        <v>1745.5</v>
      </c>
      <c r="D302" s="508">
        <v>1737.8166666666666</v>
      </c>
      <c r="E302" s="508">
        <v>1695.6833333333332</v>
      </c>
      <c r="F302" s="508">
        <v>1645.8666666666666</v>
      </c>
      <c r="G302" s="508">
        <v>1603.7333333333331</v>
      </c>
      <c r="H302" s="508">
        <v>1787.6333333333332</v>
      </c>
      <c r="I302" s="508">
        <v>1829.7666666666664</v>
      </c>
      <c r="J302" s="508">
        <v>1879.5833333333333</v>
      </c>
      <c r="K302" s="507">
        <v>1779.95</v>
      </c>
      <c r="L302" s="507">
        <v>1688</v>
      </c>
      <c r="M302" s="507">
        <v>0.95804</v>
      </c>
    </row>
    <row r="303" spans="1:13">
      <c r="A303" s="254">
        <v>293</v>
      </c>
      <c r="B303" s="510" t="s">
        <v>135</v>
      </c>
      <c r="C303" s="507">
        <v>1048.4000000000001</v>
      </c>
      <c r="D303" s="508">
        <v>1052.4333333333332</v>
      </c>
      <c r="E303" s="508">
        <v>1037.0666666666664</v>
      </c>
      <c r="F303" s="508">
        <v>1025.7333333333331</v>
      </c>
      <c r="G303" s="508">
        <v>1010.3666666666663</v>
      </c>
      <c r="H303" s="508">
        <v>1063.7666666666664</v>
      </c>
      <c r="I303" s="508">
        <v>1079.1333333333332</v>
      </c>
      <c r="J303" s="508">
        <v>1090.4666666666665</v>
      </c>
      <c r="K303" s="507">
        <v>1067.8</v>
      </c>
      <c r="L303" s="507">
        <v>1041.0999999999999</v>
      </c>
      <c r="M303" s="507">
        <v>16.144290000000002</v>
      </c>
    </row>
    <row r="304" spans="1:13">
      <c r="A304" s="254">
        <v>294</v>
      </c>
      <c r="B304" s="510" t="s">
        <v>432</v>
      </c>
      <c r="C304" s="507">
        <v>1736.1</v>
      </c>
      <c r="D304" s="508">
        <v>1737.1833333333334</v>
      </c>
      <c r="E304" s="508">
        <v>1718.9166666666667</v>
      </c>
      <c r="F304" s="508">
        <v>1701.7333333333333</v>
      </c>
      <c r="G304" s="508">
        <v>1683.4666666666667</v>
      </c>
      <c r="H304" s="508">
        <v>1754.3666666666668</v>
      </c>
      <c r="I304" s="508">
        <v>1772.6333333333332</v>
      </c>
      <c r="J304" s="508">
        <v>1789.8166666666668</v>
      </c>
      <c r="K304" s="507">
        <v>1755.45</v>
      </c>
      <c r="L304" s="507">
        <v>1720</v>
      </c>
      <c r="M304" s="507">
        <v>0.33323999999999998</v>
      </c>
    </row>
    <row r="305" spans="1:13">
      <c r="A305" s="254">
        <v>295</v>
      </c>
      <c r="B305" s="510" t="s">
        <v>433</v>
      </c>
      <c r="C305" s="507">
        <v>923.9</v>
      </c>
      <c r="D305" s="508">
        <v>925.70000000000016</v>
      </c>
      <c r="E305" s="508">
        <v>913.40000000000032</v>
      </c>
      <c r="F305" s="508">
        <v>902.9000000000002</v>
      </c>
      <c r="G305" s="508">
        <v>890.60000000000036</v>
      </c>
      <c r="H305" s="508">
        <v>936.20000000000027</v>
      </c>
      <c r="I305" s="508">
        <v>948.50000000000023</v>
      </c>
      <c r="J305" s="508">
        <v>959.00000000000023</v>
      </c>
      <c r="K305" s="507">
        <v>938</v>
      </c>
      <c r="L305" s="507">
        <v>915.2</v>
      </c>
      <c r="M305" s="507">
        <v>0.27468999999999999</v>
      </c>
    </row>
    <row r="306" spans="1:13">
      <c r="A306" s="254">
        <v>296</v>
      </c>
      <c r="B306" s="510" t="s">
        <v>434</v>
      </c>
      <c r="C306" s="507">
        <v>46.1</v>
      </c>
      <c r="D306" s="508">
        <v>46.70000000000001</v>
      </c>
      <c r="E306" s="508">
        <v>45.200000000000017</v>
      </c>
      <c r="F306" s="508">
        <v>44.300000000000004</v>
      </c>
      <c r="G306" s="508">
        <v>42.800000000000011</v>
      </c>
      <c r="H306" s="508">
        <v>47.600000000000023</v>
      </c>
      <c r="I306" s="508">
        <v>49.100000000000009</v>
      </c>
      <c r="J306" s="508">
        <v>50.000000000000028</v>
      </c>
      <c r="K306" s="507">
        <v>48.2</v>
      </c>
      <c r="L306" s="507">
        <v>45.8</v>
      </c>
      <c r="M306" s="507">
        <v>59.301679999999998</v>
      </c>
    </row>
    <row r="307" spans="1:13">
      <c r="A307" s="254">
        <v>297</v>
      </c>
      <c r="B307" s="510" t="s">
        <v>435</v>
      </c>
      <c r="C307" s="507">
        <v>165.3</v>
      </c>
      <c r="D307" s="508">
        <v>165.78333333333333</v>
      </c>
      <c r="E307" s="508">
        <v>163.06666666666666</v>
      </c>
      <c r="F307" s="508">
        <v>160.83333333333334</v>
      </c>
      <c r="G307" s="508">
        <v>158.11666666666667</v>
      </c>
      <c r="H307" s="508">
        <v>168.01666666666665</v>
      </c>
      <c r="I307" s="508">
        <v>170.73333333333329</v>
      </c>
      <c r="J307" s="508">
        <v>172.96666666666664</v>
      </c>
      <c r="K307" s="507">
        <v>168.5</v>
      </c>
      <c r="L307" s="507">
        <v>163.55000000000001</v>
      </c>
      <c r="M307" s="507">
        <v>6.2765599999999999</v>
      </c>
    </row>
    <row r="308" spans="1:13">
      <c r="A308" s="254">
        <v>298</v>
      </c>
      <c r="B308" s="510" t="s">
        <v>146</v>
      </c>
      <c r="C308" s="507">
        <v>89773.55</v>
      </c>
      <c r="D308" s="508">
        <v>89557.416666666672</v>
      </c>
      <c r="E308" s="508">
        <v>88313.833333333343</v>
      </c>
      <c r="F308" s="508">
        <v>86854.116666666669</v>
      </c>
      <c r="G308" s="508">
        <v>85610.53333333334</v>
      </c>
      <c r="H308" s="508">
        <v>91017.133333333346</v>
      </c>
      <c r="I308" s="508">
        <v>92260.716666666689</v>
      </c>
      <c r="J308" s="508">
        <v>93720.433333333349</v>
      </c>
      <c r="K308" s="507">
        <v>90801</v>
      </c>
      <c r="L308" s="507">
        <v>88097.7</v>
      </c>
      <c r="M308" s="507">
        <v>0.29437000000000002</v>
      </c>
    </row>
    <row r="309" spans="1:13">
      <c r="A309" s="254">
        <v>299</v>
      </c>
      <c r="B309" s="510" t="s">
        <v>143</v>
      </c>
      <c r="C309" s="507">
        <v>1201.2</v>
      </c>
      <c r="D309" s="508">
        <v>1198.3666666666668</v>
      </c>
      <c r="E309" s="508">
        <v>1177.8333333333335</v>
      </c>
      <c r="F309" s="508">
        <v>1154.4666666666667</v>
      </c>
      <c r="G309" s="508">
        <v>1133.9333333333334</v>
      </c>
      <c r="H309" s="508">
        <v>1221.7333333333336</v>
      </c>
      <c r="I309" s="508">
        <v>1242.2666666666669</v>
      </c>
      <c r="J309" s="508">
        <v>1265.6333333333337</v>
      </c>
      <c r="K309" s="507">
        <v>1218.9000000000001</v>
      </c>
      <c r="L309" s="507">
        <v>1175</v>
      </c>
      <c r="M309" s="507">
        <v>4.5732499999999998</v>
      </c>
    </row>
    <row r="310" spans="1:13">
      <c r="A310" s="254">
        <v>300</v>
      </c>
      <c r="B310" s="510" t="s">
        <v>436</v>
      </c>
      <c r="C310" s="507">
        <v>3691.4</v>
      </c>
      <c r="D310" s="508">
        <v>3691.2000000000003</v>
      </c>
      <c r="E310" s="508">
        <v>3639.2500000000005</v>
      </c>
      <c r="F310" s="508">
        <v>3587.1000000000004</v>
      </c>
      <c r="G310" s="508">
        <v>3535.1500000000005</v>
      </c>
      <c r="H310" s="508">
        <v>3743.3500000000004</v>
      </c>
      <c r="I310" s="508">
        <v>3795.3</v>
      </c>
      <c r="J310" s="508">
        <v>3847.4500000000003</v>
      </c>
      <c r="K310" s="507">
        <v>3743.15</v>
      </c>
      <c r="L310" s="507">
        <v>3639.05</v>
      </c>
      <c r="M310" s="507">
        <v>9.0579999999999994E-2</v>
      </c>
    </row>
    <row r="311" spans="1:13">
      <c r="A311" s="254">
        <v>301</v>
      </c>
      <c r="B311" s="510" t="s">
        <v>437</v>
      </c>
      <c r="C311" s="507">
        <v>301</v>
      </c>
      <c r="D311" s="508">
        <v>301.11666666666667</v>
      </c>
      <c r="E311" s="508">
        <v>288.23333333333335</v>
      </c>
      <c r="F311" s="508">
        <v>275.4666666666667</v>
      </c>
      <c r="G311" s="508">
        <v>262.58333333333337</v>
      </c>
      <c r="H311" s="508">
        <v>313.88333333333333</v>
      </c>
      <c r="I311" s="508">
        <v>326.76666666666665</v>
      </c>
      <c r="J311" s="508">
        <v>339.5333333333333</v>
      </c>
      <c r="K311" s="507">
        <v>314</v>
      </c>
      <c r="L311" s="507">
        <v>288.35000000000002</v>
      </c>
      <c r="M311" s="507">
        <v>3.9148200000000002</v>
      </c>
    </row>
    <row r="312" spans="1:13">
      <c r="A312" s="254">
        <v>302</v>
      </c>
      <c r="B312" s="510" t="s">
        <v>137</v>
      </c>
      <c r="C312" s="507">
        <v>211.75</v>
      </c>
      <c r="D312" s="508">
        <v>211.08333333333334</v>
      </c>
      <c r="E312" s="508">
        <v>208.2166666666667</v>
      </c>
      <c r="F312" s="508">
        <v>204.68333333333337</v>
      </c>
      <c r="G312" s="508">
        <v>201.81666666666672</v>
      </c>
      <c r="H312" s="508">
        <v>214.61666666666667</v>
      </c>
      <c r="I312" s="508">
        <v>217.48333333333329</v>
      </c>
      <c r="J312" s="508">
        <v>221.01666666666665</v>
      </c>
      <c r="K312" s="507">
        <v>213.95</v>
      </c>
      <c r="L312" s="507">
        <v>207.55</v>
      </c>
      <c r="M312" s="507">
        <v>47.990380000000002</v>
      </c>
    </row>
    <row r="313" spans="1:13">
      <c r="A313" s="254">
        <v>303</v>
      </c>
      <c r="B313" s="510" t="s">
        <v>136</v>
      </c>
      <c r="C313" s="507">
        <v>845.25</v>
      </c>
      <c r="D313" s="508">
        <v>846.11666666666667</v>
      </c>
      <c r="E313" s="508">
        <v>833.93333333333339</v>
      </c>
      <c r="F313" s="508">
        <v>822.61666666666667</v>
      </c>
      <c r="G313" s="508">
        <v>810.43333333333339</v>
      </c>
      <c r="H313" s="508">
        <v>857.43333333333339</v>
      </c>
      <c r="I313" s="508">
        <v>869.61666666666656</v>
      </c>
      <c r="J313" s="508">
        <v>880.93333333333339</v>
      </c>
      <c r="K313" s="507">
        <v>858.3</v>
      </c>
      <c r="L313" s="507">
        <v>834.8</v>
      </c>
      <c r="M313" s="507">
        <v>45.741379999999999</v>
      </c>
    </row>
    <row r="314" spans="1:13">
      <c r="A314" s="254">
        <v>304</v>
      </c>
      <c r="B314" s="510" t="s">
        <v>438</v>
      </c>
      <c r="C314" s="507">
        <v>183.75</v>
      </c>
      <c r="D314" s="508">
        <v>183.96666666666667</v>
      </c>
      <c r="E314" s="508">
        <v>181.78333333333333</v>
      </c>
      <c r="F314" s="508">
        <v>179.81666666666666</v>
      </c>
      <c r="G314" s="508">
        <v>177.63333333333333</v>
      </c>
      <c r="H314" s="508">
        <v>185.93333333333334</v>
      </c>
      <c r="I314" s="508">
        <v>188.11666666666667</v>
      </c>
      <c r="J314" s="508">
        <v>190.08333333333334</v>
      </c>
      <c r="K314" s="507">
        <v>186.15</v>
      </c>
      <c r="L314" s="507">
        <v>182</v>
      </c>
      <c r="M314" s="507">
        <v>1.5173000000000001</v>
      </c>
    </row>
    <row r="315" spans="1:13">
      <c r="A315" s="254">
        <v>305</v>
      </c>
      <c r="B315" s="510" t="s">
        <v>439</v>
      </c>
      <c r="C315" s="507">
        <v>236.15</v>
      </c>
      <c r="D315" s="508">
        <v>236.15</v>
      </c>
      <c r="E315" s="508">
        <v>232.5</v>
      </c>
      <c r="F315" s="508">
        <v>228.85</v>
      </c>
      <c r="G315" s="508">
        <v>225.2</v>
      </c>
      <c r="H315" s="508">
        <v>239.8</v>
      </c>
      <c r="I315" s="508">
        <v>243.45000000000005</v>
      </c>
      <c r="J315" s="508">
        <v>247.10000000000002</v>
      </c>
      <c r="K315" s="507">
        <v>239.8</v>
      </c>
      <c r="L315" s="507">
        <v>232.5</v>
      </c>
      <c r="M315" s="507">
        <v>0.79683999999999999</v>
      </c>
    </row>
    <row r="316" spans="1:13">
      <c r="A316" s="254">
        <v>306</v>
      </c>
      <c r="B316" s="510" t="s">
        <v>440</v>
      </c>
      <c r="C316" s="507">
        <v>508.3</v>
      </c>
      <c r="D316" s="508">
        <v>517.36666666666667</v>
      </c>
      <c r="E316" s="508">
        <v>482.43333333333339</v>
      </c>
      <c r="F316" s="508">
        <v>456.56666666666672</v>
      </c>
      <c r="G316" s="508">
        <v>421.63333333333344</v>
      </c>
      <c r="H316" s="508">
        <v>543.23333333333335</v>
      </c>
      <c r="I316" s="508">
        <v>578.16666666666652</v>
      </c>
      <c r="J316" s="508">
        <v>604.0333333333333</v>
      </c>
      <c r="K316" s="507">
        <v>552.29999999999995</v>
      </c>
      <c r="L316" s="507">
        <v>491.5</v>
      </c>
      <c r="M316" s="507">
        <v>12.5006</v>
      </c>
    </row>
    <row r="317" spans="1:13">
      <c r="A317" s="254">
        <v>307</v>
      </c>
      <c r="B317" s="510" t="s">
        <v>138</v>
      </c>
      <c r="C317" s="507">
        <v>174.25</v>
      </c>
      <c r="D317" s="508">
        <v>175.5</v>
      </c>
      <c r="E317" s="508">
        <v>172.05</v>
      </c>
      <c r="F317" s="508">
        <v>169.85000000000002</v>
      </c>
      <c r="G317" s="508">
        <v>166.40000000000003</v>
      </c>
      <c r="H317" s="508">
        <v>177.7</v>
      </c>
      <c r="I317" s="508">
        <v>181.14999999999998</v>
      </c>
      <c r="J317" s="508">
        <v>183.34999999999997</v>
      </c>
      <c r="K317" s="507">
        <v>178.95</v>
      </c>
      <c r="L317" s="507">
        <v>173.3</v>
      </c>
      <c r="M317" s="507">
        <v>51.617170000000002</v>
      </c>
    </row>
    <row r="318" spans="1:13">
      <c r="A318" s="254">
        <v>308</v>
      </c>
      <c r="B318" s="510" t="s">
        <v>261</v>
      </c>
      <c r="C318" s="507">
        <v>42.65</v>
      </c>
      <c r="D318" s="508">
        <v>42.716666666666669</v>
      </c>
      <c r="E318" s="508">
        <v>41.933333333333337</v>
      </c>
      <c r="F318" s="508">
        <v>41.216666666666669</v>
      </c>
      <c r="G318" s="508">
        <v>40.433333333333337</v>
      </c>
      <c r="H318" s="508">
        <v>43.433333333333337</v>
      </c>
      <c r="I318" s="508">
        <v>44.216666666666669</v>
      </c>
      <c r="J318" s="508">
        <v>44.933333333333337</v>
      </c>
      <c r="K318" s="507">
        <v>43.5</v>
      </c>
      <c r="L318" s="507">
        <v>42</v>
      </c>
      <c r="M318" s="507">
        <v>24.151309999999999</v>
      </c>
    </row>
    <row r="319" spans="1:13">
      <c r="A319" s="254">
        <v>309</v>
      </c>
      <c r="B319" s="510" t="s">
        <v>139</v>
      </c>
      <c r="C319" s="507">
        <v>407</v>
      </c>
      <c r="D319" s="508">
        <v>407.56666666666666</v>
      </c>
      <c r="E319" s="508">
        <v>403.13333333333333</v>
      </c>
      <c r="F319" s="508">
        <v>399.26666666666665</v>
      </c>
      <c r="G319" s="508">
        <v>394.83333333333331</v>
      </c>
      <c r="H319" s="508">
        <v>411.43333333333334</v>
      </c>
      <c r="I319" s="508">
        <v>415.86666666666662</v>
      </c>
      <c r="J319" s="508">
        <v>419.73333333333335</v>
      </c>
      <c r="K319" s="507">
        <v>412</v>
      </c>
      <c r="L319" s="507">
        <v>403.7</v>
      </c>
      <c r="M319" s="507">
        <v>24.640820000000001</v>
      </c>
    </row>
    <row r="320" spans="1:13">
      <c r="A320" s="254">
        <v>310</v>
      </c>
      <c r="B320" s="510" t="s">
        <v>140</v>
      </c>
      <c r="C320" s="507">
        <v>7131.6</v>
      </c>
      <c r="D320" s="508">
        <v>7105.9333333333334</v>
      </c>
      <c r="E320" s="508">
        <v>7036.666666666667</v>
      </c>
      <c r="F320" s="508">
        <v>6941.7333333333336</v>
      </c>
      <c r="G320" s="508">
        <v>6872.4666666666672</v>
      </c>
      <c r="H320" s="508">
        <v>7200.8666666666668</v>
      </c>
      <c r="I320" s="508">
        <v>7270.1333333333332</v>
      </c>
      <c r="J320" s="508">
        <v>7365.0666666666666</v>
      </c>
      <c r="K320" s="507">
        <v>7175.2</v>
      </c>
      <c r="L320" s="507">
        <v>7011</v>
      </c>
      <c r="M320" s="507">
        <v>9.0631000000000004</v>
      </c>
    </row>
    <row r="321" spans="1:13">
      <c r="A321" s="254">
        <v>311</v>
      </c>
      <c r="B321" s="510" t="s">
        <v>142</v>
      </c>
      <c r="C321" s="507">
        <v>915.55</v>
      </c>
      <c r="D321" s="508">
        <v>916.56666666666661</v>
      </c>
      <c r="E321" s="508">
        <v>904.13333333333321</v>
      </c>
      <c r="F321" s="508">
        <v>892.71666666666658</v>
      </c>
      <c r="G321" s="508">
        <v>880.28333333333319</v>
      </c>
      <c r="H321" s="508">
        <v>927.98333333333323</v>
      </c>
      <c r="I321" s="508">
        <v>940.41666666666663</v>
      </c>
      <c r="J321" s="508">
        <v>951.83333333333326</v>
      </c>
      <c r="K321" s="507">
        <v>929</v>
      </c>
      <c r="L321" s="507">
        <v>905.15</v>
      </c>
      <c r="M321" s="507">
        <v>8.3458799999999993</v>
      </c>
    </row>
    <row r="322" spans="1:13">
      <c r="A322" s="254">
        <v>312</v>
      </c>
      <c r="B322" s="510" t="s">
        <v>441</v>
      </c>
      <c r="C322" s="507">
        <v>1962</v>
      </c>
      <c r="D322" s="508">
        <v>1972.1499999999999</v>
      </c>
      <c r="E322" s="508">
        <v>1949.8499999999997</v>
      </c>
      <c r="F322" s="508">
        <v>1937.6999999999998</v>
      </c>
      <c r="G322" s="508">
        <v>1915.3999999999996</v>
      </c>
      <c r="H322" s="508">
        <v>1984.2999999999997</v>
      </c>
      <c r="I322" s="508">
        <v>2006.6</v>
      </c>
      <c r="J322" s="508">
        <v>2018.7499999999998</v>
      </c>
      <c r="K322" s="507">
        <v>1994.45</v>
      </c>
      <c r="L322" s="507">
        <v>1960</v>
      </c>
      <c r="M322" s="507">
        <v>0.27267000000000002</v>
      </c>
    </row>
    <row r="323" spans="1:13">
      <c r="A323" s="254">
        <v>313</v>
      </c>
      <c r="B323" s="510" t="s">
        <v>144</v>
      </c>
      <c r="C323" s="507">
        <v>1744.1</v>
      </c>
      <c r="D323" s="508">
        <v>1748.3666666666668</v>
      </c>
      <c r="E323" s="508">
        <v>1714.7333333333336</v>
      </c>
      <c r="F323" s="508">
        <v>1685.3666666666668</v>
      </c>
      <c r="G323" s="508">
        <v>1651.7333333333336</v>
      </c>
      <c r="H323" s="508">
        <v>1777.7333333333336</v>
      </c>
      <c r="I323" s="508">
        <v>1811.3666666666668</v>
      </c>
      <c r="J323" s="508">
        <v>1840.7333333333336</v>
      </c>
      <c r="K323" s="507">
        <v>1782</v>
      </c>
      <c r="L323" s="507">
        <v>1719</v>
      </c>
      <c r="M323" s="507">
        <v>11.663600000000001</v>
      </c>
    </row>
    <row r="324" spans="1:13">
      <c r="A324" s="254">
        <v>314</v>
      </c>
      <c r="B324" s="510" t="s">
        <v>442</v>
      </c>
      <c r="C324" s="507">
        <v>103.3</v>
      </c>
      <c r="D324" s="508">
        <v>103.83333333333333</v>
      </c>
      <c r="E324" s="508">
        <v>102.16666666666666</v>
      </c>
      <c r="F324" s="508">
        <v>101.03333333333333</v>
      </c>
      <c r="G324" s="508">
        <v>99.36666666666666</v>
      </c>
      <c r="H324" s="508">
        <v>104.96666666666665</v>
      </c>
      <c r="I324" s="508">
        <v>106.63333333333331</v>
      </c>
      <c r="J324" s="508">
        <v>107.76666666666665</v>
      </c>
      <c r="K324" s="507">
        <v>105.5</v>
      </c>
      <c r="L324" s="507">
        <v>102.7</v>
      </c>
      <c r="M324" s="507">
        <v>9.5177300000000002</v>
      </c>
    </row>
    <row r="325" spans="1:13">
      <c r="A325" s="254">
        <v>315</v>
      </c>
      <c r="B325" s="510" t="s">
        <v>443</v>
      </c>
      <c r="C325" s="507">
        <v>548.70000000000005</v>
      </c>
      <c r="D325" s="508">
        <v>552.18333333333339</v>
      </c>
      <c r="E325" s="508">
        <v>544.51666666666677</v>
      </c>
      <c r="F325" s="508">
        <v>540.33333333333337</v>
      </c>
      <c r="G325" s="508">
        <v>532.66666666666674</v>
      </c>
      <c r="H325" s="508">
        <v>556.36666666666679</v>
      </c>
      <c r="I325" s="508">
        <v>564.0333333333333</v>
      </c>
      <c r="J325" s="508">
        <v>568.21666666666681</v>
      </c>
      <c r="K325" s="507">
        <v>559.85</v>
      </c>
      <c r="L325" s="507">
        <v>548</v>
      </c>
      <c r="M325" s="507">
        <v>0.98650000000000004</v>
      </c>
    </row>
    <row r="326" spans="1:13">
      <c r="A326" s="254">
        <v>316</v>
      </c>
      <c r="B326" s="510" t="s">
        <v>754</v>
      </c>
      <c r="C326" s="507">
        <v>199.95</v>
      </c>
      <c r="D326" s="508">
        <v>199.21666666666667</v>
      </c>
      <c r="E326" s="508">
        <v>195.43333333333334</v>
      </c>
      <c r="F326" s="508">
        <v>190.91666666666666</v>
      </c>
      <c r="G326" s="508">
        <v>187.13333333333333</v>
      </c>
      <c r="H326" s="508">
        <v>203.73333333333335</v>
      </c>
      <c r="I326" s="508">
        <v>207.51666666666671</v>
      </c>
      <c r="J326" s="508">
        <v>212.03333333333336</v>
      </c>
      <c r="K326" s="507">
        <v>203</v>
      </c>
      <c r="L326" s="507">
        <v>194.7</v>
      </c>
      <c r="M326" s="507">
        <v>8.9972899999999996</v>
      </c>
    </row>
    <row r="327" spans="1:13">
      <c r="A327" s="254">
        <v>317</v>
      </c>
      <c r="B327" s="510" t="s">
        <v>145</v>
      </c>
      <c r="C327" s="507">
        <v>233.75</v>
      </c>
      <c r="D327" s="508">
        <v>232.23333333333335</v>
      </c>
      <c r="E327" s="508">
        <v>227.9666666666667</v>
      </c>
      <c r="F327" s="508">
        <v>222.18333333333334</v>
      </c>
      <c r="G327" s="508">
        <v>217.91666666666669</v>
      </c>
      <c r="H327" s="508">
        <v>238.01666666666671</v>
      </c>
      <c r="I327" s="508">
        <v>242.28333333333336</v>
      </c>
      <c r="J327" s="508">
        <v>248.06666666666672</v>
      </c>
      <c r="K327" s="507">
        <v>236.5</v>
      </c>
      <c r="L327" s="507">
        <v>226.45</v>
      </c>
      <c r="M327" s="507">
        <v>124.89696000000001</v>
      </c>
    </row>
    <row r="328" spans="1:13">
      <c r="A328" s="254">
        <v>318</v>
      </c>
      <c r="B328" s="510" t="s">
        <v>444</v>
      </c>
      <c r="C328" s="507">
        <v>620.25</v>
      </c>
      <c r="D328" s="508">
        <v>623.30000000000007</v>
      </c>
      <c r="E328" s="508">
        <v>612.10000000000014</v>
      </c>
      <c r="F328" s="508">
        <v>603.95000000000005</v>
      </c>
      <c r="G328" s="508">
        <v>592.75000000000011</v>
      </c>
      <c r="H328" s="508">
        <v>631.45000000000016</v>
      </c>
      <c r="I328" s="508">
        <v>642.6500000000002</v>
      </c>
      <c r="J328" s="508">
        <v>650.80000000000018</v>
      </c>
      <c r="K328" s="507">
        <v>634.5</v>
      </c>
      <c r="L328" s="507">
        <v>615.15</v>
      </c>
      <c r="M328" s="507">
        <v>3.0606399999999998</v>
      </c>
    </row>
    <row r="329" spans="1:13">
      <c r="A329" s="254">
        <v>319</v>
      </c>
      <c r="B329" s="510" t="s">
        <v>262</v>
      </c>
      <c r="C329" s="507">
        <v>1687.3</v>
      </c>
      <c r="D329" s="508">
        <v>1692.1000000000001</v>
      </c>
      <c r="E329" s="508">
        <v>1668.2000000000003</v>
      </c>
      <c r="F329" s="508">
        <v>1649.1000000000001</v>
      </c>
      <c r="G329" s="508">
        <v>1625.2000000000003</v>
      </c>
      <c r="H329" s="508">
        <v>1711.2000000000003</v>
      </c>
      <c r="I329" s="508">
        <v>1735.1000000000004</v>
      </c>
      <c r="J329" s="508">
        <v>1754.2000000000003</v>
      </c>
      <c r="K329" s="507">
        <v>1716</v>
      </c>
      <c r="L329" s="507">
        <v>1673</v>
      </c>
      <c r="M329" s="507">
        <v>1.5494699999999999</v>
      </c>
    </row>
    <row r="330" spans="1:13">
      <c r="A330" s="254">
        <v>320</v>
      </c>
      <c r="B330" s="510" t="s">
        <v>445</v>
      </c>
      <c r="C330" s="507">
        <v>1535.8</v>
      </c>
      <c r="D330" s="508">
        <v>1542.3333333333333</v>
      </c>
      <c r="E330" s="508">
        <v>1524.7666666666664</v>
      </c>
      <c r="F330" s="508">
        <v>1513.7333333333331</v>
      </c>
      <c r="G330" s="508">
        <v>1496.1666666666663</v>
      </c>
      <c r="H330" s="508">
        <v>1553.3666666666666</v>
      </c>
      <c r="I330" s="508">
        <v>1570.9333333333336</v>
      </c>
      <c r="J330" s="508">
        <v>1581.9666666666667</v>
      </c>
      <c r="K330" s="507">
        <v>1559.9</v>
      </c>
      <c r="L330" s="507">
        <v>1531.3</v>
      </c>
      <c r="M330" s="507">
        <v>1.2424299999999999</v>
      </c>
    </row>
    <row r="331" spans="1:13">
      <c r="A331" s="254">
        <v>321</v>
      </c>
      <c r="B331" s="510" t="s">
        <v>147</v>
      </c>
      <c r="C331" s="507">
        <v>1314.75</v>
      </c>
      <c r="D331" s="508">
        <v>1319.2</v>
      </c>
      <c r="E331" s="508">
        <v>1303.6000000000001</v>
      </c>
      <c r="F331" s="508">
        <v>1292.45</v>
      </c>
      <c r="G331" s="508">
        <v>1276.8500000000001</v>
      </c>
      <c r="H331" s="508">
        <v>1330.3500000000001</v>
      </c>
      <c r="I331" s="508">
        <v>1345.95</v>
      </c>
      <c r="J331" s="508">
        <v>1357.1000000000001</v>
      </c>
      <c r="K331" s="507">
        <v>1334.8</v>
      </c>
      <c r="L331" s="507">
        <v>1308.05</v>
      </c>
      <c r="M331" s="507">
        <v>16.054880000000001</v>
      </c>
    </row>
    <row r="332" spans="1:13">
      <c r="A332" s="254">
        <v>322</v>
      </c>
      <c r="B332" s="510" t="s">
        <v>263</v>
      </c>
      <c r="C332" s="507">
        <v>837.65</v>
      </c>
      <c r="D332" s="508">
        <v>832.25</v>
      </c>
      <c r="E332" s="508">
        <v>807.5</v>
      </c>
      <c r="F332" s="508">
        <v>777.35</v>
      </c>
      <c r="G332" s="508">
        <v>752.6</v>
      </c>
      <c r="H332" s="508">
        <v>862.4</v>
      </c>
      <c r="I332" s="508">
        <v>887.15</v>
      </c>
      <c r="J332" s="508">
        <v>917.3</v>
      </c>
      <c r="K332" s="507">
        <v>857</v>
      </c>
      <c r="L332" s="507">
        <v>802.1</v>
      </c>
      <c r="M332" s="507">
        <v>9.0543999999999993</v>
      </c>
    </row>
    <row r="333" spans="1:13">
      <c r="A333" s="254">
        <v>323</v>
      </c>
      <c r="B333" s="510" t="s">
        <v>149</v>
      </c>
      <c r="C333" s="507">
        <v>51.95</v>
      </c>
      <c r="D333" s="508">
        <v>51.133333333333333</v>
      </c>
      <c r="E333" s="508">
        <v>49.416666666666664</v>
      </c>
      <c r="F333" s="508">
        <v>46.883333333333333</v>
      </c>
      <c r="G333" s="508">
        <v>45.166666666666664</v>
      </c>
      <c r="H333" s="508">
        <v>53.666666666666664</v>
      </c>
      <c r="I333" s="508">
        <v>55.383333333333333</v>
      </c>
      <c r="J333" s="508">
        <v>57.916666666666664</v>
      </c>
      <c r="K333" s="507">
        <v>52.85</v>
      </c>
      <c r="L333" s="507">
        <v>48.6</v>
      </c>
      <c r="M333" s="507">
        <v>312.78946000000002</v>
      </c>
    </row>
    <row r="334" spans="1:13">
      <c r="A334" s="254">
        <v>324</v>
      </c>
      <c r="B334" s="510" t="s">
        <v>150</v>
      </c>
      <c r="C334" s="507">
        <v>92.7</v>
      </c>
      <c r="D334" s="508">
        <v>92.3</v>
      </c>
      <c r="E334" s="508">
        <v>90.6</v>
      </c>
      <c r="F334" s="508">
        <v>88.5</v>
      </c>
      <c r="G334" s="508">
        <v>86.8</v>
      </c>
      <c r="H334" s="508">
        <v>94.399999999999991</v>
      </c>
      <c r="I334" s="508">
        <v>96.100000000000009</v>
      </c>
      <c r="J334" s="508">
        <v>98.199999999999989</v>
      </c>
      <c r="K334" s="507">
        <v>94</v>
      </c>
      <c r="L334" s="507">
        <v>90.2</v>
      </c>
      <c r="M334" s="507">
        <v>44.314970000000002</v>
      </c>
    </row>
    <row r="335" spans="1:13">
      <c r="A335" s="254">
        <v>325</v>
      </c>
      <c r="B335" s="510" t="s">
        <v>446</v>
      </c>
      <c r="C335" s="507">
        <v>602.20000000000005</v>
      </c>
      <c r="D335" s="508">
        <v>600.75</v>
      </c>
      <c r="E335" s="508">
        <v>591.6</v>
      </c>
      <c r="F335" s="508">
        <v>581</v>
      </c>
      <c r="G335" s="508">
        <v>571.85</v>
      </c>
      <c r="H335" s="508">
        <v>611.35</v>
      </c>
      <c r="I335" s="508">
        <v>620.50000000000011</v>
      </c>
      <c r="J335" s="508">
        <v>631.1</v>
      </c>
      <c r="K335" s="507">
        <v>609.9</v>
      </c>
      <c r="L335" s="507">
        <v>590.15</v>
      </c>
      <c r="M335" s="507">
        <v>0.59760999999999997</v>
      </c>
    </row>
    <row r="336" spans="1:13">
      <c r="A336" s="254">
        <v>326</v>
      </c>
      <c r="B336" s="510" t="s">
        <v>264</v>
      </c>
      <c r="C336" s="507">
        <v>25.95</v>
      </c>
      <c r="D336" s="508">
        <v>25.716666666666665</v>
      </c>
      <c r="E336" s="508">
        <v>24.783333333333331</v>
      </c>
      <c r="F336" s="508">
        <v>23.616666666666667</v>
      </c>
      <c r="G336" s="508">
        <v>22.683333333333334</v>
      </c>
      <c r="H336" s="508">
        <v>26.883333333333329</v>
      </c>
      <c r="I336" s="508">
        <v>27.816666666666659</v>
      </c>
      <c r="J336" s="508">
        <v>28.983333333333327</v>
      </c>
      <c r="K336" s="507">
        <v>26.65</v>
      </c>
      <c r="L336" s="507">
        <v>24.55</v>
      </c>
      <c r="M336" s="507">
        <v>223.09888000000001</v>
      </c>
    </row>
    <row r="337" spans="1:13">
      <c r="A337" s="254">
        <v>327</v>
      </c>
      <c r="B337" s="510" t="s">
        <v>447</v>
      </c>
      <c r="C337" s="507">
        <v>54.95</v>
      </c>
      <c r="D337" s="508">
        <v>55.083333333333336</v>
      </c>
      <c r="E337" s="508">
        <v>54.31666666666667</v>
      </c>
      <c r="F337" s="508">
        <v>53.683333333333337</v>
      </c>
      <c r="G337" s="508">
        <v>52.916666666666671</v>
      </c>
      <c r="H337" s="508">
        <v>55.716666666666669</v>
      </c>
      <c r="I337" s="508">
        <v>56.483333333333334</v>
      </c>
      <c r="J337" s="508">
        <v>57.116666666666667</v>
      </c>
      <c r="K337" s="507">
        <v>55.85</v>
      </c>
      <c r="L337" s="507">
        <v>54.45</v>
      </c>
      <c r="M337" s="507">
        <v>33.634480000000003</v>
      </c>
    </row>
    <row r="338" spans="1:13">
      <c r="A338" s="254">
        <v>328</v>
      </c>
      <c r="B338" s="510" t="s">
        <v>152</v>
      </c>
      <c r="C338" s="507">
        <v>137.55000000000001</v>
      </c>
      <c r="D338" s="508">
        <v>136.91666666666666</v>
      </c>
      <c r="E338" s="508">
        <v>134.23333333333332</v>
      </c>
      <c r="F338" s="508">
        <v>130.91666666666666</v>
      </c>
      <c r="G338" s="508">
        <v>128.23333333333332</v>
      </c>
      <c r="H338" s="508">
        <v>140.23333333333332</v>
      </c>
      <c r="I338" s="508">
        <v>142.91666666666666</v>
      </c>
      <c r="J338" s="508">
        <v>146.23333333333332</v>
      </c>
      <c r="K338" s="507">
        <v>139.6</v>
      </c>
      <c r="L338" s="507">
        <v>133.6</v>
      </c>
      <c r="M338" s="507">
        <v>172.66395</v>
      </c>
    </row>
    <row r="339" spans="1:13">
      <c r="A339" s="254">
        <v>329</v>
      </c>
      <c r="B339" s="510" t="s">
        <v>694</v>
      </c>
      <c r="C339" s="507">
        <v>193.8</v>
      </c>
      <c r="D339" s="508">
        <v>192.93333333333331</v>
      </c>
      <c r="E339" s="508">
        <v>187.86666666666662</v>
      </c>
      <c r="F339" s="508">
        <v>181.93333333333331</v>
      </c>
      <c r="G339" s="508">
        <v>176.86666666666662</v>
      </c>
      <c r="H339" s="508">
        <v>198.86666666666662</v>
      </c>
      <c r="I339" s="508">
        <v>203.93333333333328</v>
      </c>
      <c r="J339" s="508">
        <v>209.86666666666662</v>
      </c>
      <c r="K339" s="507">
        <v>198</v>
      </c>
      <c r="L339" s="507">
        <v>187</v>
      </c>
      <c r="M339" s="507">
        <v>26.690750000000001</v>
      </c>
    </row>
    <row r="340" spans="1:13">
      <c r="A340" s="254">
        <v>330</v>
      </c>
      <c r="B340" s="510" t="s">
        <v>153</v>
      </c>
      <c r="C340" s="507">
        <v>110.8</v>
      </c>
      <c r="D340" s="508">
        <v>111.43333333333334</v>
      </c>
      <c r="E340" s="508">
        <v>109.86666666666667</v>
      </c>
      <c r="F340" s="508">
        <v>108.93333333333334</v>
      </c>
      <c r="G340" s="508">
        <v>107.36666666666667</v>
      </c>
      <c r="H340" s="508">
        <v>112.36666666666667</v>
      </c>
      <c r="I340" s="508">
        <v>113.93333333333334</v>
      </c>
      <c r="J340" s="508">
        <v>114.86666666666667</v>
      </c>
      <c r="K340" s="507">
        <v>113</v>
      </c>
      <c r="L340" s="507">
        <v>110.5</v>
      </c>
      <c r="M340" s="507">
        <v>280.57179000000002</v>
      </c>
    </row>
    <row r="341" spans="1:13">
      <c r="A341" s="254">
        <v>331</v>
      </c>
      <c r="B341" s="510" t="s">
        <v>448</v>
      </c>
      <c r="C341" s="507">
        <v>431.8</v>
      </c>
      <c r="D341" s="508">
        <v>430.63333333333338</v>
      </c>
      <c r="E341" s="508">
        <v>428.01666666666677</v>
      </c>
      <c r="F341" s="508">
        <v>424.23333333333341</v>
      </c>
      <c r="G341" s="508">
        <v>421.61666666666679</v>
      </c>
      <c r="H341" s="508">
        <v>434.41666666666674</v>
      </c>
      <c r="I341" s="508">
        <v>437.03333333333342</v>
      </c>
      <c r="J341" s="508">
        <v>440.81666666666672</v>
      </c>
      <c r="K341" s="507">
        <v>433.25</v>
      </c>
      <c r="L341" s="507">
        <v>426.85</v>
      </c>
      <c r="M341" s="507">
        <v>3.5166900000000001</v>
      </c>
    </row>
    <row r="342" spans="1:13">
      <c r="A342" s="254">
        <v>332</v>
      </c>
      <c r="B342" s="510" t="s">
        <v>148</v>
      </c>
      <c r="C342" s="507">
        <v>61.2</v>
      </c>
      <c r="D342" s="508">
        <v>60.85</v>
      </c>
      <c r="E342" s="508">
        <v>60.1</v>
      </c>
      <c r="F342" s="508">
        <v>59</v>
      </c>
      <c r="G342" s="508">
        <v>58.25</v>
      </c>
      <c r="H342" s="508">
        <v>61.95</v>
      </c>
      <c r="I342" s="508">
        <v>62.7</v>
      </c>
      <c r="J342" s="508">
        <v>63.800000000000004</v>
      </c>
      <c r="K342" s="507">
        <v>61.6</v>
      </c>
      <c r="L342" s="507">
        <v>59.75</v>
      </c>
      <c r="M342" s="507">
        <v>212.15806000000001</v>
      </c>
    </row>
    <row r="343" spans="1:13">
      <c r="A343" s="254">
        <v>333</v>
      </c>
      <c r="B343" s="510" t="s">
        <v>449</v>
      </c>
      <c r="C343" s="507">
        <v>63.55</v>
      </c>
      <c r="D343" s="508">
        <v>62.916666666666664</v>
      </c>
      <c r="E343" s="508">
        <v>59.383333333333326</v>
      </c>
      <c r="F343" s="508">
        <v>55.216666666666661</v>
      </c>
      <c r="G343" s="508">
        <v>51.683333333333323</v>
      </c>
      <c r="H343" s="508">
        <v>67.083333333333329</v>
      </c>
      <c r="I343" s="508">
        <v>70.616666666666674</v>
      </c>
      <c r="J343" s="508">
        <v>74.783333333333331</v>
      </c>
      <c r="K343" s="507">
        <v>66.45</v>
      </c>
      <c r="L343" s="507">
        <v>58.75</v>
      </c>
      <c r="M343" s="507">
        <v>94.639219999999995</v>
      </c>
    </row>
    <row r="344" spans="1:13">
      <c r="A344" s="254">
        <v>334</v>
      </c>
      <c r="B344" s="510" t="s">
        <v>450</v>
      </c>
      <c r="C344" s="507">
        <v>2831.75</v>
      </c>
      <c r="D344" s="508">
        <v>2812.9833333333336</v>
      </c>
      <c r="E344" s="508">
        <v>2693.7666666666673</v>
      </c>
      <c r="F344" s="508">
        <v>2555.7833333333338</v>
      </c>
      <c r="G344" s="508">
        <v>2436.5666666666675</v>
      </c>
      <c r="H344" s="508">
        <v>2950.9666666666672</v>
      </c>
      <c r="I344" s="508">
        <v>3070.1833333333334</v>
      </c>
      <c r="J344" s="508">
        <v>3208.166666666667</v>
      </c>
      <c r="K344" s="507">
        <v>2932.2</v>
      </c>
      <c r="L344" s="507">
        <v>2675</v>
      </c>
      <c r="M344" s="507">
        <v>4.1654600000000004</v>
      </c>
    </row>
    <row r="345" spans="1:13">
      <c r="A345" s="254">
        <v>335</v>
      </c>
      <c r="B345" s="510" t="s">
        <v>755</v>
      </c>
      <c r="C345" s="507">
        <v>87.05</v>
      </c>
      <c r="D345" s="508">
        <v>87.166666666666671</v>
      </c>
      <c r="E345" s="508">
        <v>85.933333333333337</v>
      </c>
      <c r="F345" s="508">
        <v>84.816666666666663</v>
      </c>
      <c r="G345" s="508">
        <v>83.583333333333329</v>
      </c>
      <c r="H345" s="508">
        <v>88.283333333333346</v>
      </c>
      <c r="I345" s="508">
        <v>89.516666666666666</v>
      </c>
      <c r="J345" s="508">
        <v>90.633333333333354</v>
      </c>
      <c r="K345" s="507">
        <v>88.4</v>
      </c>
      <c r="L345" s="507">
        <v>86.05</v>
      </c>
      <c r="M345" s="507">
        <v>0.63344999999999996</v>
      </c>
    </row>
    <row r="346" spans="1:13">
      <c r="A346" s="254">
        <v>336</v>
      </c>
      <c r="B346" s="510" t="s">
        <v>151</v>
      </c>
      <c r="C346" s="507">
        <v>16661.8</v>
      </c>
      <c r="D346" s="508">
        <v>16604.916666666668</v>
      </c>
      <c r="E346" s="508">
        <v>16501.883333333335</v>
      </c>
      <c r="F346" s="508">
        <v>16341.966666666667</v>
      </c>
      <c r="G346" s="508">
        <v>16238.933333333334</v>
      </c>
      <c r="H346" s="508">
        <v>16764.833333333336</v>
      </c>
      <c r="I346" s="508">
        <v>16867.866666666669</v>
      </c>
      <c r="J346" s="508">
        <v>17027.783333333336</v>
      </c>
      <c r="K346" s="507">
        <v>16707.95</v>
      </c>
      <c r="L346" s="507">
        <v>16445</v>
      </c>
      <c r="M346" s="507">
        <v>1.2998099999999999</v>
      </c>
    </row>
    <row r="347" spans="1:13">
      <c r="A347" s="254">
        <v>337</v>
      </c>
      <c r="B347" s="510" t="s">
        <v>791</v>
      </c>
      <c r="C347" s="507">
        <v>41.15</v>
      </c>
      <c r="D347" s="508">
        <v>41.483333333333327</v>
      </c>
      <c r="E347" s="508">
        <v>40.666666666666657</v>
      </c>
      <c r="F347" s="508">
        <v>40.18333333333333</v>
      </c>
      <c r="G347" s="508">
        <v>39.36666666666666</v>
      </c>
      <c r="H347" s="508">
        <v>41.966666666666654</v>
      </c>
      <c r="I347" s="508">
        <v>42.783333333333331</v>
      </c>
      <c r="J347" s="508">
        <v>43.266666666666652</v>
      </c>
      <c r="K347" s="507">
        <v>42.3</v>
      </c>
      <c r="L347" s="507">
        <v>41</v>
      </c>
      <c r="M347" s="507">
        <v>18.377739999999999</v>
      </c>
    </row>
    <row r="348" spans="1:13">
      <c r="A348" s="254">
        <v>338</v>
      </c>
      <c r="B348" s="510" t="s">
        <v>451</v>
      </c>
      <c r="C348" s="507">
        <v>1871</v>
      </c>
      <c r="D348" s="508">
        <v>1875.8500000000001</v>
      </c>
      <c r="E348" s="508">
        <v>1856.2000000000003</v>
      </c>
      <c r="F348" s="508">
        <v>1841.4</v>
      </c>
      <c r="G348" s="508">
        <v>1821.7500000000002</v>
      </c>
      <c r="H348" s="508">
        <v>1890.6500000000003</v>
      </c>
      <c r="I348" s="508">
        <v>1910.3000000000004</v>
      </c>
      <c r="J348" s="508">
        <v>1925.1000000000004</v>
      </c>
      <c r="K348" s="507">
        <v>1895.5</v>
      </c>
      <c r="L348" s="507">
        <v>1861.05</v>
      </c>
      <c r="M348" s="507">
        <v>0.10106999999999999</v>
      </c>
    </row>
    <row r="349" spans="1:13">
      <c r="A349" s="254">
        <v>339</v>
      </c>
      <c r="B349" s="510" t="s">
        <v>790</v>
      </c>
      <c r="C349" s="507">
        <v>361.25</v>
      </c>
      <c r="D349" s="508">
        <v>361.2</v>
      </c>
      <c r="E349" s="508">
        <v>354.4</v>
      </c>
      <c r="F349" s="508">
        <v>347.55</v>
      </c>
      <c r="G349" s="508">
        <v>340.75</v>
      </c>
      <c r="H349" s="508">
        <v>368.04999999999995</v>
      </c>
      <c r="I349" s="508">
        <v>374.85</v>
      </c>
      <c r="J349" s="508">
        <v>381.69999999999993</v>
      </c>
      <c r="K349" s="507">
        <v>368</v>
      </c>
      <c r="L349" s="507">
        <v>354.35</v>
      </c>
      <c r="M349" s="507">
        <v>10.24328</v>
      </c>
    </row>
    <row r="350" spans="1:13">
      <c r="A350" s="254">
        <v>340</v>
      </c>
      <c r="B350" s="510" t="s">
        <v>265</v>
      </c>
      <c r="C350" s="507">
        <v>549.75</v>
      </c>
      <c r="D350" s="508">
        <v>550.63333333333333</v>
      </c>
      <c r="E350" s="508">
        <v>545.26666666666665</v>
      </c>
      <c r="F350" s="508">
        <v>540.7833333333333</v>
      </c>
      <c r="G350" s="508">
        <v>535.41666666666663</v>
      </c>
      <c r="H350" s="508">
        <v>555.11666666666667</v>
      </c>
      <c r="I350" s="508">
        <v>560.48333333333323</v>
      </c>
      <c r="J350" s="508">
        <v>564.9666666666667</v>
      </c>
      <c r="K350" s="507">
        <v>556</v>
      </c>
      <c r="L350" s="507">
        <v>546.15</v>
      </c>
      <c r="M350" s="507">
        <v>2.9180000000000001</v>
      </c>
    </row>
    <row r="351" spans="1:13">
      <c r="A351" s="254">
        <v>341</v>
      </c>
      <c r="B351" s="510" t="s">
        <v>155</v>
      </c>
      <c r="C351" s="507">
        <v>112.7</v>
      </c>
      <c r="D351" s="508">
        <v>114</v>
      </c>
      <c r="E351" s="508">
        <v>111</v>
      </c>
      <c r="F351" s="508">
        <v>109.3</v>
      </c>
      <c r="G351" s="508">
        <v>106.3</v>
      </c>
      <c r="H351" s="508">
        <v>115.7</v>
      </c>
      <c r="I351" s="508">
        <v>118.7</v>
      </c>
      <c r="J351" s="508">
        <v>120.4</v>
      </c>
      <c r="K351" s="507">
        <v>117</v>
      </c>
      <c r="L351" s="507">
        <v>112.3</v>
      </c>
      <c r="M351" s="507">
        <v>382.72786000000002</v>
      </c>
    </row>
    <row r="352" spans="1:13">
      <c r="A352" s="254">
        <v>342</v>
      </c>
      <c r="B352" s="510" t="s">
        <v>154</v>
      </c>
      <c r="C352" s="507">
        <v>127.3</v>
      </c>
      <c r="D352" s="508">
        <v>127.7</v>
      </c>
      <c r="E352" s="508">
        <v>126.6</v>
      </c>
      <c r="F352" s="508">
        <v>125.89999999999999</v>
      </c>
      <c r="G352" s="508">
        <v>124.79999999999998</v>
      </c>
      <c r="H352" s="508">
        <v>128.4</v>
      </c>
      <c r="I352" s="508">
        <v>129.5</v>
      </c>
      <c r="J352" s="508">
        <v>130.20000000000002</v>
      </c>
      <c r="K352" s="507">
        <v>128.80000000000001</v>
      </c>
      <c r="L352" s="507">
        <v>127</v>
      </c>
      <c r="M352" s="507">
        <v>7.9901099999999996</v>
      </c>
    </row>
    <row r="353" spans="1:13">
      <c r="A353" s="254">
        <v>343</v>
      </c>
      <c r="B353" s="510" t="s">
        <v>452</v>
      </c>
      <c r="C353" s="507">
        <v>73.150000000000006</v>
      </c>
      <c r="D353" s="508">
        <v>72.583333333333329</v>
      </c>
      <c r="E353" s="508">
        <v>70.766666666666652</v>
      </c>
      <c r="F353" s="508">
        <v>68.383333333333326</v>
      </c>
      <c r="G353" s="508">
        <v>66.566666666666649</v>
      </c>
      <c r="H353" s="508">
        <v>74.966666666666654</v>
      </c>
      <c r="I353" s="508">
        <v>76.783333333333346</v>
      </c>
      <c r="J353" s="508">
        <v>79.166666666666657</v>
      </c>
      <c r="K353" s="507">
        <v>74.400000000000006</v>
      </c>
      <c r="L353" s="507">
        <v>70.2</v>
      </c>
      <c r="M353" s="507">
        <v>1.10314</v>
      </c>
    </row>
    <row r="354" spans="1:13">
      <c r="A354" s="254">
        <v>344</v>
      </c>
      <c r="B354" s="510" t="s">
        <v>266</v>
      </c>
      <c r="C354" s="507">
        <v>3252.35</v>
      </c>
      <c r="D354" s="508">
        <v>3240.7833333333333</v>
      </c>
      <c r="E354" s="508">
        <v>3201.5666666666666</v>
      </c>
      <c r="F354" s="508">
        <v>3150.7833333333333</v>
      </c>
      <c r="G354" s="508">
        <v>3111.5666666666666</v>
      </c>
      <c r="H354" s="508">
        <v>3291.5666666666666</v>
      </c>
      <c r="I354" s="508">
        <v>3330.7833333333328</v>
      </c>
      <c r="J354" s="508">
        <v>3381.5666666666666</v>
      </c>
      <c r="K354" s="507">
        <v>3280</v>
      </c>
      <c r="L354" s="507">
        <v>3190</v>
      </c>
      <c r="M354" s="507">
        <v>0.42301</v>
      </c>
    </row>
    <row r="355" spans="1:13">
      <c r="A355" s="254">
        <v>345</v>
      </c>
      <c r="B355" s="510" t="s">
        <v>453</v>
      </c>
      <c r="C355" s="507">
        <v>110.5</v>
      </c>
      <c r="D355" s="508">
        <v>107.14999999999999</v>
      </c>
      <c r="E355" s="508">
        <v>100.79999999999998</v>
      </c>
      <c r="F355" s="508">
        <v>91.1</v>
      </c>
      <c r="G355" s="508">
        <v>84.749999999999986</v>
      </c>
      <c r="H355" s="508">
        <v>116.84999999999998</v>
      </c>
      <c r="I355" s="508">
        <v>123.19999999999997</v>
      </c>
      <c r="J355" s="508">
        <v>132.89999999999998</v>
      </c>
      <c r="K355" s="507">
        <v>113.5</v>
      </c>
      <c r="L355" s="507">
        <v>97.45</v>
      </c>
      <c r="M355" s="507">
        <v>47.822749999999999</v>
      </c>
    </row>
    <row r="356" spans="1:13">
      <c r="A356" s="254">
        <v>346</v>
      </c>
      <c r="B356" s="510" t="s">
        <v>454</v>
      </c>
      <c r="C356" s="507">
        <v>278.35000000000002</v>
      </c>
      <c r="D356" s="508">
        <v>280.61666666666667</v>
      </c>
      <c r="E356" s="508">
        <v>272.23333333333335</v>
      </c>
      <c r="F356" s="508">
        <v>266.11666666666667</v>
      </c>
      <c r="G356" s="508">
        <v>257.73333333333335</v>
      </c>
      <c r="H356" s="508">
        <v>286.73333333333335</v>
      </c>
      <c r="I356" s="508">
        <v>295.11666666666667</v>
      </c>
      <c r="J356" s="508">
        <v>301.23333333333335</v>
      </c>
      <c r="K356" s="507">
        <v>289</v>
      </c>
      <c r="L356" s="507">
        <v>274.5</v>
      </c>
      <c r="M356" s="507">
        <v>5.5972200000000001</v>
      </c>
    </row>
    <row r="357" spans="1:13">
      <c r="A357" s="254">
        <v>347</v>
      </c>
      <c r="B357" s="510" t="s">
        <v>455</v>
      </c>
      <c r="C357" s="507">
        <v>226.05</v>
      </c>
      <c r="D357" s="508">
        <v>226.36666666666667</v>
      </c>
      <c r="E357" s="508">
        <v>220.28333333333336</v>
      </c>
      <c r="F357" s="508">
        <v>214.51666666666668</v>
      </c>
      <c r="G357" s="508">
        <v>208.43333333333337</v>
      </c>
      <c r="H357" s="508">
        <v>232.13333333333335</v>
      </c>
      <c r="I357" s="508">
        <v>238.21666666666667</v>
      </c>
      <c r="J357" s="508">
        <v>243.98333333333335</v>
      </c>
      <c r="K357" s="507">
        <v>232.45</v>
      </c>
      <c r="L357" s="507">
        <v>220.6</v>
      </c>
      <c r="M357" s="507">
        <v>2.3473099999999998</v>
      </c>
    </row>
    <row r="358" spans="1:13">
      <c r="A358" s="254">
        <v>348</v>
      </c>
      <c r="B358" s="510" t="s">
        <v>267</v>
      </c>
      <c r="C358" s="507">
        <v>2268.15</v>
      </c>
      <c r="D358" s="508">
        <v>2274.7000000000003</v>
      </c>
      <c r="E358" s="508">
        <v>2221.6000000000004</v>
      </c>
      <c r="F358" s="508">
        <v>2175.0500000000002</v>
      </c>
      <c r="G358" s="508">
        <v>2121.9500000000003</v>
      </c>
      <c r="H358" s="508">
        <v>2321.2500000000005</v>
      </c>
      <c r="I358" s="508">
        <v>2374.35</v>
      </c>
      <c r="J358" s="508">
        <v>2420.9000000000005</v>
      </c>
      <c r="K358" s="507">
        <v>2327.8000000000002</v>
      </c>
      <c r="L358" s="507">
        <v>2228.15</v>
      </c>
      <c r="M358" s="507">
        <v>3.3841600000000001</v>
      </c>
    </row>
    <row r="359" spans="1:13">
      <c r="A359" s="254">
        <v>349</v>
      </c>
      <c r="B359" s="510" t="s">
        <v>268</v>
      </c>
      <c r="C359" s="507">
        <v>432.9</v>
      </c>
      <c r="D359" s="508">
        <v>434.0333333333333</v>
      </c>
      <c r="E359" s="508">
        <v>426.06666666666661</v>
      </c>
      <c r="F359" s="508">
        <v>419.23333333333329</v>
      </c>
      <c r="G359" s="508">
        <v>411.26666666666659</v>
      </c>
      <c r="H359" s="508">
        <v>440.86666666666662</v>
      </c>
      <c r="I359" s="508">
        <v>448.83333333333331</v>
      </c>
      <c r="J359" s="508">
        <v>455.66666666666663</v>
      </c>
      <c r="K359" s="507">
        <v>442</v>
      </c>
      <c r="L359" s="507">
        <v>427.2</v>
      </c>
      <c r="M359" s="507">
        <v>3.7349600000000001</v>
      </c>
    </row>
    <row r="360" spans="1:13">
      <c r="A360" s="254">
        <v>350</v>
      </c>
      <c r="B360" s="510" t="s">
        <v>456</v>
      </c>
      <c r="C360" s="507">
        <v>267.64999999999998</v>
      </c>
      <c r="D360" s="508">
        <v>266.39999999999998</v>
      </c>
      <c r="E360" s="508">
        <v>261.09999999999997</v>
      </c>
      <c r="F360" s="508">
        <v>254.55</v>
      </c>
      <c r="G360" s="508">
        <v>249.25</v>
      </c>
      <c r="H360" s="508">
        <v>272.94999999999993</v>
      </c>
      <c r="I360" s="508">
        <v>278.24999999999989</v>
      </c>
      <c r="J360" s="508">
        <v>284.7999999999999</v>
      </c>
      <c r="K360" s="507">
        <v>271.7</v>
      </c>
      <c r="L360" s="507">
        <v>259.85000000000002</v>
      </c>
      <c r="M360" s="507">
        <v>6.0133400000000004</v>
      </c>
    </row>
    <row r="361" spans="1:13">
      <c r="A361" s="254">
        <v>351</v>
      </c>
      <c r="B361" s="510" t="s">
        <v>758</v>
      </c>
      <c r="C361" s="507">
        <v>479.65</v>
      </c>
      <c r="D361" s="508">
        <v>478.3</v>
      </c>
      <c r="E361" s="508">
        <v>473.70000000000005</v>
      </c>
      <c r="F361" s="508">
        <v>467.75000000000006</v>
      </c>
      <c r="G361" s="508">
        <v>463.15000000000009</v>
      </c>
      <c r="H361" s="508">
        <v>484.25</v>
      </c>
      <c r="I361" s="508">
        <v>488.85</v>
      </c>
      <c r="J361" s="508">
        <v>494.79999999999995</v>
      </c>
      <c r="K361" s="507">
        <v>482.9</v>
      </c>
      <c r="L361" s="507">
        <v>472.35</v>
      </c>
      <c r="M361" s="507">
        <v>1.3826700000000001</v>
      </c>
    </row>
    <row r="362" spans="1:13">
      <c r="A362" s="254">
        <v>352</v>
      </c>
      <c r="B362" s="510" t="s">
        <v>457</v>
      </c>
      <c r="C362" s="507">
        <v>78.75</v>
      </c>
      <c r="D362" s="508">
        <v>79.45</v>
      </c>
      <c r="E362" s="508">
        <v>76.5</v>
      </c>
      <c r="F362" s="508">
        <v>74.25</v>
      </c>
      <c r="G362" s="508">
        <v>71.3</v>
      </c>
      <c r="H362" s="508">
        <v>81.7</v>
      </c>
      <c r="I362" s="508">
        <v>84.65000000000002</v>
      </c>
      <c r="J362" s="508">
        <v>86.9</v>
      </c>
      <c r="K362" s="507">
        <v>82.4</v>
      </c>
      <c r="L362" s="507">
        <v>77.2</v>
      </c>
      <c r="M362" s="507">
        <v>58.63899</v>
      </c>
    </row>
    <row r="363" spans="1:13">
      <c r="A363" s="254">
        <v>353</v>
      </c>
      <c r="B363" s="510" t="s">
        <v>163</v>
      </c>
      <c r="C363" s="507">
        <v>1470.3</v>
      </c>
      <c r="D363" s="508">
        <v>1455.3833333333332</v>
      </c>
      <c r="E363" s="508">
        <v>1408.8166666666664</v>
      </c>
      <c r="F363" s="508">
        <v>1347.3333333333333</v>
      </c>
      <c r="G363" s="508">
        <v>1300.7666666666664</v>
      </c>
      <c r="H363" s="508">
        <v>1516.8666666666663</v>
      </c>
      <c r="I363" s="508">
        <v>1563.4333333333329</v>
      </c>
      <c r="J363" s="508">
        <v>1624.9166666666663</v>
      </c>
      <c r="K363" s="507">
        <v>1501.95</v>
      </c>
      <c r="L363" s="507">
        <v>1393.9</v>
      </c>
      <c r="M363" s="507">
        <v>22.675149999999999</v>
      </c>
    </row>
    <row r="364" spans="1:13">
      <c r="A364" s="254">
        <v>354</v>
      </c>
      <c r="B364" s="510" t="s">
        <v>156</v>
      </c>
      <c r="C364" s="507">
        <v>29158.9</v>
      </c>
      <c r="D364" s="508">
        <v>29350.566666666669</v>
      </c>
      <c r="E364" s="508">
        <v>28552.733333333337</v>
      </c>
      <c r="F364" s="508">
        <v>27946.566666666669</v>
      </c>
      <c r="G364" s="508">
        <v>27148.733333333337</v>
      </c>
      <c r="H364" s="508">
        <v>29956.733333333337</v>
      </c>
      <c r="I364" s="508">
        <v>30754.566666666673</v>
      </c>
      <c r="J364" s="508">
        <v>31360.733333333337</v>
      </c>
      <c r="K364" s="507">
        <v>30148.400000000001</v>
      </c>
      <c r="L364" s="507">
        <v>28744.400000000001</v>
      </c>
      <c r="M364" s="507">
        <v>0.72521999999999998</v>
      </c>
    </row>
    <row r="365" spans="1:13">
      <c r="A365" s="254">
        <v>355</v>
      </c>
      <c r="B365" s="510" t="s">
        <v>458</v>
      </c>
      <c r="C365" s="507">
        <v>1690.15</v>
      </c>
      <c r="D365" s="508">
        <v>1682.5</v>
      </c>
      <c r="E365" s="508">
        <v>1668.8</v>
      </c>
      <c r="F365" s="508">
        <v>1647.45</v>
      </c>
      <c r="G365" s="508">
        <v>1633.75</v>
      </c>
      <c r="H365" s="508">
        <v>1703.85</v>
      </c>
      <c r="I365" s="508">
        <v>1717.5499999999997</v>
      </c>
      <c r="J365" s="508">
        <v>1738.8999999999999</v>
      </c>
      <c r="K365" s="507">
        <v>1696.2</v>
      </c>
      <c r="L365" s="507">
        <v>1661.15</v>
      </c>
      <c r="M365" s="507">
        <v>2.0018199999999999</v>
      </c>
    </row>
    <row r="366" spans="1:13">
      <c r="A366" s="254">
        <v>356</v>
      </c>
      <c r="B366" s="510" t="s">
        <v>158</v>
      </c>
      <c r="C366" s="507">
        <v>255.15</v>
      </c>
      <c r="D366" s="508">
        <v>256.06666666666666</v>
      </c>
      <c r="E366" s="508">
        <v>251.83333333333331</v>
      </c>
      <c r="F366" s="508">
        <v>248.51666666666665</v>
      </c>
      <c r="G366" s="508">
        <v>244.2833333333333</v>
      </c>
      <c r="H366" s="508">
        <v>259.38333333333333</v>
      </c>
      <c r="I366" s="508">
        <v>263.61666666666667</v>
      </c>
      <c r="J366" s="508">
        <v>266.93333333333334</v>
      </c>
      <c r="K366" s="507">
        <v>260.3</v>
      </c>
      <c r="L366" s="507">
        <v>252.75</v>
      </c>
      <c r="M366" s="507">
        <v>44.441409999999998</v>
      </c>
    </row>
    <row r="367" spans="1:13">
      <c r="A367" s="254">
        <v>357</v>
      </c>
      <c r="B367" s="510" t="s">
        <v>269</v>
      </c>
      <c r="C367" s="507">
        <v>4610.6000000000004</v>
      </c>
      <c r="D367" s="508">
        <v>4613.2166666666672</v>
      </c>
      <c r="E367" s="508">
        <v>4576.4333333333343</v>
      </c>
      <c r="F367" s="508">
        <v>4542.2666666666673</v>
      </c>
      <c r="G367" s="508">
        <v>4505.4833333333345</v>
      </c>
      <c r="H367" s="508">
        <v>4647.3833333333341</v>
      </c>
      <c r="I367" s="508">
        <v>4684.166666666667</v>
      </c>
      <c r="J367" s="508">
        <v>4718.3333333333339</v>
      </c>
      <c r="K367" s="507">
        <v>4650</v>
      </c>
      <c r="L367" s="507">
        <v>4579.05</v>
      </c>
      <c r="M367" s="507">
        <v>0.41964000000000001</v>
      </c>
    </row>
    <row r="368" spans="1:13">
      <c r="A368" s="254">
        <v>358</v>
      </c>
      <c r="B368" s="510" t="s">
        <v>459</v>
      </c>
      <c r="C368" s="507">
        <v>207.15</v>
      </c>
      <c r="D368" s="508">
        <v>207.26666666666665</v>
      </c>
      <c r="E368" s="508">
        <v>200.33333333333331</v>
      </c>
      <c r="F368" s="508">
        <v>193.51666666666665</v>
      </c>
      <c r="G368" s="508">
        <v>186.58333333333331</v>
      </c>
      <c r="H368" s="508">
        <v>214.08333333333331</v>
      </c>
      <c r="I368" s="508">
        <v>221.01666666666665</v>
      </c>
      <c r="J368" s="508">
        <v>227.83333333333331</v>
      </c>
      <c r="K368" s="507">
        <v>214.2</v>
      </c>
      <c r="L368" s="507">
        <v>200.45</v>
      </c>
      <c r="M368" s="507">
        <v>46.524819999999998</v>
      </c>
    </row>
    <row r="369" spans="1:13">
      <c r="A369" s="254">
        <v>359</v>
      </c>
      <c r="B369" s="510" t="s">
        <v>460</v>
      </c>
      <c r="C369" s="507">
        <v>798.3</v>
      </c>
      <c r="D369" s="508">
        <v>806.91666666666663</v>
      </c>
      <c r="E369" s="508">
        <v>787.23333333333323</v>
      </c>
      <c r="F369" s="508">
        <v>776.16666666666663</v>
      </c>
      <c r="G369" s="508">
        <v>756.48333333333323</v>
      </c>
      <c r="H369" s="508">
        <v>817.98333333333323</v>
      </c>
      <c r="I369" s="508">
        <v>837.66666666666663</v>
      </c>
      <c r="J369" s="508">
        <v>848.73333333333323</v>
      </c>
      <c r="K369" s="507">
        <v>826.6</v>
      </c>
      <c r="L369" s="507">
        <v>795.85</v>
      </c>
      <c r="M369" s="507">
        <v>1.28064</v>
      </c>
    </row>
    <row r="370" spans="1:13">
      <c r="A370" s="254">
        <v>360</v>
      </c>
      <c r="B370" s="510" t="s">
        <v>160</v>
      </c>
      <c r="C370" s="507">
        <v>1761.3</v>
      </c>
      <c r="D370" s="508">
        <v>1760.3666666666668</v>
      </c>
      <c r="E370" s="508">
        <v>1745.7333333333336</v>
      </c>
      <c r="F370" s="508">
        <v>1730.1666666666667</v>
      </c>
      <c r="G370" s="508">
        <v>1715.5333333333335</v>
      </c>
      <c r="H370" s="508">
        <v>1775.9333333333336</v>
      </c>
      <c r="I370" s="508">
        <v>1790.5666666666668</v>
      </c>
      <c r="J370" s="508">
        <v>1806.1333333333337</v>
      </c>
      <c r="K370" s="507">
        <v>1775</v>
      </c>
      <c r="L370" s="507">
        <v>1744.8</v>
      </c>
      <c r="M370" s="507">
        <v>3.70831</v>
      </c>
    </row>
    <row r="371" spans="1:13">
      <c r="A371" s="254">
        <v>361</v>
      </c>
      <c r="B371" s="510" t="s">
        <v>157</v>
      </c>
      <c r="C371" s="507">
        <v>1956.75</v>
      </c>
      <c r="D371" s="508">
        <v>1962.25</v>
      </c>
      <c r="E371" s="508">
        <v>1936.5</v>
      </c>
      <c r="F371" s="508">
        <v>1916.25</v>
      </c>
      <c r="G371" s="508">
        <v>1890.5</v>
      </c>
      <c r="H371" s="508">
        <v>1982.5</v>
      </c>
      <c r="I371" s="508">
        <v>2008.25</v>
      </c>
      <c r="J371" s="508">
        <v>2028.5</v>
      </c>
      <c r="K371" s="507">
        <v>1988</v>
      </c>
      <c r="L371" s="507">
        <v>1942</v>
      </c>
      <c r="M371" s="507">
        <v>9.5136000000000003</v>
      </c>
    </row>
    <row r="372" spans="1:13">
      <c r="A372" s="254">
        <v>362</v>
      </c>
      <c r="B372" s="510" t="s">
        <v>756</v>
      </c>
      <c r="C372" s="507">
        <v>716.3</v>
      </c>
      <c r="D372" s="508">
        <v>708.9</v>
      </c>
      <c r="E372" s="508">
        <v>695.8</v>
      </c>
      <c r="F372" s="508">
        <v>675.3</v>
      </c>
      <c r="G372" s="508">
        <v>662.19999999999993</v>
      </c>
      <c r="H372" s="508">
        <v>729.4</v>
      </c>
      <c r="I372" s="508">
        <v>742.50000000000011</v>
      </c>
      <c r="J372" s="508">
        <v>763</v>
      </c>
      <c r="K372" s="507">
        <v>722</v>
      </c>
      <c r="L372" s="507">
        <v>688.4</v>
      </c>
      <c r="M372" s="507">
        <v>1.8548899999999999</v>
      </c>
    </row>
    <row r="373" spans="1:13">
      <c r="A373" s="254">
        <v>363</v>
      </c>
      <c r="B373" s="510" t="s">
        <v>461</v>
      </c>
      <c r="C373" s="507">
        <v>1350.8</v>
      </c>
      <c r="D373" s="508">
        <v>1352.45</v>
      </c>
      <c r="E373" s="508">
        <v>1343.4</v>
      </c>
      <c r="F373" s="508">
        <v>1336</v>
      </c>
      <c r="G373" s="508">
        <v>1326.95</v>
      </c>
      <c r="H373" s="508">
        <v>1359.8500000000001</v>
      </c>
      <c r="I373" s="508">
        <v>1368.8999999999999</v>
      </c>
      <c r="J373" s="508">
        <v>1376.3000000000002</v>
      </c>
      <c r="K373" s="507">
        <v>1361.5</v>
      </c>
      <c r="L373" s="507">
        <v>1345.05</v>
      </c>
      <c r="M373" s="507">
        <v>1.38212</v>
      </c>
    </row>
    <row r="374" spans="1:13">
      <c r="A374" s="254">
        <v>364</v>
      </c>
      <c r="B374" s="510" t="s">
        <v>757</v>
      </c>
      <c r="C374" s="507">
        <v>919.7</v>
      </c>
      <c r="D374" s="508">
        <v>902.68333333333339</v>
      </c>
      <c r="E374" s="508">
        <v>862.36666666666679</v>
      </c>
      <c r="F374" s="508">
        <v>805.03333333333342</v>
      </c>
      <c r="G374" s="508">
        <v>764.71666666666681</v>
      </c>
      <c r="H374" s="508">
        <v>960.01666666666677</v>
      </c>
      <c r="I374" s="508">
        <v>1000.3333333333334</v>
      </c>
      <c r="J374" s="508">
        <v>1057.6666666666667</v>
      </c>
      <c r="K374" s="507">
        <v>943</v>
      </c>
      <c r="L374" s="507">
        <v>845.35</v>
      </c>
      <c r="M374" s="507">
        <v>6.9451799999999997</v>
      </c>
    </row>
    <row r="375" spans="1:13">
      <c r="A375" s="254">
        <v>365</v>
      </c>
      <c r="B375" s="510" t="s">
        <v>159</v>
      </c>
      <c r="C375" s="507">
        <v>133.69999999999999</v>
      </c>
      <c r="D375" s="508">
        <v>134.79999999999998</v>
      </c>
      <c r="E375" s="508">
        <v>130.89999999999998</v>
      </c>
      <c r="F375" s="508">
        <v>128.1</v>
      </c>
      <c r="G375" s="508">
        <v>124.19999999999999</v>
      </c>
      <c r="H375" s="508">
        <v>137.59999999999997</v>
      </c>
      <c r="I375" s="508">
        <v>141.5</v>
      </c>
      <c r="J375" s="508">
        <v>144.29999999999995</v>
      </c>
      <c r="K375" s="507">
        <v>138.69999999999999</v>
      </c>
      <c r="L375" s="507">
        <v>132</v>
      </c>
      <c r="M375" s="507">
        <v>174.66298</v>
      </c>
    </row>
    <row r="376" spans="1:13">
      <c r="A376" s="254">
        <v>366</v>
      </c>
      <c r="B376" s="510" t="s">
        <v>162</v>
      </c>
      <c r="C376" s="507">
        <v>225.15</v>
      </c>
      <c r="D376" s="508">
        <v>226.05000000000004</v>
      </c>
      <c r="E376" s="508">
        <v>222.15000000000009</v>
      </c>
      <c r="F376" s="508">
        <v>219.15000000000006</v>
      </c>
      <c r="G376" s="508">
        <v>215.25000000000011</v>
      </c>
      <c r="H376" s="508">
        <v>229.05000000000007</v>
      </c>
      <c r="I376" s="508">
        <v>232.95</v>
      </c>
      <c r="J376" s="508">
        <v>235.95000000000005</v>
      </c>
      <c r="K376" s="507">
        <v>229.95</v>
      </c>
      <c r="L376" s="507">
        <v>223.05</v>
      </c>
      <c r="M376" s="507">
        <v>128.61985999999999</v>
      </c>
    </row>
    <row r="377" spans="1:13">
      <c r="A377" s="254">
        <v>367</v>
      </c>
      <c r="B377" s="510" t="s">
        <v>462</v>
      </c>
      <c r="C377" s="507">
        <v>175.85</v>
      </c>
      <c r="D377" s="508">
        <v>176.56666666666669</v>
      </c>
      <c r="E377" s="508">
        <v>169.23333333333338</v>
      </c>
      <c r="F377" s="508">
        <v>162.61666666666667</v>
      </c>
      <c r="G377" s="508">
        <v>155.28333333333336</v>
      </c>
      <c r="H377" s="508">
        <v>183.18333333333339</v>
      </c>
      <c r="I377" s="508">
        <v>190.51666666666671</v>
      </c>
      <c r="J377" s="508">
        <v>197.13333333333341</v>
      </c>
      <c r="K377" s="507">
        <v>183.9</v>
      </c>
      <c r="L377" s="507">
        <v>169.95</v>
      </c>
      <c r="M377" s="507">
        <v>45.293050000000001</v>
      </c>
    </row>
    <row r="378" spans="1:13">
      <c r="A378" s="254">
        <v>368</v>
      </c>
      <c r="B378" s="510" t="s">
        <v>270</v>
      </c>
      <c r="C378" s="507">
        <v>299.55</v>
      </c>
      <c r="D378" s="508">
        <v>301.14999999999998</v>
      </c>
      <c r="E378" s="508">
        <v>295.79999999999995</v>
      </c>
      <c r="F378" s="508">
        <v>292.04999999999995</v>
      </c>
      <c r="G378" s="508">
        <v>286.69999999999993</v>
      </c>
      <c r="H378" s="508">
        <v>304.89999999999998</v>
      </c>
      <c r="I378" s="508">
        <v>310.25</v>
      </c>
      <c r="J378" s="508">
        <v>314</v>
      </c>
      <c r="K378" s="507">
        <v>306.5</v>
      </c>
      <c r="L378" s="507">
        <v>297.39999999999998</v>
      </c>
      <c r="M378" s="507">
        <v>7.3536000000000001</v>
      </c>
    </row>
    <row r="379" spans="1:13">
      <c r="A379" s="254">
        <v>369</v>
      </c>
      <c r="B379" s="510" t="s">
        <v>463</v>
      </c>
      <c r="C379" s="507">
        <v>112.8</v>
      </c>
      <c r="D379" s="508">
        <v>111.39999999999999</v>
      </c>
      <c r="E379" s="508">
        <v>107.99999999999999</v>
      </c>
      <c r="F379" s="508">
        <v>103.19999999999999</v>
      </c>
      <c r="G379" s="508">
        <v>99.799999999999983</v>
      </c>
      <c r="H379" s="508">
        <v>116.19999999999999</v>
      </c>
      <c r="I379" s="508">
        <v>119.6</v>
      </c>
      <c r="J379" s="508">
        <v>124.39999999999999</v>
      </c>
      <c r="K379" s="507">
        <v>114.8</v>
      </c>
      <c r="L379" s="507">
        <v>106.6</v>
      </c>
      <c r="M379" s="507">
        <v>12.4903</v>
      </c>
    </row>
    <row r="380" spans="1:13">
      <c r="A380" s="254">
        <v>370</v>
      </c>
      <c r="B380" s="510" t="s">
        <v>464</v>
      </c>
      <c r="C380" s="507">
        <v>6699.45</v>
      </c>
      <c r="D380" s="508">
        <v>6735.7666666666673</v>
      </c>
      <c r="E380" s="508">
        <v>6642.5333333333347</v>
      </c>
      <c r="F380" s="508">
        <v>6585.6166666666677</v>
      </c>
      <c r="G380" s="508">
        <v>6492.383333333335</v>
      </c>
      <c r="H380" s="508">
        <v>6792.6833333333343</v>
      </c>
      <c r="I380" s="508">
        <v>6885.9166666666661</v>
      </c>
      <c r="J380" s="508">
        <v>6942.8333333333339</v>
      </c>
      <c r="K380" s="507">
        <v>6829</v>
      </c>
      <c r="L380" s="507">
        <v>6678.85</v>
      </c>
      <c r="M380" s="507">
        <v>0.12074</v>
      </c>
    </row>
    <row r="381" spans="1:13">
      <c r="A381" s="254">
        <v>371</v>
      </c>
      <c r="B381" s="510" t="s">
        <v>271</v>
      </c>
      <c r="C381" s="507">
        <v>13031</v>
      </c>
      <c r="D381" s="508">
        <v>13042.199999999999</v>
      </c>
      <c r="E381" s="508">
        <v>12947.449999999997</v>
      </c>
      <c r="F381" s="508">
        <v>12863.899999999998</v>
      </c>
      <c r="G381" s="508">
        <v>12769.149999999996</v>
      </c>
      <c r="H381" s="508">
        <v>13125.749999999998</v>
      </c>
      <c r="I381" s="508">
        <v>13220.500000000002</v>
      </c>
      <c r="J381" s="508">
        <v>13304.05</v>
      </c>
      <c r="K381" s="507">
        <v>13136.95</v>
      </c>
      <c r="L381" s="507">
        <v>12958.65</v>
      </c>
      <c r="M381" s="507">
        <v>3.9570000000000001E-2</v>
      </c>
    </row>
    <row r="382" spans="1:13">
      <c r="A382" s="254">
        <v>372</v>
      </c>
      <c r="B382" s="510" t="s">
        <v>161</v>
      </c>
      <c r="C382" s="507">
        <v>43.6</v>
      </c>
      <c r="D382" s="508">
        <v>43.45000000000001</v>
      </c>
      <c r="E382" s="508">
        <v>42.600000000000023</v>
      </c>
      <c r="F382" s="508">
        <v>41.600000000000016</v>
      </c>
      <c r="G382" s="508">
        <v>40.750000000000028</v>
      </c>
      <c r="H382" s="508">
        <v>44.450000000000017</v>
      </c>
      <c r="I382" s="508">
        <v>45.3</v>
      </c>
      <c r="J382" s="508">
        <v>46.300000000000011</v>
      </c>
      <c r="K382" s="507">
        <v>44.3</v>
      </c>
      <c r="L382" s="507">
        <v>42.45</v>
      </c>
      <c r="M382" s="507">
        <v>2150.6558500000001</v>
      </c>
    </row>
    <row r="383" spans="1:13">
      <c r="A383" s="254">
        <v>373</v>
      </c>
      <c r="B383" s="510" t="s">
        <v>272</v>
      </c>
      <c r="C383" s="507">
        <v>724.5</v>
      </c>
      <c r="D383" s="508">
        <v>728.16666666666663</v>
      </c>
      <c r="E383" s="508">
        <v>712.93333333333328</v>
      </c>
      <c r="F383" s="508">
        <v>701.36666666666667</v>
      </c>
      <c r="G383" s="508">
        <v>686.13333333333333</v>
      </c>
      <c r="H383" s="508">
        <v>739.73333333333323</v>
      </c>
      <c r="I383" s="508">
        <v>754.96666666666658</v>
      </c>
      <c r="J383" s="508">
        <v>766.53333333333319</v>
      </c>
      <c r="K383" s="507">
        <v>743.4</v>
      </c>
      <c r="L383" s="507">
        <v>716.6</v>
      </c>
      <c r="M383" s="507">
        <v>1.7640100000000001</v>
      </c>
    </row>
    <row r="384" spans="1:13">
      <c r="A384" s="254">
        <v>374</v>
      </c>
      <c r="B384" s="510" t="s">
        <v>165</v>
      </c>
      <c r="C384" s="507">
        <v>249.35</v>
      </c>
      <c r="D384" s="508">
        <v>248.18333333333331</v>
      </c>
      <c r="E384" s="508">
        <v>242.21666666666661</v>
      </c>
      <c r="F384" s="508">
        <v>235.08333333333331</v>
      </c>
      <c r="G384" s="508">
        <v>229.11666666666662</v>
      </c>
      <c r="H384" s="508">
        <v>255.31666666666661</v>
      </c>
      <c r="I384" s="508">
        <v>261.2833333333333</v>
      </c>
      <c r="J384" s="508">
        <v>268.41666666666663</v>
      </c>
      <c r="K384" s="507">
        <v>254.15</v>
      </c>
      <c r="L384" s="507">
        <v>241.05</v>
      </c>
      <c r="M384" s="507">
        <v>164.39824999999999</v>
      </c>
    </row>
    <row r="385" spans="1:13">
      <c r="A385" s="254">
        <v>375</v>
      </c>
      <c r="B385" s="510" t="s">
        <v>166</v>
      </c>
      <c r="C385" s="507">
        <v>145.75</v>
      </c>
      <c r="D385" s="508">
        <v>146.86666666666667</v>
      </c>
      <c r="E385" s="508">
        <v>142.98333333333335</v>
      </c>
      <c r="F385" s="508">
        <v>140.21666666666667</v>
      </c>
      <c r="G385" s="508">
        <v>136.33333333333334</v>
      </c>
      <c r="H385" s="508">
        <v>149.63333333333335</v>
      </c>
      <c r="I385" s="508">
        <v>153.51666666666668</v>
      </c>
      <c r="J385" s="508">
        <v>156.28333333333336</v>
      </c>
      <c r="K385" s="507">
        <v>150.75</v>
      </c>
      <c r="L385" s="507">
        <v>144.1</v>
      </c>
      <c r="M385" s="507">
        <v>150.38828000000001</v>
      </c>
    </row>
    <row r="386" spans="1:13">
      <c r="A386" s="254">
        <v>376</v>
      </c>
      <c r="B386" s="510" t="s">
        <v>465</v>
      </c>
      <c r="C386" s="507">
        <v>266.7</v>
      </c>
      <c r="D386" s="508">
        <v>266.66666666666669</v>
      </c>
      <c r="E386" s="508">
        <v>264.23333333333335</v>
      </c>
      <c r="F386" s="508">
        <v>261.76666666666665</v>
      </c>
      <c r="G386" s="508">
        <v>259.33333333333331</v>
      </c>
      <c r="H386" s="508">
        <v>269.13333333333338</v>
      </c>
      <c r="I386" s="508">
        <v>271.56666666666666</v>
      </c>
      <c r="J386" s="508">
        <v>274.03333333333342</v>
      </c>
      <c r="K386" s="507">
        <v>269.10000000000002</v>
      </c>
      <c r="L386" s="507">
        <v>264.2</v>
      </c>
      <c r="M386" s="507">
        <v>5.1958299999999999</v>
      </c>
    </row>
    <row r="387" spans="1:13">
      <c r="A387" s="254">
        <v>377</v>
      </c>
      <c r="B387" s="510" t="s">
        <v>466</v>
      </c>
      <c r="C387" s="507">
        <v>616.95000000000005</v>
      </c>
      <c r="D387" s="508">
        <v>612.23333333333335</v>
      </c>
      <c r="E387" s="508">
        <v>600.7166666666667</v>
      </c>
      <c r="F387" s="508">
        <v>584.48333333333335</v>
      </c>
      <c r="G387" s="508">
        <v>572.9666666666667</v>
      </c>
      <c r="H387" s="508">
        <v>628.4666666666667</v>
      </c>
      <c r="I387" s="508">
        <v>639.98333333333335</v>
      </c>
      <c r="J387" s="508">
        <v>656.2166666666667</v>
      </c>
      <c r="K387" s="507">
        <v>623.75</v>
      </c>
      <c r="L387" s="507">
        <v>596</v>
      </c>
      <c r="M387" s="507">
        <v>3.8483999999999998</v>
      </c>
    </row>
    <row r="388" spans="1:13">
      <c r="A388" s="254">
        <v>378</v>
      </c>
      <c r="B388" s="510" t="s">
        <v>467</v>
      </c>
      <c r="C388" s="507">
        <v>32.299999999999997</v>
      </c>
      <c r="D388" s="508">
        <v>32.466666666666669</v>
      </c>
      <c r="E388" s="508">
        <v>31.483333333333334</v>
      </c>
      <c r="F388" s="508">
        <v>30.666666666666664</v>
      </c>
      <c r="G388" s="508">
        <v>29.68333333333333</v>
      </c>
      <c r="H388" s="508">
        <v>33.283333333333339</v>
      </c>
      <c r="I388" s="508">
        <v>34.266666666666673</v>
      </c>
      <c r="J388" s="508">
        <v>35.083333333333343</v>
      </c>
      <c r="K388" s="507">
        <v>33.450000000000003</v>
      </c>
      <c r="L388" s="507">
        <v>31.65</v>
      </c>
      <c r="M388" s="507">
        <v>97.783519999999996</v>
      </c>
    </row>
    <row r="389" spans="1:13">
      <c r="A389" s="254">
        <v>379</v>
      </c>
      <c r="B389" s="510" t="s">
        <v>468</v>
      </c>
      <c r="C389" s="507">
        <v>163.6</v>
      </c>
      <c r="D389" s="508">
        <v>164.11666666666667</v>
      </c>
      <c r="E389" s="508">
        <v>161.58333333333334</v>
      </c>
      <c r="F389" s="508">
        <v>159.56666666666666</v>
      </c>
      <c r="G389" s="508">
        <v>157.03333333333333</v>
      </c>
      <c r="H389" s="508">
        <v>166.13333333333335</v>
      </c>
      <c r="I389" s="508">
        <v>168.66666666666666</v>
      </c>
      <c r="J389" s="508">
        <v>170.68333333333337</v>
      </c>
      <c r="K389" s="507">
        <v>166.65</v>
      </c>
      <c r="L389" s="507">
        <v>162.1</v>
      </c>
      <c r="M389" s="507">
        <v>27.056139999999999</v>
      </c>
    </row>
    <row r="390" spans="1:13">
      <c r="A390" s="254">
        <v>380</v>
      </c>
      <c r="B390" s="510" t="s">
        <v>273</v>
      </c>
      <c r="C390" s="507">
        <v>517.15</v>
      </c>
      <c r="D390" s="508">
        <v>518.51666666666665</v>
      </c>
      <c r="E390" s="508">
        <v>512.08333333333326</v>
      </c>
      <c r="F390" s="508">
        <v>507.01666666666665</v>
      </c>
      <c r="G390" s="508">
        <v>500.58333333333326</v>
      </c>
      <c r="H390" s="508">
        <v>523.58333333333326</v>
      </c>
      <c r="I390" s="508">
        <v>530.01666666666665</v>
      </c>
      <c r="J390" s="508">
        <v>535.08333333333326</v>
      </c>
      <c r="K390" s="507">
        <v>524.95000000000005</v>
      </c>
      <c r="L390" s="507">
        <v>513.45000000000005</v>
      </c>
      <c r="M390" s="507">
        <v>0.76041000000000003</v>
      </c>
    </row>
    <row r="391" spans="1:13">
      <c r="A391" s="254">
        <v>381</v>
      </c>
      <c r="B391" s="510" t="s">
        <v>469</v>
      </c>
      <c r="C391" s="507">
        <v>277.60000000000002</v>
      </c>
      <c r="D391" s="508">
        <v>279.81666666666666</v>
      </c>
      <c r="E391" s="508">
        <v>272.93333333333334</v>
      </c>
      <c r="F391" s="508">
        <v>268.26666666666665</v>
      </c>
      <c r="G391" s="508">
        <v>261.38333333333333</v>
      </c>
      <c r="H391" s="508">
        <v>284.48333333333335</v>
      </c>
      <c r="I391" s="508">
        <v>291.36666666666667</v>
      </c>
      <c r="J391" s="508">
        <v>296.03333333333336</v>
      </c>
      <c r="K391" s="507">
        <v>286.7</v>
      </c>
      <c r="L391" s="507">
        <v>275.14999999999998</v>
      </c>
      <c r="M391" s="507">
        <v>23.47888</v>
      </c>
    </row>
    <row r="392" spans="1:13">
      <c r="A392" s="254">
        <v>382</v>
      </c>
      <c r="B392" s="510" t="s">
        <v>470</v>
      </c>
      <c r="C392" s="507">
        <v>87.7</v>
      </c>
      <c r="D392" s="508">
        <v>87.833333333333329</v>
      </c>
      <c r="E392" s="508">
        <v>83.86666666666666</v>
      </c>
      <c r="F392" s="508">
        <v>80.033333333333331</v>
      </c>
      <c r="G392" s="508">
        <v>76.066666666666663</v>
      </c>
      <c r="H392" s="508">
        <v>91.666666666666657</v>
      </c>
      <c r="I392" s="508">
        <v>95.633333333333326</v>
      </c>
      <c r="J392" s="508">
        <v>99.466666666666654</v>
      </c>
      <c r="K392" s="507">
        <v>91.8</v>
      </c>
      <c r="L392" s="507">
        <v>84</v>
      </c>
      <c r="M392" s="507">
        <v>118.43052</v>
      </c>
    </row>
    <row r="393" spans="1:13">
      <c r="A393" s="254">
        <v>383</v>
      </c>
      <c r="B393" s="510" t="s">
        <v>471</v>
      </c>
      <c r="C393" s="507">
        <v>1990.45</v>
      </c>
      <c r="D393" s="508">
        <v>1983.2166666666665</v>
      </c>
      <c r="E393" s="508">
        <v>1951.4333333333329</v>
      </c>
      <c r="F393" s="508">
        <v>1912.4166666666665</v>
      </c>
      <c r="G393" s="508">
        <v>1880.633333333333</v>
      </c>
      <c r="H393" s="508">
        <v>2022.2333333333329</v>
      </c>
      <c r="I393" s="508">
        <v>2054.0166666666664</v>
      </c>
      <c r="J393" s="508">
        <v>2093.0333333333328</v>
      </c>
      <c r="K393" s="507">
        <v>2015</v>
      </c>
      <c r="L393" s="507">
        <v>1944.2</v>
      </c>
      <c r="M393" s="507">
        <v>0.67161999999999999</v>
      </c>
    </row>
    <row r="394" spans="1:13">
      <c r="A394" s="254">
        <v>384</v>
      </c>
      <c r="B394" s="510" t="s">
        <v>472</v>
      </c>
      <c r="C394" s="507">
        <v>394.35</v>
      </c>
      <c r="D394" s="508">
        <v>393.4666666666667</v>
      </c>
      <c r="E394" s="508">
        <v>383.23333333333341</v>
      </c>
      <c r="F394" s="508">
        <v>372.11666666666673</v>
      </c>
      <c r="G394" s="508">
        <v>361.88333333333344</v>
      </c>
      <c r="H394" s="508">
        <v>404.58333333333337</v>
      </c>
      <c r="I394" s="508">
        <v>414.81666666666672</v>
      </c>
      <c r="J394" s="508">
        <v>425.93333333333334</v>
      </c>
      <c r="K394" s="507">
        <v>403.7</v>
      </c>
      <c r="L394" s="507">
        <v>382.35</v>
      </c>
      <c r="M394" s="507">
        <v>18.116009999999999</v>
      </c>
    </row>
    <row r="395" spans="1:13">
      <c r="A395" s="254">
        <v>385</v>
      </c>
      <c r="B395" s="510" t="s">
        <v>473</v>
      </c>
      <c r="C395" s="507">
        <v>183.3</v>
      </c>
      <c r="D395" s="508">
        <v>183.9</v>
      </c>
      <c r="E395" s="508">
        <v>180.5</v>
      </c>
      <c r="F395" s="508">
        <v>177.7</v>
      </c>
      <c r="G395" s="508">
        <v>174.29999999999998</v>
      </c>
      <c r="H395" s="508">
        <v>186.70000000000002</v>
      </c>
      <c r="I395" s="508">
        <v>190.10000000000005</v>
      </c>
      <c r="J395" s="508">
        <v>192.90000000000003</v>
      </c>
      <c r="K395" s="507">
        <v>187.3</v>
      </c>
      <c r="L395" s="507">
        <v>181.1</v>
      </c>
      <c r="M395" s="507">
        <v>2.5443199999999999</v>
      </c>
    </row>
    <row r="396" spans="1:13">
      <c r="A396" s="254">
        <v>386</v>
      </c>
      <c r="B396" s="510" t="s">
        <v>474</v>
      </c>
      <c r="C396" s="507">
        <v>839.7</v>
      </c>
      <c r="D396" s="508">
        <v>841.75</v>
      </c>
      <c r="E396" s="508">
        <v>834.1</v>
      </c>
      <c r="F396" s="508">
        <v>828.5</v>
      </c>
      <c r="G396" s="508">
        <v>820.85</v>
      </c>
      <c r="H396" s="508">
        <v>847.35</v>
      </c>
      <c r="I396" s="508">
        <v>855.00000000000011</v>
      </c>
      <c r="J396" s="508">
        <v>860.6</v>
      </c>
      <c r="K396" s="507">
        <v>849.4</v>
      </c>
      <c r="L396" s="507">
        <v>836.15</v>
      </c>
      <c r="M396" s="507">
        <v>1.18784</v>
      </c>
    </row>
    <row r="397" spans="1:13">
      <c r="A397" s="254">
        <v>387</v>
      </c>
      <c r="B397" s="510" t="s">
        <v>167</v>
      </c>
      <c r="C397" s="507">
        <v>2175.85</v>
      </c>
      <c r="D397" s="508">
        <v>2174.4999999999995</v>
      </c>
      <c r="E397" s="508">
        <v>2159.0499999999993</v>
      </c>
      <c r="F397" s="508">
        <v>2142.2499999999995</v>
      </c>
      <c r="G397" s="508">
        <v>2126.7999999999993</v>
      </c>
      <c r="H397" s="508">
        <v>2191.2999999999993</v>
      </c>
      <c r="I397" s="508">
        <v>2206.7499999999991</v>
      </c>
      <c r="J397" s="508">
        <v>2223.5499999999993</v>
      </c>
      <c r="K397" s="507">
        <v>2189.9499999999998</v>
      </c>
      <c r="L397" s="507">
        <v>2157.6999999999998</v>
      </c>
      <c r="M397" s="507">
        <v>98.925970000000007</v>
      </c>
    </row>
    <row r="398" spans="1:13">
      <c r="A398" s="254">
        <v>388</v>
      </c>
      <c r="B398" s="510" t="s">
        <v>815</v>
      </c>
      <c r="C398" s="507">
        <v>1086.4000000000001</v>
      </c>
      <c r="D398" s="508">
        <v>1087.45</v>
      </c>
      <c r="E398" s="508">
        <v>1080.25</v>
      </c>
      <c r="F398" s="508">
        <v>1074.0999999999999</v>
      </c>
      <c r="G398" s="508">
        <v>1066.8999999999999</v>
      </c>
      <c r="H398" s="508">
        <v>1093.6000000000001</v>
      </c>
      <c r="I398" s="508">
        <v>1100.8000000000004</v>
      </c>
      <c r="J398" s="508">
        <v>1106.9500000000003</v>
      </c>
      <c r="K398" s="507">
        <v>1094.6500000000001</v>
      </c>
      <c r="L398" s="507">
        <v>1081.3</v>
      </c>
      <c r="M398" s="507">
        <v>10.276680000000001</v>
      </c>
    </row>
    <row r="399" spans="1:13">
      <c r="A399" s="254">
        <v>389</v>
      </c>
      <c r="B399" s="510" t="s">
        <v>274</v>
      </c>
      <c r="C399" s="507">
        <v>915.9</v>
      </c>
      <c r="D399" s="508">
        <v>911.0333333333333</v>
      </c>
      <c r="E399" s="508">
        <v>897.26666666666665</v>
      </c>
      <c r="F399" s="508">
        <v>878.63333333333333</v>
      </c>
      <c r="G399" s="508">
        <v>864.86666666666667</v>
      </c>
      <c r="H399" s="508">
        <v>929.66666666666663</v>
      </c>
      <c r="I399" s="508">
        <v>943.43333333333328</v>
      </c>
      <c r="J399" s="508">
        <v>962.06666666666661</v>
      </c>
      <c r="K399" s="507">
        <v>924.8</v>
      </c>
      <c r="L399" s="507">
        <v>892.4</v>
      </c>
      <c r="M399" s="507">
        <v>31.403790000000001</v>
      </c>
    </row>
    <row r="400" spans="1:13">
      <c r="A400" s="254">
        <v>390</v>
      </c>
      <c r="B400" s="510" t="s">
        <v>476</v>
      </c>
      <c r="C400" s="507">
        <v>26.9</v>
      </c>
      <c r="D400" s="508">
        <v>26.849999999999998</v>
      </c>
      <c r="E400" s="508">
        <v>26.449999999999996</v>
      </c>
      <c r="F400" s="508">
        <v>25.999999999999996</v>
      </c>
      <c r="G400" s="508">
        <v>25.599999999999994</v>
      </c>
      <c r="H400" s="508">
        <v>27.299999999999997</v>
      </c>
      <c r="I400" s="508">
        <v>27.699999999999996</v>
      </c>
      <c r="J400" s="508">
        <v>28.15</v>
      </c>
      <c r="K400" s="507">
        <v>27.25</v>
      </c>
      <c r="L400" s="507">
        <v>26.4</v>
      </c>
      <c r="M400" s="507">
        <v>50.550820000000002</v>
      </c>
    </row>
    <row r="401" spans="1:13">
      <c r="A401" s="254">
        <v>391</v>
      </c>
      <c r="B401" s="510" t="s">
        <v>477</v>
      </c>
      <c r="C401" s="507">
        <v>2372.8000000000002</v>
      </c>
      <c r="D401" s="508">
        <v>2347.2666666666669</v>
      </c>
      <c r="E401" s="508">
        <v>2295.5333333333338</v>
      </c>
      <c r="F401" s="508">
        <v>2218.2666666666669</v>
      </c>
      <c r="G401" s="508">
        <v>2166.5333333333338</v>
      </c>
      <c r="H401" s="508">
        <v>2424.5333333333338</v>
      </c>
      <c r="I401" s="508">
        <v>2476.2666666666664</v>
      </c>
      <c r="J401" s="508">
        <v>2553.5333333333338</v>
      </c>
      <c r="K401" s="507">
        <v>2399</v>
      </c>
      <c r="L401" s="507">
        <v>2270</v>
      </c>
      <c r="M401" s="507">
        <v>2.22695</v>
      </c>
    </row>
    <row r="402" spans="1:13">
      <c r="A402" s="254">
        <v>392</v>
      </c>
      <c r="B402" s="510" t="s">
        <v>172</v>
      </c>
      <c r="C402" s="507">
        <v>5714.85</v>
      </c>
      <c r="D402" s="508">
        <v>5686.8166666666666</v>
      </c>
      <c r="E402" s="508">
        <v>5633.583333333333</v>
      </c>
      <c r="F402" s="508">
        <v>5552.3166666666666</v>
      </c>
      <c r="G402" s="508">
        <v>5499.083333333333</v>
      </c>
      <c r="H402" s="508">
        <v>5768.083333333333</v>
      </c>
      <c r="I402" s="508">
        <v>5821.3166666666666</v>
      </c>
      <c r="J402" s="508">
        <v>5902.583333333333</v>
      </c>
      <c r="K402" s="507">
        <v>5740.05</v>
      </c>
      <c r="L402" s="507">
        <v>5605.55</v>
      </c>
      <c r="M402" s="507">
        <v>1.21743</v>
      </c>
    </row>
    <row r="403" spans="1:13">
      <c r="A403" s="254">
        <v>393</v>
      </c>
      <c r="B403" s="510" t="s">
        <v>478</v>
      </c>
      <c r="C403" s="507">
        <v>8319.0499999999993</v>
      </c>
      <c r="D403" s="508">
        <v>8309.6999999999989</v>
      </c>
      <c r="E403" s="508">
        <v>8269.3999999999978</v>
      </c>
      <c r="F403" s="508">
        <v>8219.7499999999982</v>
      </c>
      <c r="G403" s="508">
        <v>8179.4499999999971</v>
      </c>
      <c r="H403" s="508">
        <v>8359.3499999999985</v>
      </c>
      <c r="I403" s="508">
        <v>8399.6499999999978</v>
      </c>
      <c r="J403" s="508">
        <v>8449.2999999999993</v>
      </c>
      <c r="K403" s="507">
        <v>8350</v>
      </c>
      <c r="L403" s="507">
        <v>8260.0499999999993</v>
      </c>
      <c r="M403" s="507">
        <v>0.12286</v>
      </c>
    </row>
    <row r="404" spans="1:13">
      <c r="A404" s="254">
        <v>394</v>
      </c>
      <c r="B404" s="510" t="s">
        <v>479</v>
      </c>
      <c r="C404" s="507">
        <v>5246.55</v>
      </c>
      <c r="D404" s="508">
        <v>5228.9333333333334</v>
      </c>
      <c r="E404" s="508">
        <v>5197.8666666666668</v>
      </c>
      <c r="F404" s="508">
        <v>5149.1833333333334</v>
      </c>
      <c r="G404" s="508">
        <v>5118.1166666666668</v>
      </c>
      <c r="H404" s="508">
        <v>5277.6166666666668</v>
      </c>
      <c r="I404" s="508">
        <v>5308.6833333333343</v>
      </c>
      <c r="J404" s="508">
        <v>5357.3666666666668</v>
      </c>
      <c r="K404" s="507">
        <v>5260</v>
      </c>
      <c r="L404" s="507">
        <v>5180.25</v>
      </c>
      <c r="M404" s="507">
        <v>0.39218999999999998</v>
      </c>
    </row>
    <row r="405" spans="1:13">
      <c r="A405" s="254">
        <v>395</v>
      </c>
      <c r="B405" s="510" t="s">
        <v>759</v>
      </c>
      <c r="C405" s="507">
        <v>115.2</v>
      </c>
      <c r="D405" s="508">
        <v>114.7</v>
      </c>
      <c r="E405" s="508">
        <v>111.60000000000001</v>
      </c>
      <c r="F405" s="508">
        <v>108</v>
      </c>
      <c r="G405" s="508">
        <v>104.9</v>
      </c>
      <c r="H405" s="508">
        <v>118.30000000000001</v>
      </c>
      <c r="I405" s="508">
        <v>121.4</v>
      </c>
      <c r="J405" s="508">
        <v>125.00000000000001</v>
      </c>
      <c r="K405" s="507">
        <v>117.8</v>
      </c>
      <c r="L405" s="507">
        <v>111.1</v>
      </c>
      <c r="M405" s="507">
        <v>7.4502800000000002</v>
      </c>
    </row>
    <row r="406" spans="1:13">
      <c r="A406" s="254">
        <v>396</v>
      </c>
      <c r="B406" s="510" t="s">
        <v>480</v>
      </c>
      <c r="C406" s="507">
        <v>426.95</v>
      </c>
      <c r="D406" s="508">
        <v>428.01666666666665</v>
      </c>
      <c r="E406" s="508">
        <v>424.08333333333331</v>
      </c>
      <c r="F406" s="508">
        <v>421.21666666666664</v>
      </c>
      <c r="G406" s="508">
        <v>417.2833333333333</v>
      </c>
      <c r="H406" s="508">
        <v>430.88333333333333</v>
      </c>
      <c r="I406" s="508">
        <v>434.81666666666672</v>
      </c>
      <c r="J406" s="508">
        <v>437.68333333333334</v>
      </c>
      <c r="K406" s="507">
        <v>431.95</v>
      </c>
      <c r="L406" s="507">
        <v>425.15</v>
      </c>
      <c r="M406" s="507">
        <v>1.1688099999999999</v>
      </c>
    </row>
    <row r="407" spans="1:13">
      <c r="A407" s="254">
        <v>397</v>
      </c>
      <c r="B407" s="510" t="s">
        <v>761</v>
      </c>
      <c r="C407" s="507">
        <v>242.8</v>
      </c>
      <c r="D407" s="508">
        <v>243.63333333333333</v>
      </c>
      <c r="E407" s="508">
        <v>239.26666666666665</v>
      </c>
      <c r="F407" s="508">
        <v>235.73333333333332</v>
      </c>
      <c r="G407" s="508">
        <v>231.36666666666665</v>
      </c>
      <c r="H407" s="508">
        <v>247.16666666666666</v>
      </c>
      <c r="I407" s="508">
        <v>251.53333333333333</v>
      </c>
      <c r="J407" s="508">
        <v>255.06666666666666</v>
      </c>
      <c r="K407" s="507">
        <v>248</v>
      </c>
      <c r="L407" s="507">
        <v>240.1</v>
      </c>
      <c r="M407" s="507">
        <v>2.5122800000000001</v>
      </c>
    </row>
    <row r="408" spans="1:13">
      <c r="A408" s="254">
        <v>398</v>
      </c>
      <c r="B408" s="510" t="s">
        <v>481</v>
      </c>
      <c r="C408" s="507">
        <v>2039.95</v>
      </c>
      <c r="D408" s="508">
        <v>2036.6333333333334</v>
      </c>
      <c r="E408" s="508">
        <v>2025.3666666666668</v>
      </c>
      <c r="F408" s="508">
        <v>2010.7833333333333</v>
      </c>
      <c r="G408" s="508">
        <v>1999.5166666666667</v>
      </c>
      <c r="H408" s="508">
        <v>2051.2166666666672</v>
      </c>
      <c r="I408" s="508">
        <v>2062.4833333333336</v>
      </c>
      <c r="J408" s="508">
        <v>2077.0666666666671</v>
      </c>
      <c r="K408" s="507">
        <v>2047.9</v>
      </c>
      <c r="L408" s="507">
        <v>2022.05</v>
      </c>
      <c r="M408" s="507">
        <v>0.1298</v>
      </c>
    </row>
    <row r="409" spans="1:13">
      <c r="A409" s="254">
        <v>399</v>
      </c>
      <c r="B409" s="510" t="s">
        <v>482</v>
      </c>
      <c r="C409" s="507">
        <v>384.25</v>
      </c>
      <c r="D409" s="508">
        <v>381.2</v>
      </c>
      <c r="E409" s="508">
        <v>369.4</v>
      </c>
      <c r="F409" s="508">
        <v>354.55</v>
      </c>
      <c r="G409" s="508">
        <v>342.75</v>
      </c>
      <c r="H409" s="508">
        <v>396.04999999999995</v>
      </c>
      <c r="I409" s="508">
        <v>407.85</v>
      </c>
      <c r="J409" s="508">
        <v>422.69999999999993</v>
      </c>
      <c r="K409" s="507">
        <v>393</v>
      </c>
      <c r="L409" s="507">
        <v>366.35</v>
      </c>
      <c r="M409" s="507">
        <v>7.6096199999999996</v>
      </c>
    </row>
    <row r="410" spans="1:13">
      <c r="A410" s="254">
        <v>400</v>
      </c>
      <c r="B410" s="510" t="s">
        <v>760</v>
      </c>
      <c r="C410" s="507">
        <v>129</v>
      </c>
      <c r="D410" s="508">
        <v>127.41666666666667</v>
      </c>
      <c r="E410" s="508">
        <v>120.18333333333334</v>
      </c>
      <c r="F410" s="508">
        <v>111.36666666666666</v>
      </c>
      <c r="G410" s="508">
        <v>104.13333333333333</v>
      </c>
      <c r="H410" s="508">
        <v>136.23333333333335</v>
      </c>
      <c r="I410" s="508">
        <v>143.46666666666667</v>
      </c>
      <c r="J410" s="508">
        <v>152.28333333333336</v>
      </c>
      <c r="K410" s="507">
        <v>134.65</v>
      </c>
      <c r="L410" s="507">
        <v>118.6</v>
      </c>
      <c r="M410" s="507">
        <v>200.68347</v>
      </c>
    </row>
    <row r="411" spans="1:13">
      <c r="A411" s="254">
        <v>401</v>
      </c>
      <c r="B411" s="510" t="s">
        <v>483</v>
      </c>
      <c r="C411" s="507">
        <v>242.35</v>
      </c>
      <c r="D411" s="508">
        <v>238.16666666666666</v>
      </c>
      <c r="E411" s="508">
        <v>227.2833333333333</v>
      </c>
      <c r="F411" s="508">
        <v>212.21666666666664</v>
      </c>
      <c r="G411" s="508">
        <v>201.33333333333329</v>
      </c>
      <c r="H411" s="508">
        <v>253.23333333333332</v>
      </c>
      <c r="I411" s="508">
        <v>264.11666666666667</v>
      </c>
      <c r="J411" s="508">
        <v>279.18333333333334</v>
      </c>
      <c r="K411" s="507">
        <v>249.05</v>
      </c>
      <c r="L411" s="507">
        <v>223.1</v>
      </c>
      <c r="M411" s="507">
        <v>18.58221</v>
      </c>
    </row>
    <row r="412" spans="1:13">
      <c r="A412" s="254">
        <v>402</v>
      </c>
      <c r="B412" s="510" t="s">
        <v>170</v>
      </c>
      <c r="C412" s="507">
        <v>28676.6</v>
      </c>
      <c r="D412" s="508">
        <v>28287.216666666664</v>
      </c>
      <c r="E412" s="508">
        <v>27724.433333333327</v>
      </c>
      <c r="F412" s="508">
        <v>26772.266666666663</v>
      </c>
      <c r="G412" s="508">
        <v>26209.483333333326</v>
      </c>
      <c r="H412" s="508">
        <v>29239.383333333328</v>
      </c>
      <c r="I412" s="508">
        <v>29802.166666666661</v>
      </c>
      <c r="J412" s="508">
        <v>30754.333333333328</v>
      </c>
      <c r="K412" s="507">
        <v>28850</v>
      </c>
      <c r="L412" s="507">
        <v>27335.05</v>
      </c>
      <c r="M412" s="507">
        <v>0.83169999999999999</v>
      </c>
    </row>
    <row r="413" spans="1:13">
      <c r="A413" s="254">
        <v>403</v>
      </c>
      <c r="B413" s="510" t="s">
        <v>484</v>
      </c>
      <c r="C413" s="507">
        <v>1570.45</v>
      </c>
      <c r="D413" s="508">
        <v>1558.1499999999999</v>
      </c>
      <c r="E413" s="508">
        <v>1531.2999999999997</v>
      </c>
      <c r="F413" s="508">
        <v>1492.1499999999999</v>
      </c>
      <c r="G413" s="508">
        <v>1465.2999999999997</v>
      </c>
      <c r="H413" s="508">
        <v>1597.2999999999997</v>
      </c>
      <c r="I413" s="508">
        <v>1624.1499999999996</v>
      </c>
      <c r="J413" s="508">
        <v>1663.2999999999997</v>
      </c>
      <c r="K413" s="507">
        <v>1585</v>
      </c>
      <c r="L413" s="507">
        <v>1519</v>
      </c>
      <c r="M413" s="507">
        <v>8.6510000000000004E-2</v>
      </c>
    </row>
    <row r="414" spans="1:13">
      <c r="A414" s="254">
        <v>404</v>
      </c>
      <c r="B414" s="510" t="s">
        <v>173</v>
      </c>
      <c r="C414" s="507">
        <v>1339.35</v>
      </c>
      <c r="D414" s="508">
        <v>1347.3999999999999</v>
      </c>
      <c r="E414" s="508">
        <v>1322.9499999999998</v>
      </c>
      <c r="F414" s="508">
        <v>1306.55</v>
      </c>
      <c r="G414" s="508">
        <v>1282.0999999999999</v>
      </c>
      <c r="H414" s="508">
        <v>1363.7999999999997</v>
      </c>
      <c r="I414" s="508">
        <v>1388.25</v>
      </c>
      <c r="J414" s="508">
        <v>1404.6499999999996</v>
      </c>
      <c r="K414" s="507">
        <v>1371.85</v>
      </c>
      <c r="L414" s="507">
        <v>1331</v>
      </c>
      <c r="M414" s="507">
        <v>17.152940000000001</v>
      </c>
    </row>
    <row r="415" spans="1:13">
      <c r="A415" s="254">
        <v>405</v>
      </c>
      <c r="B415" s="510" t="s">
        <v>171</v>
      </c>
      <c r="C415" s="507">
        <v>1941.1</v>
      </c>
      <c r="D415" s="508">
        <v>1935.2</v>
      </c>
      <c r="E415" s="508">
        <v>1908.4</v>
      </c>
      <c r="F415" s="508">
        <v>1875.7</v>
      </c>
      <c r="G415" s="508">
        <v>1848.9</v>
      </c>
      <c r="H415" s="508">
        <v>1967.9</v>
      </c>
      <c r="I415" s="508">
        <v>1994.6999999999998</v>
      </c>
      <c r="J415" s="508">
        <v>2027.4</v>
      </c>
      <c r="K415" s="507">
        <v>1962</v>
      </c>
      <c r="L415" s="507">
        <v>1902.5</v>
      </c>
      <c r="M415" s="507">
        <v>3.6343200000000002</v>
      </c>
    </row>
    <row r="416" spans="1:13">
      <c r="A416" s="254">
        <v>406</v>
      </c>
      <c r="B416" s="510" t="s">
        <v>485</v>
      </c>
      <c r="C416" s="507">
        <v>473.35</v>
      </c>
      <c r="D416" s="508">
        <v>472.2166666666667</v>
      </c>
      <c r="E416" s="508">
        <v>458.43333333333339</v>
      </c>
      <c r="F416" s="508">
        <v>443.51666666666671</v>
      </c>
      <c r="G416" s="508">
        <v>429.73333333333341</v>
      </c>
      <c r="H416" s="508">
        <v>487.13333333333338</v>
      </c>
      <c r="I416" s="508">
        <v>500.91666666666669</v>
      </c>
      <c r="J416" s="508">
        <v>515.83333333333337</v>
      </c>
      <c r="K416" s="507">
        <v>486</v>
      </c>
      <c r="L416" s="507">
        <v>457.3</v>
      </c>
      <c r="M416" s="507">
        <v>6.1507100000000001</v>
      </c>
    </row>
    <row r="417" spans="1:13">
      <c r="A417" s="254">
        <v>407</v>
      </c>
      <c r="B417" s="510" t="s">
        <v>486</v>
      </c>
      <c r="C417" s="507">
        <v>1398.2</v>
      </c>
      <c r="D417" s="508">
        <v>1380.8</v>
      </c>
      <c r="E417" s="508">
        <v>1357.6</v>
      </c>
      <c r="F417" s="508">
        <v>1317</v>
      </c>
      <c r="G417" s="508">
        <v>1293.8</v>
      </c>
      <c r="H417" s="508">
        <v>1421.3999999999999</v>
      </c>
      <c r="I417" s="508">
        <v>1444.6000000000001</v>
      </c>
      <c r="J417" s="508">
        <v>1485.1999999999998</v>
      </c>
      <c r="K417" s="507">
        <v>1404</v>
      </c>
      <c r="L417" s="507">
        <v>1340.2</v>
      </c>
      <c r="M417" s="507">
        <v>0.30862000000000001</v>
      </c>
    </row>
    <row r="418" spans="1:13">
      <c r="A418" s="254">
        <v>408</v>
      </c>
      <c r="B418" s="510" t="s">
        <v>762</v>
      </c>
      <c r="C418" s="507">
        <v>1291.9000000000001</v>
      </c>
      <c r="D418" s="508">
        <v>1298.95</v>
      </c>
      <c r="E418" s="508">
        <v>1274.95</v>
      </c>
      <c r="F418" s="508">
        <v>1258</v>
      </c>
      <c r="G418" s="508">
        <v>1234</v>
      </c>
      <c r="H418" s="508">
        <v>1315.9</v>
      </c>
      <c r="I418" s="508">
        <v>1339.9</v>
      </c>
      <c r="J418" s="508">
        <v>1356.8500000000001</v>
      </c>
      <c r="K418" s="507">
        <v>1322.95</v>
      </c>
      <c r="L418" s="507">
        <v>1282</v>
      </c>
      <c r="M418" s="507">
        <v>0.78910000000000002</v>
      </c>
    </row>
    <row r="419" spans="1:13">
      <c r="A419" s="254">
        <v>409</v>
      </c>
      <c r="B419" s="510" t="s">
        <v>487</v>
      </c>
      <c r="C419" s="507">
        <v>491.75</v>
      </c>
      <c r="D419" s="508">
        <v>491.18333333333339</v>
      </c>
      <c r="E419" s="508">
        <v>480.6666666666668</v>
      </c>
      <c r="F419" s="508">
        <v>469.58333333333343</v>
      </c>
      <c r="G419" s="508">
        <v>459.06666666666683</v>
      </c>
      <c r="H419" s="508">
        <v>502.26666666666677</v>
      </c>
      <c r="I419" s="508">
        <v>512.78333333333342</v>
      </c>
      <c r="J419" s="508">
        <v>523.86666666666679</v>
      </c>
      <c r="K419" s="507">
        <v>501.7</v>
      </c>
      <c r="L419" s="507">
        <v>480.1</v>
      </c>
      <c r="M419" s="507">
        <v>3.0422799999999999</v>
      </c>
    </row>
    <row r="420" spans="1:13">
      <c r="A420" s="254">
        <v>410</v>
      </c>
      <c r="B420" s="510" t="s">
        <v>488</v>
      </c>
      <c r="C420" s="507">
        <v>9.85</v>
      </c>
      <c r="D420" s="508">
        <v>9.9166666666666661</v>
      </c>
      <c r="E420" s="508">
        <v>9.7333333333333325</v>
      </c>
      <c r="F420" s="508">
        <v>9.6166666666666671</v>
      </c>
      <c r="G420" s="508">
        <v>9.4333333333333336</v>
      </c>
      <c r="H420" s="508">
        <v>10.033333333333331</v>
      </c>
      <c r="I420" s="508">
        <v>10.216666666666665</v>
      </c>
      <c r="J420" s="508">
        <v>10.33333333333333</v>
      </c>
      <c r="K420" s="507">
        <v>10.1</v>
      </c>
      <c r="L420" s="507">
        <v>9.8000000000000007</v>
      </c>
      <c r="M420" s="507">
        <v>250.43530999999999</v>
      </c>
    </row>
    <row r="421" spans="1:13">
      <c r="A421" s="254">
        <v>411</v>
      </c>
      <c r="B421" s="510" t="s">
        <v>763</v>
      </c>
      <c r="C421" s="507">
        <v>87.55</v>
      </c>
      <c r="D421" s="508">
        <v>88.05</v>
      </c>
      <c r="E421" s="508">
        <v>85.5</v>
      </c>
      <c r="F421" s="508">
        <v>83.45</v>
      </c>
      <c r="G421" s="508">
        <v>80.900000000000006</v>
      </c>
      <c r="H421" s="508">
        <v>90.1</v>
      </c>
      <c r="I421" s="508">
        <v>92.649999999999977</v>
      </c>
      <c r="J421" s="508">
        <v>94.699999999999989</v>
      </c>
      <c r="K421" s="507">
        <v>90.6</v>
      </c>
      <c r="L421" s="507">
        <v>86</v>
      </c>
      <c r="M421" s="507">
        <v>64.272859999999994</v>
      </c>
    </row>
    <row r="422" spans="1:13">
      <c r="A422" s="254">
        <v>412</v>
      </c>
      <c r="B422" s="510" t="s">
        <v>489</v>
      </c>
      <c r="C422" s="507">
        <v>106.5</v>
      </c>
      <c r="D422" s="508">
        <v>105.5</v>
      </c>
      <c r="E422" s="508">
        <v>99</v>
      </c>
      <c r="F422" s="508">
        <v>91.5</v>
      </c>
      <c r="G422" s="508">
        <v>85</v>
      </c>
      <c r="H422" s="508">
        <v>113</v>
      </c>
      <c r="I422" s="508">
        <v>119.5</v>
      </c>
      <c r="J422" s="508">
        <v>127</v>
      </c>
      <c r="K422" s="507">
        <v>112</v>
      </c>
      <c r="L422" s="507">
        <v>98</v>
      </c>
      <c r="M422" s="507">
        <v>32.42353</v>
      </c>
    </row>
    <row r="423" spans="1:13">
      <c r="A423" s="254">
        <v>413</v>
      </c>
      <c r="B423" s="510" t="s">
        <v>169</v>
      </c>
      <c r="C423" s="507">
        <v>395.65</v>
      </c>
      <c r="D423" s="508">
        <v>397.86666666666662</v>
      </c>
      <c r="E423" s="508">
        <v>392.23333333333323</v>
      </c>
      <c r="F423" s="508">
        <v>388.81666666666661</v>
      </c>
      <c r="G423" s="508">
        <v>383.18333333333322</v>
      </c>
      <c r="H423" s="508">
        <v>401.28333333333325</v>
      </c>
      <c r="I423" s="508">
        <v>406.91666666666657</v>
      </c>
      <c r="J423" s="508">
        <v>410.33333333333326</v>
      </c>
      <c r="K423" s="507">
        <v>403.5</v>
      </c>
      <c r="L423" s="507">
        <v>394.45</v>
      </c>
      <c r="M423" s="507">
        <v>436.03653000000003</v>
      </c>
    </row>
    <row r="424" spans="1:13">
      <c r="A424" s="254">
        <v>414</v>
      </c>
      <c r="B424" s="510" t="s">
        <v>168</v>
      </c>
      <c r="C424" s="507">
        <v>76.400000000000006</v>
      </c>
      <c r="D424" s="508">
        <v>76.38333333333334</v>
      </c>
      <c r="E424" s="508">
        <v>75.01666666666668</v>
      </c>
      <c r="F424" s="508">
        <v>73.63333333333334</v>
      </c>
      <c r="G424" s="508">
        <v>72.26666666666668</v>
      </c>
      <c r="H424" s="508">
        <v>77.76666666666668</v>
      </c>
      <c r="I424" s="508">
        <v>79.133333333333326</v>
      </c>
      <c r="J424" s="508">
        <v>80.51666666666668</v>
      </c>
      <c r="K424" s="507">
        <v>77.75</v>
      </c>
      <c r="L424" s="507">
        <v>75</v>
      </c>
      <c r="M424" s="507">
        <v>462.03742</v>
      </c>
    </row>
    <row r="425" spans="1:13">
      <c r="A425" s="254">
        <v>415</v>
      </c>
      <c r="B425" s="510" t="s">
        <v>766</v>
      </c>
      <c r="C425" s="507">
        <v>242.35</v>
      </c>
      <c r="D425" s="508">
        <v>242.18333333333331</v>
      </c>
      <c r="E425" s="508">
        <v>236.86666666666662</v>
      </c>
      <c r="F425" s="508">
        <v>231.3833333333333</v>
      </c>
      <c r="G425" s="508">
        <v>226.06666666666661</v>
      </c>
      <c r="H425" s="508">
        <v>247.66666666666663</v>
      </c>
      <c r="I425" s="508">
        <v>252.98333333333329</v>
      </c>
      <c r="J425" s="508">
        <v>258.46666666666664</v>
      </c>
      <c r="K425" s="507">
        <v>247.5</v>
      </c>
      <c r="L425" s="507">
        <v>236.7</v>
      </c>
      <c r="M425" s="507">
        <v>3.5773199999999998</v>
      </c>
    </row>
    <row r="426" spans="1:13">
      <c r="A426" s="254">
        <v>416</v>
      </c>
      <c r="B426" s="510" t="s">
        <v>837</v>
      </c>
      <c r="C426" s="507">
        <v>214.9</v>
      </c>
      <c r="D426" s="508">
        <v>213.93333333333331</v>
      </c>
      <c r="E426" s="508">
        <v>207.96666666666661</v>
      </c>
      <c r="F426" s="508">
        <v>201.0333333333333</v>
      </c>
      <c r="G426" s="508">
        <v>195.06666666666661</v>
      </c>
      <c r="H426" s="508">
        <v>220.86666666666662</v>
      </c>
      <c r="I426" s="508">
        <v>226.83333333333331</v>
      </c>
      <c r="J426" s="508">
        <v>233.76666666666662</v>
      </c>
      <c r="K426" s="507">
        <v>219.9</v>
      </c>
      <c r="L426" s="507">
        <v>207</v>
      </c>
      <c r="M426" s="507">
        <v>7.7883100000000001</v>
      </c>
    </row>
    <row r="427" spans="1:13">
      <c r="A427" s="254">
        <v>417</v>
      </c>
      <c r="B427" s="510" t="s">
        <v>174</v>
      </c>
      <c r="C427" s="507">
        <v>866.6</v>
      </c>
      <c r="D427" s="508">
        <v>872.6</v>
      </c>
      <c r="E427" s="508">
        <v>856.7</v>
      </c>
      <c r="F427" s="508">
        <v>846.80000000000007</v>
      </c>
      <c r="G427" s="508">
        <v>830.90000000000009</v>
      </c>
      <c r="H427" s="508">
        <v>882.5</v>
      </c>
      <c r="I427" s="508">
        <v>898.39999999999986</v>
      </c>
      <c r="J427" s="508">
        <v>908.3</v>
      </c>
      <c r="K427" s="507">
        <v>888.5</v>
      </c>
      <c r="L427" s="507">
        <v>862.7</v>
      </c>
      <c r="M427" s="507">
        <v>3.9919899999999999</v>
      </c>
    </row>
    <row r="428" spans="1:13">
      <c r="A428" s="254">
        <v>418</v>
      </c>
      <c r="B428" s="510" t="s">
        <v>490</v>
      </c>
      <c r="C428" s="507">
        <v>568.25</v>
      </c>
      <c r="D428" s="508">
        <v>570.4</v>
      </c>
      <c r="E428" s="508">
        <v>562.84999999999991</v>
      </c>
      <c r="F428" s="508">
        <v>557.44999999999993</v>
      </c>
      <c r="G428" s="508">
        <v>549.89999999999986</v>
      </c>
      <c r="H428" s="508">
        <v>575.79999999999995</v>
      </c>
      <c r="I428" s="508">
        <v>583.34999999999991</v>
      </c>
      <c r="J428" s="508">
        <v>588.75</v>
      </c>
      <c r="K428" s="507">
        <v>577.95000000000005</v>
      </c>
      <c r="L428" s="507">
        <v>565</v>
      </c>
      <c r="M428" s="507">
        <v>1.79653</v>
      </c>
    </row>
    <row r="429" spans="1:13">
      <c r="A429" s="254">
        <v>419</v>
      </c>
      <c r="B429" s="510" t="s">
        <v>793</v>
      </c>
      <c r="C429" s="507">
        <v>295.55</v>
      </c>
      <c r="D429" s="508">
        <v>297.13333333333333</v>
      </c>
      <c r="E429" s="508">
        <v>292.26666666666665</v>
      </c>
      <c r="F429" s="508">
        <v>288.98333333333335</v>
      </c>
      <c r="G429" s="508">
        <v>284.11666666666667</v>
      </c>
      <c r="H429" s="508">
        <v>300.41666666666663</v>
      </c>
      <c r="I429" s="508">
        <v>305.2833333333333</v>
      </c>
      <c r="J429" s="508">
        <v>308.56666666666661</v>
      </c>
      <c r="K429" s="507">
        <v>302</v>
      </c>
      <c r="L429" s="507">
        <v>293.85000000000002</v>
      </c>
      <c r="M429" s="507">
        <v>4.7449500000000002</v>
      </c>
    </row>
    <row r="430" spans="1:13">
      <c r="A430" s="254">
        <v>420</v>
      </c>
      <c r="B430" s="510" t="s">
        <v>491</v>
      </c>
      <c r="C430" s="507">
        <v>173.55</v>
      </c>
      <c r="D430" s="508">
        <v>173.58333333333334</v>
      </c>
      <c r="E430" s="508">
        <v>169.16666666666669</v>
      </c>
      <c r="F430" s="508">
        <v>164.78333333333333</v>
      </c>
      <c r="G430" s="508">
        <v>160.36666666666667</v>
      </c>
      <c r="H430" s="508">
        <v>177.9666666666667</v>
      </c>
      <c r="I430" s="508">
        <v>182.38333333333338</v>
      </c>
      <c r="J430" s="508">
        <v>186.76666666666671</v>
      </c>
      <c r="K430" s="507">
        <v>178</v>
      </c>
      <c r="L430" s="507">
        <v>169.2</v>
      </c>
      <c r="M430" s="507">
        <v>14.9361</v>
      </c>
    </row>
    <row r="431" spans="1:13">
      <c r="A431" s="254">
        <v>421</v>
      </c>
      <c r="B431" s="510" t="s">
        <v>175</v>
      </c>
      <c r="C431" s="507">
        <v>618.95000000000005</v>
      </c>
      <c r="D431" s="508">
        <v>623.9</v>
      </c>
      <c r="E431" s="508">
        <v>611.04999999999995</v>
      </c>
      <c r="F431" s="508">
        <v>603.15</v>
      </c>
      <c r="G431" s="508">
        <v>590.29999999999995</v>
      </c>
      <c r="H431" s="508">
        <v>631.79999999999995</v>
      </c>
      <c r="I431" s="508">
        <v>644.65000000000009</v>
      </c>
      <c r="J431" s="508">
        <v>652.54999999999995</v>
      </c>
      <c r="K431" s="507">
        <v>636.75</v>
      </c>
      <c r="L431" s="507">
        <v>616</v>
      </c>
      <c r="M431" s="507">
        <v>115.30735</v>
      </c>
    </row>
    <row r="432" spans="1:13">
      <c r="A432" s="254">
        <v>422</v>
      </c>
      <c r="B432" s="510" t="s">
        <v>176</v>
      </c>
      <c r="C432" s="507">
        <v>511.3</v>
      </c>
      <c r="D432" s="508">
        <v>509.7166666666667</v>
      </c>
      <c r="E432" s="508">
        <v>500.58333333333337</v>
      </c>
      <c r="F432" s="508">
        <v>489.86666666666667</v>
      </c>
      <c r="G432" s="508">
        <v>480.73333333333335</v>
      </c>
      <c r="H432" s="508">
        <v>520.43333333333339</v>
      </c>
      <c r="I432" s="508">
        <v>529.56666666666661</v>
      </c>
      <c r="J432" s="508">
        <v>540.28333333333342</v>
      </c>
      <c r="K432" s="507">
        <v>518.85</v>
      </c>
      <c r="L432" s="507">
        <v>499</v>
      </c>
      <c r="M432" s="507">
        <v>24.259219999999999</v>
      </c>
    </row>
    <row r="433" spans="1:13">
      <c r="A433" s="254">
        <v>423</v>
      </c>
      <c r="B433" s="510" t="s">
        <v>492</v>
      </c>
      <c r="C433" s="507">
        <v>2820.15</v>
      </c>
      <c r="D433" s="508">
        <v>2796.0666666666671</v>
      </c>
      <c r="E433" s="508">
        <v>2724.1333333333341</v>
      </c>
      <c r="F433" s="508">
        <v>2628.1166666666672</v>
      </c>
      <c r="G433" s="508">
        <v>2556.1833333333343</v>
      </c>
      <c r="H433" s="508">
        <v>2892.0833333333339</v>
      </c>
      <c r="I433" s="508">
        <v>2964.0166666666673</v>
      </c>
      <c r="J433" s="508">
        <v>3060.0333333333338</v>
      </c>
      <c r="K433" s="507">
        <v>2868</v>
      </c>
      <c r="L433" s="507">
        <v>2700.05</v>
      </c>
      <c r="M433" s="507">
        <v>0.43082999999999999</v>
      </c>
    </row>
    <row r="434" spans="1:13">
      <c r="A434" s="254">
        <v>424</v>
      </c>
      <c r="B434" s="510" t="s">
        <v>493</v>
      </c>
      <c r="C434" s="507">
        <v>705.75</v>
      </c>
      <c r="D434" s="508">
        <v>709.81666666666661</v>
      </c>
      <c r="E434" s="508">
        <v>698.93333333333317</v>
      </c>
      <c r="F434" s="508">
        <v>692.11666666666656</v>
      </c>
      <c r="G434" s="508">
        <v>681.23333333333312</v>
      </c>
      <c r="H434" s="508">
        <v>716.63333333333321</v>
      </c>
      <c r="I434" s="508">
        <v>727.51666666666665</v>
      </c>
      <c r="J434" s="508">
        <v>734.33333333333326</v>
      </c>
      <c r="K434" s="507">
        <v>720.7</v>
      </c>
      <c r="L434" s="507">
        <v>703</v>
      </c>
      <c r="M434" s="507">
        <v>0.88227999999999995</v>
      </c>
    </row>
    <row r="435" spans="1:13">
      <c r="A435" s="254">
        <v>425</v>
      </c>
      <c r="B435" s="510" t="s">
        <v>494</v>
      </c>
      <c r="C435" s="507">
        <v>348.6</v>
      </c>
      <c r="D435" s="508">
        <v>351.3</v>
      </c>
      <c r="E435" s="508">
        <v>341.6</v>
      </c>
      <c r="F435" s="508">
        <v>334.6</v>
      </c>
      <c r="G435" s="508">
        <v>324.90000000000003</v>
      </c>
      <c r="H435" s="508">
        <v>358.3</v>
      </c>
      <c r="I435" s="508">
        <v>367.99999999999994</v>
      </c>
      <c r="J435" s="508">
        <v>375</v>
      </c>
      <c r="K435" s="507">
        <v>361</v>
      </c>
      <c r="L435" s="507">
        <v>344.3</v>
      </c>
      <c r="M435" s="507">
        <v>1.9340999999999999</v>
      </c>
    </row>
    <row r="436" spans="1:13">
      <c r="A436" s="254">
        <v>426</v>
      </c>
      <c r="B436" s="510" t="s">
        <v>495</v>
      </c>
      <c r="C436" s="507">
        <v>282.75</v>
      </c>
      <c r="D436" s="508">
        <v>282.40000000000003</v>
      </c>
      <c r="E436" s="508">
        <v>278.35000000000008</v>
      </c>
      <c r="F436" s="508">
        <v>273.95000000000005</v>
      </c>
      <c r="G436" s="508">
        <v>269.90000000000009</v>
      </c>
      <c r="H436" s="508">
        <v>286.80000000000007</v>
      </c>
      <c r="I436" s="508">
        <v>290.85000000000002</v>
      </c>
      <c r="J436" s="508">
        <v>295.25000000000006</v>
      </c>
      <c r="K436" s="507">
        <v>286.45</v>
      </c>
      <c r="L436" s="507">
        <v>278</v>
      </c>
      <c r="M436" s="507">
        <v>1.52545</v>
      </c>
    </row>
    <row r="437" spans="1:13">
      <c r="A437" s="254">
        <v>427</v>
      </c>
      <c r="B437" s="510" t="s">
        <v>496</v>
      </c>
      <c r="C437" s="507">
        <v>2089.0500000000002</v>
      </c>
      <c r="D437" s="508">
        <v>2095.5666666666671</v>
      </c>
      <c r="E437" s="508">
        <v>2058.1333333333341</v>
      </c>
      <c r="F437" s="508">
        <v>2027.2166666666672</v>
      </c>
      <c r="G437" s="508">
        <v>1989.7833333333342</v>
      </c>
      <c r="H437" s="508">
        <v>2126.483333333334</v>
      </c>
      <c r="I437" s="508">
        <v>2163.9166666666674</v>
      </c>
      <c r="J437" s="508">
        <v>2194.8333333333339</v>
      </c>
      <c r="K437" s="507">
        <v>2133</v>
      </c>
      <c r="L437" s="507">
        <v>2064.65</v>
      </c>
      <c r="M437" s="507">
        <v>0.35246</v>
      </c>
    </row>
    <row r="438" spans="1:13">
      <c r="A438" s="254">
        <v>428</v>
      </c>
      <c r="B438" s="510" t="s">
        <v>764</v>
      </c>
      <c r="C438" s="507">
        <v>423.15</v>
      </c>
      <c r="D438" s="508">
        <v>427.56666666666666</v>
      </c>
      <c r="E438" s="508">
        <v>417.58333333333331</v>
      </c>
      <c r="F438" s="508">
        <v>412.01666666666665</v>
      </c>
      <c r="G438" s="508">
        <v>402.0333333333333</v>
      </c>
      <c r="H438" s="508">
        <v>433.13333333333333</v>
      </c>
      <c r="I438" s="508">
        <v>443.11666666666667</v>
      </c>
      <c r="J438" s="508">
        <v>448.68333333333334</v>
      </c>
      <c r="K438" s="507">
        <v>437.55</v>
      </c>
      <c r="L438" s="507">
        <v>422</v>
      </c>
      <c r="M438" s="507">
        <v>1.9192199999999999</v>
      </c>
    </row>
    <row r="439" spans="1:13">
      <c r="A439" s="254">
        <v>429</v>
      </c>
      <c r="B439" s="510" t="s">
        <v>814</v>
      </c>
      <c r="C439" s="507">
        <v>487.45</v>
      </c>
      <c r="D439" s="508">
        <v>484.81666666666666</v>
      </c>
      <c r="E439" s="508">
        <v>479.63333333333333</v>
      </c>
      <c r="F439" s="508">
        <v>471.81666666666666</v>
      </c>
      <c r="G439" s="508">
        <v>466.63333333333333</v>
      </c>
      <c r="H439" s="508">
        <v>492.63333333333333</v>
      </c>
      <c r="I439" s="508">
        <v>497.81666666666661</v>
      </c>
      <c r="J439" s="508">
        <v>505.63333333333333</v>
      </c>
      <c r="K439" s="507">
        <v>490</v>
      </c>
      <c r="L439" s="507">
        <v>477</v>
      </c>
      <c r="M439" s="507">
        <v>3.0566900000000001</v>
      </c>
    </row>
    <row r="440" spans="1:13">
      <c r="A440" s="254">
        <v>430</v>
      </c>
      <c r="B440" s="510" t="s">
        <v>497</v>
      </c>
      <c r="C440" s="507">
        <v>5.7</v>
      </c>
      <c r="D440" s="508">
        <v>5.6833333333333336</v>
      </c>
      <c r="E440" s="508">
        <v>5.5666666666666673</v>
      </c>
      <c r="F440" s="508">
        <v>5.4333333333333336</v>
      </c>
      <c r="G440" s="508">
        <v>5.3166666666666673</v>
      </c>
      <c r="H440" s="508">
        <v>5.8166666666666673</v>
      </c>
      <c r="I440" s="508">
        <v>5.9333333333333345</v>
      </c>
      <c r="J440" s="508">
        <v>6.0666666666666673</v>
      </c>
      <c r="K440" s="507">
        <v>5.8</v>
      </c>
      <c r="L440" s="507">
        <v>5.55</v>
      </c>
      <c r="M440" s="507">
        <v>237.90153000000001</v>
      </c>
    </row>
    <row r="441" spans="1:13">
      <c r="A441" s="254">
        <v>431</v>
      </c>
      <c r="B441" s="510" t="s">
        <v>498</v>
      </c>
      <c r="C441" s="507">
        <v>145.44999999999999</v>
      </c>
      <c r="D441" s="508">
        <v>145.33333333333334</v>
      </c>
      <c r="E441" s="508">
        <v>143.91666666666669</v>
      </c>
      <c r="F441" s="508">
        <v>142.38333333333335</v>
      </c>
      <c r="G441" s="508">
        <v>140.9666666666667</v>
      </c>
      <c r="H441" s="508">
        <v>146.86666666666667</v>
      </c>
      <c r="I441" s="508">
        <v>148.28333333333336</v>
      </c>
      <c r="J441" s="508">
        <v>149.81666666666666</v>
      </c>
      <c r="K441" s="507">
        <v>146.75</v>
      </c>
      <c r="L441" s="507">
        <v>143.80000000000001</v>
      </c>
      <c r="M441" s="507">
        <v>1.65863</v>
      </c>
    </row>
    <row r="442" spans="1:13">
      <c r="A442" s="254">
        <v>432</v>
      </c>
      <c r="B442" s="510" t="s">
        <v>765</v>
      </c>
      <c r="C442" s="507">
        <v>1424.8</v>
      </c>
      <c r="D442" s="508">
        <v>1410.2833333333335</v>
      </c>
      <c r="E442" s="508">
        <v>1391.616666666667</v>
      </c>
      <c r="F442" s="508">
        <v>1358.4333333333334</v>
      </c>
      <c r="G442" s="508">
        <v>1339.7666666666669</v>
      </c>
      <c r="H442" s="508">
        <v>1443.4666666666672</v>
      </c>
      <c r="I442" s="508">
        <v>1462.1333333333337</v>
      </c>
      <c r="J442" s="508">
        <v>1495.3166666666673</v>
      </c>
      <c r="K442" s="507">
        <v>1428.95</v>
      </c>
      <c r="L442" s="507">
        <v>1377.1</v>
      </c>
      <c r="M442" s="507">
        <v>0.23105000000000001</v>
      </c>
    </row>
    <row r="443" spans="1:13">
      <c r="A443" s="254">
        <v>433</v>
      </c>
      <c r="B443" s="510" t="s">
        <v>499</v>
      </c>
      <c r="C443" s="507">
        <v>1379.85</v>
      </c>
      <c r="D443" s="508">
        <v>1378.2666666666667</v>
      </c>
      <c r="E443" s="508">
        <v>1341.5833333333333</v>
      </c>
      <c r="F443" s="508">
        <v>1303.3166666666666</v>
      </c>
      <c r="G443" s="508">
        <v>1266.6333333333332</v>
      </c>
      <c r="H443" s="508">
        <v>1416.5333333333333</v>
      </c>
      <c r="I443" s="508">
        <v>1453.2166666666667</v>
      </c>
      <c r="J443" s="508">
        <v>1491.4833333333333</v>
      </c>
      <c r="K443" s="507">
        <v>1414.95</v>
      </c>
      <c r="L443" s="507">
        <v>1340</v>
      </c>
      <c r="M443" s="507">
        <v>1.5875900000000001</v>
      </c>
    </row>
    <row r="444" spans="1:13">
      <c r="A444" s="254">
        <v>434</v>
      </c>
      <c r="B444" s="510" t="s">
        <v>275</v>
      </c>
      <c r="C444" s="507">
        <v>551.85</v>
      </c>
      <c r="D444" s="508">
        <v>550.85</v>
      </c>
      <c r="E444" s="508">
        <v>548.15000000000009</v>
      </c>
      <c r="F444" s="508">
        <v>544.45000000000005</v>
      </c>
      <c r="G444" s="508">
        <v>541.75000000000011</v>
      </c>
      <c r="H444" s="508">
        <v>554.55000000000007</v>
      </c>
      <c r="I444" s="508">
        <v>557.25000000000011</v>
      </c>
      <c r="J444" s="508">
        <v>560.95000000000005</v>
      </c>
      <c r="K444" s="507">
        <v>553.54999999999995</v>
      </c>
      <c r="L444" s="507">
        <v>547.15</v>
      </c>
      <c r="M444" s="507">
        <v>3.0384000000000002</v>
      </c>
    </row>
    <row r="445" spans="1:13">
      <c r="A445" s="254">
        <v>435</v>
      </c>
      <c r="B445" s="510" t="s">
        <v>500</v>
      </c>
      <c r="C445" s="507">
        <v>929.85</v>
      </c>
      <c r="D445" s="508">
        <v>925.2833333333333</v>
      </c>
      <c r="E445" s="508">
        <v>910.06666666666661</v>
      </c>
      <c r="F445" s="508">
        <v>890.2833333333333</v>
      </c>
      <c r="G445" s="508">
        <v>875.06666666666661</v>
      </c>
      <c r="H445" s="508">
        <v>945.06666666666661</v>
      </c>
      <c r="I445" s="508">
        <v>960.2833333333333</v>
      </c>
      <c r="J445" s="508">
        <v>980.06666666666661</v>
      </c>
      <c r="K445" s="507">
        <v>940.5</v>
      </c>
      <c r="L445" s="507">
        <v>905.5</v>
      </c>
      <c r="M445" s="507">
        <v>0.26801999999999998</v>
      </c>
    </row>
    <row r="446" spans="1:13">
      <c r="A446" s="254">
        <v>436</v>
      </c>
      <c r="B446" s="510" t="s">
        <v>501</v>
      </c>
      <c r="C446" s="507">
        <v>493.75</v>
      </c>
      <c r="D446" s="508">
        <v>496.93333333333334</v>
      </c>
      <c r="E446" s="508">
        <v>488.86666666666667</v>
      </c>
      <c r="F446" s="508">
        <v>483.98333333333335</v>
      </c>
      <c r="G446" s="508">
        <v>475.91666666666669</v>
      </c>
      <c r="H446" s="508">
        <v>501.81666666666666</v>
      </c>
      <c r="I446" s="508">
        <v>509.88333333333338</v>
      </c>
      <c r="J446" s="508">
        <v>514.76666666666665</v>
      </c>
      <c r="K446" s="507">
        <v>505</v>
      </c>
      <c r="L446" s="507">
        <v>492.05</v>
      </c>
      <c r="M446" s="507">
        <v>0.38834000000000002</v>
      </c>
    </row>
    <row r="447" spans="1:13">
      <c r="A447" s="254">
        <v>437</v>
      </c>
      <c r="B447" s="510" t="s">
        <v>502</v>
      </c>
      <c r="C447" s="507">
        <v>7456.55</v>
      </c>
      <c r="D447" s="508">
        <v>7508.8166666666666</v>
      </c>
      <c r="E447" s="508">
        <v>7357.7333333333336</v>
      </c>
      <c r="F447" s="508">
        <v>7258.916666666667</v>
      </c>
      <c r="G447" s="508">
        <v>7107.8333333333339</v>
      </c>
      <c r="H447" s="508">
        <v>7607.6333333333332</v>
      </c>
      <c r="I447" s="508">
        <v>7758.7166666666672</v>
      </c>
      <c r="J447" s="508">
        <v>7857.5333333333328</v>
      </c>
      <c r="K447" s="507">
        <v>7659.9</v>
      </c>
      <c r="L447" s="507">
        <v>7410</v>
      </c>
      <c r="M447" s="507">
        <v>0.11706</v>
      </c>
    </row>
    <row r="448" spans="1:13">
      <c r="A448" s="254">
        <v>438</v>
      </c>
      <c r="B448" s="510" t="s">
        <v>503</v>
      </c>
      <c r="C448" s="507">
        <v>273</v>
      </c>
      <c r="D448" s="508">
        <v>273.91666666666669</v>
      </c>
      <c r="E448" s="508">
        <v>269.33333333333337</v>
      </c>
      <c r="F448" s="508">
        <v>265.66666666666669</v>
      </c>
      <c r="G448" s="508">
        <v>261.08333333333337</v>
      </c>
      <c r="H448" s="508">
        <v>277.58333333333337</v>
      </c>
      <c r="I448" s="508">
        <v>282.16666666666674</v>
      </c>
      <c r="J448" s="508">
        <v>285.83333333333337</v>
      </c>
      <c r="K448" s="507">
        <v>278.5</v>
      </c>
      <c r="L448" s="507">
        <v>270.25</v>
      </c>
      <c r="M448" s="507">
        <v>0.56379000000000001</v>
      </c>
    </row>
    <row r="449" spans="1:13">
      <c r="A449" s="254">
        <v>439</v>
      </c>
      <c r="B449" s="510" t="s">
        <v>504</v>
      </c>
      <c r="C449" s="507">
        <v>31.7</v>
      </c>
      <c r="D449" s="508">
        <v>31.916666666666668</v>
      </c>
      <c r="E449" s="508">
        <v>31.133333333333333</v>
      </c>
      <c r="F449" s="508">
        <v>30.566666666666666</v>
      </c>
      <c r="G449" s="508">
        <v>29.783333333333331</v>
      </c>
      <c r="H449" s="508">
        <v>32.483333333333334</v>
      </c>
      <c r="I449" s="508">
        <v>33.266666666666673</v>
      </c>
      <c r="J449" s="508">
        <v>33.833333333333336</v>
      </c>
      <c r="K449" s="507">
        <v>32.700000000000003</v>
      </c>
      <c r="L449" s="507">
        <v>31.35</v>
      </c>
      <c r="M449" s="507">
        <v>125.98922</v>
      </c>
    </row>
    <row r="450" spans="1:13">
      <c r="A450" s="254">
        <v>440</v>
      </c>
      <c r="B450" s="510" t="s">
        <v>188</v>
      </c>
      <c r="C450" s="507">
        <v>618.29999999999995</v>
      </c>
      <c r="D450" s="508">
        <v>622.93333333333339</v>
      </c>
      <c r="E450" s="508">
        <v>611.26666666666677</v>
      </c>
      <c r="F450" s="508">
        <v>604.23333333333335</v>
      </c>
      <c r="G450" s="508">
        <v>592.56666666666672</v>
      </c>
      <c r="H450" s="508">
        <v>629.96666666666681</v>
      </c>
      <c r="I450" s="508">
        <v>641.63333333333333</v>
      </c>
      <c r="J450" s="508">
        <v>648.66666666666686</v>
      </c>
      <c r="K450" s="507">
        <v>634.6</v>
      </c>
      <c r="L450" s="507">
        <v>615.9</v>
      </c>
      <c r="M450" s="507">
        <v>15.484769999999999</v>
      </c>
    </row>
    <row r="451" spans="1:13">
      <c r="A451" s="254">
        <v>441</v>
      </c>
      <c r="B451" s="510" t="s">
        <v>767</v>
      </c>
      <c r="C451" s="507">
        <v>14434.15</v>
      </c>
      <c r="D451" s="508">
        <v>14334.766666666668</v>
      </c>
      <c r="E451" s="508">
        <v>14099.383333333337</v>
      </c>
      <c r="F451" s="508">
        <v>13764.616666666669</v>
      </c>
      <c r="G451" s="508">
        <v>13529.233333333337</v>
      </c>
      <c r="H451" s="508">
        <v>14669.533333333336</v>
      </c>
      <c r="I451" s="508">
        <v>14904.916666666668</v>
      </c>
      <c r="J451" s="508">
        <v>15239.683333333336</v>
      </c>
      <c r="K451" s="507">
        <v>14570.15</v>
      </c>
      <c r="L451" s="507">
        <v>14000</v>
      </c>
      <c r="M451" s="507">
        <v>1.2500000000000001E-2</v>
      </c>
    </row>
    <row r="452" spans="1:13">
      <c r="A452" s="254">
        <v>442</v>
      </c>
      <c r="B452" s="510" t="s">
        <v>177</v>
      </c>
      <c r="C452" s="507">
        <v>772.3</v>
      </c>
      <c r="D452" s="508">
        <v>774.69999999999993</v>
      </c>
      <c r="E452" s="508">
        <v>757.34999999999991</v>
      </c>
      <c r="F452" s="508">
        <v>742.4</v>
      </c>
      <c r="G452" s="508">
        <v>725.05</v>
      </c>
      <c r="H452" s="508">
        <v>789.64999999999986</v>
      </c>
      <c r="I452" s="508">
        <v>807</v>
      </c>
      <c r="J452" s="508">
        <v>821.94999999999982</v>
      </c>
      <c r="K452" s="507">
        <v>792.05</v>
      </c>
      <c r="L452" s="507">
        <v>759.75</v>
      </c>
      <c r="M452" s="507">
        <v>101.04938</v>
      </c>
    </row>
    <row r="453" spans="1:13">
      <c r="A453" s="254">
        <v>443</v>
      </c>
      <c r="B453" s="510" t="s">
        <v>768</v>
      </c>
      <c r="C453" s="507">
        <v>134.55000000000001</v>
      </c>
      <c r="D453" s="508">
        <v>134.13333333333335</v>
      </c>
      <c r="E453" s="508">
        <v>129.4666666666667</v>
      </c>
      <c r="F453" s="508">
        <v>124.38333333333335</v>
      </c>
      <c r="G453" s="508">
        <v>119.7166666666667</v>
      </c>
      <c r="H453" s="508">
        <v>139.2166666666667</v>
      </c>
      <c r="I453" s="508">
        <v>143.88333333333338</v>
      </c>
      <c r="J453" s="508">
        <v>148.9666666666667</v>
      </c>
      <c r="K453" s="507">
        <v>138.80000000000001</v>
      </c>
      <c r="L453" s="507">
        <v>129.05000000000001</v>
      </c>
      <c r="M453" s="507">
        <v>52.944580000000002</v>
      </c>
    </row>
    <row r="454" spans="1:13">
      <c r="A454" s="254">
        <v>444</v>
      </c>
      <c r="B454" s="510" t="s">
        <v>769</v>
      </c>
      <c r="C454" s="507">
        <v>1242.3</v>
      </c>
      <c r="D454" s="508">
        <v>1240.7333333333333</v>
      </c>
      <c r="E454" s="508">
        <v>1221.5666666666666</v>
      </c>
      <c r="F454" s="508">
        <v>1200.8333333333333</v>
      </c>
      <c r="G454" s="508">
        <v>1181.6666666666665</v>
      </c>
      <c r="H454" s="508">
        <v>1261.4666666666667</v>
      </c>
      <c r="I454" s="508">
        <v>1280.6333333333332</v>
      </c>
      <c r="J454" s="508">
        <v>1301.3666666666668</v>
      </c>
      <c r="K454" s="507">
        <v>1259.9000000000001</v>
      </c>
      <c r="L454" s="507">
        <v>1220</v>
      </c>
      <c r="M454" s="507">
        <v>3.2174399999999999</v>
      </c>
    </row>
    <row r="455" spans="1:13">
      <c r="A455" s="254">
        <v>445</v>
      </c>
      <c r="B455" s="510" t="s">
        <v>183</v>
      </c>
      <c r="C455" s="507">
        <v>3049.7</v>
      </c>
      <c r="D455" s="508">
        <v>3049.0666666666671</v>
      </c>
      <c r="E455" s="508">
        <v>3016.6833333333343</v>
      </c>
      <c r="F455" s="508">
        <v>2983.6666666666674</v>
      </c>
      <c r="G455" s="508">
        <v>2951.2833333333347</v>
      </c>
      <c r="H455" s="508">
        <v>3082.0833333333339</v>
      </c>
      <c r="I455" s="508">
        <v>3114.4666666666662</v>
      </c>
      <c r="J455" s="508">
        <v>3147.4833333333336</v>
      </c>
      <c r="K455" s="507">
        <v>3081.45</v>
      </c>
      <c r="L455" s="507">
        <v>3016.05</v>
      </c>
      <c r="M455" s="507">
        <v>39.1676</v>
      </c>
    </row>
    <row r="456" spans="1:13">
      <c r="A456" s="254">
        <v>446</v>
      </c>
      <c r="B456" s="510" t="s">
        <v>804</v>
      </c>
      <c r="C456" s="507">
        <v>631.1</v>
      </c>
      <c r="D456" s="508">
        <v>634.58333333333337</v>
      </c>
      <c r="E456" s="508">
        <v>625.31666666666672</v>
      </c>
      <c r="F456" s="508">
        <v>619.5333333333333</v>
      </c>
      <c r="G456" s="508">
        <v>610.26666666666665</v>
      </c>
      <c r="H456" s="508">
        <v>640.36666666666679</v>
      </c>
      <c r="I456" s="508">
        <v>649.63333333333344</v>
      </c>
      <c r="J456" s="508">
        <v>655.41666666666686</v>
      </c>
      <c r="K456" s="507">
        <v>643.85</v>
      </c>
      <c r="L456" s="507">
        <v>628.79999999999995</v>
      </c>
      <c r="M456" s="507">
        <v>26.213529999999999</v>
      </c>
    </row>
    <row r="457" spans="1:13">
      <c r="A457" s="254">
        <v>447</v>
      </c>
      <c r="B457" s="510" t="s">
        <v>178</v>
      </c>
      <c r="C457" s="507">
        <v>2676.95</v>
      </c>
      <c r="D457" s="508">
        <v>2655.2166666666667</v>
      </c>
      <c r="E457" s="508">
        <v>2562.8333333333335</v>
      </c>
      <c r="F457" s="508">
        <v>2448.7166666666667</v>
      </c>
      <c r="G457" s="508">
        <v>2356.3333333333335</v>
      </c>
      <c r="H457" s="508">
        <v>2769.3333333333335</v>
      </c>
      <c r="I457" s="508">
        <v>2861.7166666666667</v>
      </c>
      <c r="J457" s="508">
        <v>2975.8333333333335</v>
      </c>
      <c r="K457" s="507">
        <v>2747.6</v>
      </c>
      <c r="L457" s="507">
        <v>2541.1</v>
      </c>
      <c r="M457" s="507">
        <v>13.995570000000001</v>
      </c>
    </row>
    <row r="458" spans="1:13">
      <c r="A458" s="254">
        <v>448</v>
      </c>
      <c r="B458" s="510" t="s">
        <v>505</v>
      </c>
      <c r="C458" s="507">
        <v>1133.8</v>
      </c>
      <c r="D458" s="508">
        <v>1135.2166666666665</v>
      </c>
      <c r="E458" s="508">
        <v>1121.583333333333</v>
      </c>
      <c r="F458" s="508">
        <v>1109.3666666666666</v>
      </c>
      <c r="G458" s="508">
        <v>1095.7333333333331</v>
      </c>
      <c r="H458" s="508">
        <v>1147.4333333333329</v>
      </c>
      <c r="I458" s="508">
        <v>1161.0666666666666</v>
      </c>
      <c r="J458" s="508">
        <v>1173.2833333333328</v>
      </c>
      <c r="K458" s="507">
        <v>1148.8499999999999</v>
      </c>
      <c r="L458" s="507">
        <v>1123</v>
      </c>
      <c r="M458" s="507">
        <v>0.34205999999999998</v>
      </c>
    </row>
    <row r="459" spans="1:13">
      <c r="A459" s="254">
        <v>449</v>
      </c>
      <c r="B459" s="510" t="s">
        <v>180</v>
      </c>
      <c r="C459" s="507">
        <v>139.9</v>
      </c>
      <c r="D459" s="508">
        <v>139.93333333333337</v>
      </c>
      <c r="E459" s="508">
        <v>137.06666666666672</v>
      </c>
      <c r="F459" s="508">
        <v>134.23333333333335</v>
      </c>
      <c r="G459" s="508">
        <v>131.3666666666667</v>
      </c>
      <c r="H459" s="508">
        <v>142.76666666666674</v>
      </c>
      <c r="I459" s="508">
        <v>145.63333333333335</v>
      </c>
      <c r="J459" s="508">
        <v>148.46666666666675</v>
      </c>
      <c r="K459" s="507">
        <v>142.80000000000001</v>
      </c>
      <c r="L459" s="507">
        <v>137.1</v>
      </c>
      <c r="M459" s="507">
        <v>34.936109999999999</v>
      </c>
    </row>
    <row r="460" spans="1:13">
      <c r="A460" s="254">
        <v>450</v>
      </c>
      <c r="B460" s="510" t="s">
        <v>179</v>
      </c>
      <c r="C460" s="507">
        <v>339.2</v>
      </c>
      <c r="D460" s="508">
        <v>340.63333333333327</v>
      </c>
      <c r="E460" s="508">
        <v>335.86666666666656</v>
      </c>
      <c r="F460" s="508">
        <v>332.5333333333333</v>
      </c>
      <c r="G460" s="508">
        <v>327.76666666666659</v>
      </c>
      <c r="H460" s="508">
        <v>343.96666666666653</v>
      </c>
      <c r="I460" s="508">
        <v>348.73333333333329</v>
      </c>
      <c r="J460" s="508">
        <v>352.06666666666649</v>
      </c>
      <c r="K460" s="507">
        <v>345.4</v>
      </c>
      <c r="L460" s="507">
        <v>337.3</v>
      </c>
      <c r="M460" s="507">
        <v>598.63169000000005</v>
      </c>
    </row>
    <row r="461" spans="1:13">
      <c r="A461" s="254">
        <v>451</v>
      </c>
      <c r="B461" s="510" t="s">
        <v>181</v>
      </c>
      <c r="C461" s="507">
        <v>109.3</v>
      </c>
      <c r="D461" s="508">
        <v>108.68333333333334</v>
      </c>
      <c r="E461" s="508">
        <v>103.36666666666667</v>
      </c>
      <c r="F461" s="508">
        <v>97.433333333333337</v>
      </c>
      <c r="G461" s="508">
        <v>92.116666666666674</v>
      </c>
      <c r="H461" s="508">
        <v>114.61666666666667</v>
      </c>
      <c r="I461" s="508">
        <v>119.93333333333334</v>
      </c>
      <c r="J461" s="508">
        <v>125.86666666666667</v>
      </c>
      <c r="K461" s="507">
        <v>114</v>
      </c>
      <c r="L461" s="507">
        <v>102.75</v>
      </c>
      <c r="M461" s="507">
        <v>1474.2568699999999</v>
      </c>
    </row>
    <row r="462" spans="1:13">
      <c r="A462" s="254">
        <v>452</v>
      </c>
      <c r="B462" s="510" t="s">
        <v>770</v>
      </c>
      <c r="C462" s="507">
        <v>48.8</v>
      </c>
      <c r="D462" s="508">
        <v>48.733333333333327</v>
      </c>
      <c r="E462" s="508">
        <v>48.066666666666656</v>
      </c>
      <c r="F462" s="508">
        <v>47.333333333333329</v>
      </c>
      <c r="G462" s="508">
        <v>46.666666666666657</v>
      </c>
      <c r="H462" s="508">
        <v>49.466666666666654</v>
      </c>
      <c r="I462" s="508">
        <v>50.133333333333326</v>
      </c>
      <c r="J462" s="508">
        <v>50.866666666666653</v>
      </c>
      <c r="K462" s="507">
        <v>49.4</v>
      </c>
      <c r="L462" s="507">
        <v>48</v>
      </c>
      <c r="M462" s="507">
        <v>98.988349999999997</v>
      </c>
    </row>
    <row r="463" spans="1:13">
      <c r="A463" s="254">
        <v>453</v>
      </c>
      <c r="B463" s="510" t="s">
        <v>182</v>
      </c>
      <c r="C463" s="507">
        <v>757.95</v>
      </c>
      <c r="D463" s="508">
        <v>756.16666666666663</v>
      </c>
      <c r="E463" s="508">
        <v>745.43333333333328</v>
      </c>
      <c r="F463" s="508">
        <v>732.91666666666663</v>
      </c>
      <c r="G463" s="508">
        <v>722.18333333333328</v>
      </c>
      <c r="H463" s="508">
        <v>768.68333333333328</v>
      </c>
      <c r="I463" s="508">
        <v>779.41666666666663</v>
      </c>
      <c r="J463" s="508">
        <v>791.93333333333328</v>
      </c>
      <c r="K463" s="507">
        <v>766.9</v>
      </c>
      <c r="L463" s="507">
        <v>743.65</v>
      </c>
      <c r="M463" s="507">
        <v>228.73822000000001</v>
      </c>
    </row>
    <row r="464" spans="1:13">
      <c r="A464" s="254">
        <v>454</v>
      </c>
      <c r="B464" s="510" t="s">
        <v>506</v>
      </c>
      <c r="C464" s="507">
        <v>3479.2</v>
      </c>
      <c r="D464" s="508">
        <v>3493.4</v>
      </c>
      <c r="E464" s="508">
        <v>3445.8</v>
      </c>
      <c r="F464" s="508">
        <v>3412.4</v>
      </c>
      <c r="G464" s="508">
        <v>3364.8</v>
      </c>
      <c r="H464" s="508">
        <v>3526.8</v>
      </c>
      <c r="I464" s="508">
        <v>3574.3999999999996</v>
      </c>
      <c r="J464" s="508">
        <v>3607.8</v>
      </c>
      <c r="K464" s="507">
        <v>3541</v>
      </c>
      <c r="L464" s="507">
        <v>3460</v>
      </c>
      <c r="M464" s="507">
        <v>6.905E-2</v>
      </c>
    </row>
    <row r="465" spans="1:13">
      <c r="A465" s="254">
        <v>455</v>
      </c>
      <c r="B465" s="510" t="s">
        <v>184</v>
      </c>
      <c r="C465" s="507">
        <v>968.05</v>
      </c>
      <c r="D465" s="508">
        <v>972.7833333333333</v>
      </c>
      <c r="E465" s="508">
        <v>950.86666666666656</v>
      </c>
      <c r="F465" s="508">
        <v>933.68333333333328</v>
      </c>
      <c r="G465" s="508">
        <v>911.76666666666654</v>
      </c>
      <c r="H465" s="508">
        <v>989.96666666666658</v>
      </c>
      <c r="I465" s="508">
        <v>1011.8833333333333</v>
      </c>
      <c r="J465" s="508">
        <v>1029.0666666666666</v>
      </c>
      <c r="K465" s="507">
        <v>994.7</v>
      </c>
      <c r="L465" s="507">
        <v>955.6</v>
      </c>
      <c r="M465" s="507">
        <v>51.349539999999998</v>
      </c>
    </row>
    <row r="466" spans="1:13">
      <c r="A466" s="254">
        <v>456</v>
      </c>
      <c r="B466" s="510" t="s">
        <v>276</v>
      </c>
      <c r="C466" s="507">
        <v>152.35</v>
      </c>
      <c r="D466" s="508">
        <v>153</v>
      </c>
      <c r="E466" s="508">
        <v>149.4</v>
      </c>
      <c r="F466" s="508">
        <v>146.45000000000002</v>
      </c>
      <c r="G466" s="508">
        <v>142.85000000000002</v>
      </c>
      <c r="H466" s="508">
        <v>155.94999999999999</v>
      </c>
      <c r="I466" s="508">
        <v>159.55000000000001</v>
      </c>
      <c r="J466" s="508">
        <v>162.49999999999997</v>
      </c>
      <c r="K466" s="507">
        <v>156.6</v>
      </c>
      <c r="L466" s="507">
        <v>150.05000000000001</v>
      </c>
      <c r="M466" s="507">
        <v>8.3863000000000003</v>
      </c>
    </row>
    <row r="467" spans="1:13">
      <c r="A467" s="254">
        <v>457</v>
      </c>
      <c r="B467" s="510" t="s">
        <v>164</v>
      </c>
      <c r="C467" s="507">
        <v>1026.0999999999999</v>
      </c>
      <c r="D467" s="508">
        <v>1009.0499999999998</v>
      </c>
      <c r="E467" s="508">
        <v>979.54999999999973</v>
      </c>
      <c r="F467" s="508">
        <v>932.99999999999989</v>
      </c>
      <c r="G467" s="508">
        <v>903.49999999999977</v>
      </c>
      <c r="H467" s="508">
        <v>1055.5999999999997</v>
      </c>
      <c r="I467" s="508">
        <v>1085.0999999999999</v>
      </c>
      <c r="J467" s="508">
        <v>1131.6499999999996</v>
      </c>
      <c r="K467" s="507">
        <v>1038.55</v>
      </c>
      <c r="L467" s="507">
        <v>962.5</v>
      </c>
      <c r="M467" s="507">
        <v>5.1558700000000002</v>
      </c>
    </row>
    <row r="468" spans="1:13">
      <c r="A468" s="254">
        <v>458</v>
      </c>
      <c r="B468" s="510" t="s">
        <v>507</v>
      </c>
      <c r="C468" s="507">
        <v>1404.8</v>
      </c>
      <c r="D468" s="508">
        <v>1406.7666666666664</v>
      </c>
      <c r="E468" s="508">
        <v>1363.6333333333328</v>
      </c>
      <c r="F468" s="508">
        <v>1322.4666666666662</v>
      </c>
      <c r="G468" s="508">
        <v>1279.3333333333326</v>
      </c>
      <c r="H468" s="508">
        <v>1447.9333333333329</v>
      </c>
      <c r="I468" s="508">
        <v>1491.0666666666666</v>
      </c>
      <c r="J468" s="508">
        <v>1532.2333333333331</v>
      </c>
      <c r="K468" s="507">
        <v>1449.9</v>
      </c>
      <c r="L468" s="507">
        <v>1365.6</v>
      </c>
      <c r="M468" s="507">
        <v>0.68262</v>
      </c>
    </row>
    <row r="469" spans="1:13">
      <c r="A469" s="254">
        <v>459</v>
      </c>
      <c r="B469" s="510" t="s">
        <v>508</v>
      </c>
      <c r="C469" s="507">
        <v>919</v>
      </c>
      <c r="D469" s="508">
        <v>917.06666666666661</v>
      </c>
      <c r="E469" s="508">
        <v>910.13333333333321</v>
      </c>
      <c r="F469" s="508">
        <v>901.26666666666665</v>
      </c>
      <c r="G469" s="508">
        <v>894.33333333333326</v>
      </c>
      <c r="H469" s="508">
        <v>925.93333333333317</v>
      </c>
      <c r="I469" s="508">
        <v>932.86666666666656</v>
      </c>
      <c r="J469" s="508">
        <v>941.73333333333312</v>
      </c>
      <c r="K469" s="507">
        <v>924</v>
      </c>
      <c r="L469" s="507">
        <v>908.2</v>
      </c>
      <c r="M469" s="507">
        <v>2.57246</v>
      </c>
    </row>
    <row r="470" spans="1:13">
      <c r="A470" s="254">
        <v>460</v>
      </c>
      <c r="B470" s="510" t="s">
        <v>509</v>
      </c>
      <c r="C470" s="507">
        <v>1297.8499999999999</v>
      </c>
      <c r="D470" s="508">
        <v>1307.2666666666667</v>
      </c>
      <c r="E470" s="508">
        <v>1275.5833333333333</v>
      </c>
      <c r="F470" s="508">
        <v>1253.3166666666666</v>
      </c>
      <c r="G470" s="508">
        <v>1221.6333333333332</v>
      </c>
      <c r="H470" s="508">
        <v>1329.5333333333333</v>
      </c>
      <c r="I470" s="508">
        <v>1361.2166666666667</v>
      </c>
      <c r="J470" s="508">
        <v>1383.4833333333333</v>
      </c>
      <c r="K470" s="507">
        <v>1338.95</v>
      </c>
      <c r="L470" s="507">
        <v>1285</v>
      </c>
      <c r="M470" s="507">
        <v>0.60360999999999998</v>
      </c>
    </row>
    <row r="471" spans="1:13">
      <c r="A471" s="254">
        <v>461</v>
      </c>
      <c r="B471" s="510" t="s">
        <v>185</v>
      </c>
      <c r="C471" s="507">
        <v>1470.5</v>
      </c>
      <c r="D471" s="508">
        <v>1469.5666666666666</v>
      </c>
      <c r="E471" s="508">
        <v>1451.4833333333331</v>
      </c>
      <c r="F471" s="508">
        <v>1432.4666666666665</v>
      </c>
      <c r="G471" s="508">
        <v>1414.383333333333</v>
      </c>
      <c r="H471" s="508">
        <v>1488.5833333333333</v>
      </c>
      <c r="I471" s="508">
        <v>1506.6666666666667</v>
      </c>
      <c r="J471" s="508">
        <v>1525.6833333333334</v>
      </c>
      <c r="K471" s="507">
        <v>1487.65</v>
      </c>
      <c r="L471" s="507">
        <v>1450.55</v>
      </c>
      <c r="M471" s="507">
        <v>18.22476</v>
      </c>
    </row>
    <row r="472" spans="1:13">
      <c r="A472" s="254">
        <v>462</v>
      </c>
      <c r="B472" s="510" t="s">
        <v>186</v>
      </c>
      <c r="C472" s="507">
        <v>2496.4</v>
      </c>
      <c r="D472" s="508">
        <v>2492.7833333333333</v>
      </c>
      <c r="E472" s="508">
        <v>2471.6666666666665</v>
      </c>
      <c r="F472" s="508">
        <v>2446.9333333333334</v>
      </c>
      <c r="G472" s="508">
        <v>2425.8166666666666</v>
      </c>
      <c r="H472" s="508">
        <v>2517.5166666666664</v>
      </c>
      <c r="I472" s="508">
        <v>2538.6333333333332</v>
      </c>
      <c r="J472" s="508">
        <v>2563.3666666666663</v>
      </c>
      <c r="K472" s="507">
        <v>2513.9</v>
      </c>
      <c r="L472" s="507">
        <v>2468.0500000000002</v>
      </c>
      <c r="M472" s="507">
        <v>2.3484699999999998</v>
      </c>
    </row>
    <row r="473" spans="1:13">
      <c r="A473" s="254">
        <v>463</v>
      </c>
      <c r="B473" s="510" t="s">
        <v>187</v>
      </c>
      <c r="C473" s="507">
        <v>417.5</v>
      </c>
      <c r="D473" s="508">
        <v>414.2</v>
      </c>
      <c r="E473" s="508">
        <v>398.7</v>
      </c>
      <c r="F473" s="508">
        <v>379.9</v>
      </c>
      <c r="G473" s="508">
        <v>364.4</v>
      </c>
      <c r="H473" s="508">
        <v>433</v>
      </c>
      <c r="I473" s="508">
        <v>448.5</v>
      </c>
      <c r="J473" s="508">
        <v>467.3</v>
      </c>
      <c r="K473" s="507">
        <v>429.7</v>
      </c>
      <c r="L473" s="507">
        <v>395.4</v>
      </c>
      <c r="M473" s="507">
        <v>58.020850000000003</v>
      </c>
    </row>
    <row r="474" spans="1:13">
      <c r="A474" s="254">
        <v>464</v>
      </c>
      <c r="B474" s="510" t="s">
        <v>510</v>
      </c>
      <c r="C474" s="507">
        <v>927.05</v>
      </c>
      <c r="D474" s="508">
        <v>922.26666666666677</v>
      </c>
      <c r="E474" s="508">
        <v>899.83333333333348</v>
      </c>
      <c r="F474" s="508">
        <v>872.61666666666667</v>
      </c>
      <c r="G474" s="508">
        <v>850.18333333333339</v>
      </c>
      <c r="H474" s="508">
        <v>949.48333333333358</v>
      </c>
      <c r="I474" s="508">
        <v>971.91666666666674</v>
      </c>
      <c r="J474" s="508">
        <v>999.13333333333367</v>
      </c>
      <c r="K474" s="507">
        <v>944.7</v>
      </c>
      <c r="L474" s="507">
        <v>895.05</v>
      </c>
      <c r="M474" s="507">
        <v>11.7356</v>
      </c>
    </row>
    <row r="475" spans="1:13">
      <c r="A475" s="254">
        <v>465</v>
      </c>
      <c r="B475" s="510" t="s">
        <v>511</v>
      </c>
      <c r="C475" s="507">
        <v>14.7</v>
      </c>
      <c r="D475" s="508">
        <v>14.533333333333333</v>
      </c>
      <c r="E475" s="508">
        <v>14.066666666666666</v>
      </c>
      <c r="F475" s="508">
        <v>13.433333333333334</v>
      </c>
      <c r="G475" s="508">
        <v>12.966666666666667</v>
      </c>
      <c r="H475" s="508">
        <v>15.166666666666666</v>
      </c>
      <c r="I475" s="508">
        <v>15.633333333333331</v>
      </c>
      <c r="J475" s="508">
        <v>16.266666666666666</v>
      </c>
      <c r="K475" s="507">
        <v>15</v>
      </c>
      <c r="L475" s="507">
        <v>13.9</v>
      </c>
      <c r="M475" s="507">
        <v>348.96595000000002</v>
      </c>
    </row>
    <row r="476" spans="1:13">
      <c r="A476" s="254">
        <v>466</v>
      </c>
      <c r="B476" s="510" t="s">
        <v>512</v>
      </c>
      <c r="C476" s="507">
        <v>1149.5999999999999</v>
      </c>
      <c r="D476" s="508">
        <v>1149.4333333333334</v>
      </c>
      <c r="E476" s="508">
        <v>1112.6166666666668</v>
      </c>
      <c r="F476" s="508">
        <v>1075.6333333333334</v>
      </c>
      <c r="G476" s="508">
        <v>1038.8166666666668</v>
      </c>
      <c r="H476" s="508">
        <v>1186.4166666666667</v>
      </c>
      <c r="I476" s="508">
        <v>1223.2333333333333</v>
      </c>
      <c r="J476" s="508">
        <v>1260.2166666666667</v>
      </c>
      <c r="K476" s="507">
        <v>1186.25</v>
      </c>
      <c r="L476" s="507">
        <v>1112.45</v>
      </c>
      <c r="M476" s="507">
        <v>0.70455999999999996</v>
      </c>
    </row>
    <row r="477" spans="1:13">
      <c r="A477" s="254">
        <v>467</v>
      </c>
      <c r="B477" s="510" t="s">
        <v>513</v>
      </c>
      <c r="C477" s="507">
        <v>13.65</v>
      </c>
      <c r="D477" s="508">
        <v>13.816666666666668</v>
      </c>
      <c r="E477" s="508">
        <v>13.383333333333336</v>
      </c>
      <c r="F477" s="508">
        <v>13.116666666666669</v>
      </c>
      <c r="G477" s="508">
        <v>12.683333333333337</v>
      </c>
      <c r="H477" s="508">
        <v>14.083333333333336</v>
      </c>
      <c r="I477" s="508">
        <v>14.516666666666669</v>
      </c>
      <c r="J477" s="508">
        <v>14.783333333333335</v>
      </c>
      <c r="K477" s="507">
        <v>14.25</v>
      </c>
      <c r="L477" s="507">
        <v>13.55</v>
      </c>
      <c r="M477" s="507">
        <v>78.988820000000004</v>
      </c>
    </row>
    <row r="478" spans="1:13">
      <c r="A478" s="254">
        <v>468</v>
      </c>
      <c r="B478" s="510" t="s">
        <v>514</v>
      </c>
      <c r="C478" s="507">
        <v>420.5</v>
      </c>
      <c r="D478" s="508">
        <v>408.83333333333331</v>
      </c>
      <c r="E478" s="508">
        <v>393.66666666666663</v>
      </c>
      <c r="F478" s="508">
        <v>366.83333333333331</v>
      </c>
      <c r="G478" s="508">
        <v>351.66666666666663</v>
      </c>
      <c r="H478" s="508">
        <v>435.66666666666663</v>
      </c>
      <c r="I478" s="508">
        <v>450.83333333333326</v>
      </c>
      <c r="J478" s="508">
        <v>477.66666666666663</v>
      </c>
      <c r="K478" s="507">
        <v>424</v>
      </c>
      <c r="L478" s="507">
        <v>382</v>
      </c>
      <c r="M478" s="507">
        <v>16.156140000000001</v>
      </c>
    </row>
    <row r="479" spans="1:13">
      <c r="A479" s="254">
        <v>469</v>
      </c>
      <c r="B479" s="510" t="s">
        <v>193</v>
      </c>
      <c r="C479" s="507">
        <v>615.45000000000005</v>
      </c>
      <c r="D479" s="508">
        <v>615.33333333333337</v>
      </c>
      <c r="E479" s="508">
        <v>599.2166666666667</v>
      </c>
      <c r="F479" s="508">
        <v>582.98333333333335</v>
      </c>
      <c r="G479" s="508">
        <v>566.86666666666667</v>
      </c>
      <c r="H479" s="508">
        <v>631.56666666666672</v>
      </c>
      <c r="I479" s="508">
        <v>647.68333333333328</v>
      </c>
      <c r="J479" s="508">
        <v>663.91666666666674</v>
      </c>
      <c r="K479" s="507">
        <v>631.45000000000005</v>
      </c>
      <c r="L479" s="507">
        <v>599.1</v>
      </c>
      <c r="M479" s="507">
        <v>141.24256</v>
      </c>
    </row>
    <row r="480" spans="1:13">
      <c r="A480" s="254">
        <v>470</v>
      </c>
      <c r="B480" s="510" t="s">
        <v>190</v>
      </c>
      <c r="C480" s="507">
        <v>252.35</v>
      </c>
      <c r="D480" s="508">
        <v>251.76666666666665</v>
      </c>
      <c r="E480" s="508">
        <v>243.0333333333333</v>
      </c>
      <c r="F480" s="508">
        <v>233.71666666666664</v>
      </c>
      <c r="G480" s="508">
        <v>224.98333333333329</v>
      </c>
      <c r="H480" s="508">
        <v>261.08333333333331</v>
      </c>
      <c r="I480" s="508">
        <v>269.81666666666666</v>
      </c>
      <c r="J480" s="508">
        <v>279.13333333333333</v>
      </c>
      <c r="K480" s="507">
        <v>260.5</v>
      </c>
      <c r="L480" s="507">
        <v>242.45</v>
      </c>
      <c r="M480" s="507">
        <v>21.439070000000001</v>
      </c>
    </row>
    <row r="481" spans="1:13">
      <c r="A481" s="254">
        <v>471</v>
      </c>
      <c r="B481" s="510" t="s">
        <v>784</v>
      </c>
      <c r="C481" s="507">
        <v>35.9</v>
      </c>
      <c r="D481" s="508">
        <v>35.75</v>
      </c>
      <c r="E481" s="508">
        <v>33.15</v>
      </c>
      <c r="F481" s="508">
        <v>30.4</v>
      </c>
      <c r="G481" s="508">
        <v>27.799999999999997</v>
      </c>
      <c r="H481" s="508">
        <v>38.5</v>
      </c>
      <c r="I481" s="508">
        <v>41.099999999999994</v>
      </c>
      <c r="J481" s="508">
        <v>43.85</v>
      </c>
      <c r="K481" s="507">
        <v>38.35</v>
      </c>
      <c r="L481" s="507">
        <v>33</v>
      </c>
      <c r="M481" s="507">
        <v>387.09568000000002</v>
      </c>
    </row>
    <row r="482" spans="1:13">
      <c r="A482" s="254">
        <v>472</v>
      </c>
      <c r="B482" s="510" t="s">
        <v>191</v>
      </c>
      <c r="C482" s="507">
        <v>6775.55</v>
      </c>
      <c r="D482" s="508">
        <v>6666.666666666667</v>
      </c>
      <c r="E482" s="508">
        <v>6503.3333333333339</v>
      </c>
      <c r="F482" s="508">
        <v>6231.1166666666668</v>
      </c>
      <c r="G482" s="508">
        <v>6067.7833333333338</v>
      </c>
      <c r="H482" s="508">
        <v>6938.8833333333341</v>
      </c>
      <c r="I482" s="508">
        <v>7102.2166666666681</v>
      </c>
      <c r="J482" s="508">
        <v>7374.4333333333343</v>
      </c>
      <c r="K482" s="507">
        <v>6830</v>
      </c>
      <c r="L482" s="507">
        <v>6394.45</v>
      </c>
      <c r="M482" s="507">
        <v>13.03144</v>
      </c>
    </row>
    <row r="483" spans="1:13">
      <c r="A483" s="254">
        <v>473</v>
      </c>
      <c r="B483" s="510" t="s">
        <v>192</v>
      </c>
      <c r="C483" s="507">
        <v>39.35</v>
      </c>
      <c r="D483" s="508">
        <v>39.666666666666664</v>
      </c>
      <c r="E483" s="508">
        <v>38.833333333333329</v>
      </c>
      <c r="F483" s="508">
        <v>38.316666666666663</v>
      </c>
      <c r="G483" s="508">
        <v>37.483333333333327</v>
      </c>
      <c r="H483" s="508">
        <v>40.18333333333333</v>
      </c>
      <c r="I483" s="508">
        <v>41.016666666666659</v>
      </c>
      <c r="J483" s="508">
        <v>41.533333333333331</v>
      </c>
      <c r="K483" s="507">
        <v>40.5</v>
      </c>
      <c r="L483" s="507">
        <v>39.15</v>
      </c>
      <c r="M483" s="507">
        <v>119.29161000000001</v>
      </c>
    </row>
    <row r="484" spans="1:13">
      <c r="A484" s="254">
        <v>474</v>
      </c>
      <c r="B484" s="510" t="s">
        <v>189</v>
      </c>
      <c r="C484" s="507">
        <v>1234.4000000000001</v>
      </c>
      <c r="D484" s="508">
        <v>1227.6833333333334</v>
      </c>
      <c r="E484" s="508">
        <v>1214.3666666666668</v>
      </c>
      <c r="F484" s="508">
        <v>1194.3333333333335</v>
      </c>
      <c r="G484" s="508">
        <v>1181.0166666666669</v>
      </c>
      <c r="H484" s="508">
        <v>1247.7166666666667</v>
      </c>
      <c r="I484" s="508">
        <v>1261.0333333333333</v>
      </c>
      <c r="J484" s="508">
        <v>1281.0666666666666</v>
      </c>
      <c r="K484" s="507">
        <v>1241</v>
      </c>
      <c r="L484" s="507">
        <v>1207.6500000000001</v>
      </c>
      <c r="M484" s="507">
        <v>2.3224499999999999</v>
      </c>
    </row>
    <row r="485" spans="1:13">
      <c r="A485" s="254">
        <v>475</v>
      </c>
      <c r="B485" s="510" t="s">
        <v>141</v>
      </c>
      <c r="C485" s="507">
        <v>562.5</v>
      </c>
      <c r="D485" s="508">
        <v>564.31666666666661</v>
      </c>
      <c r="E485" s="508">
        <v>558.83333333333326</v>
      </c>
      <c r="F485" s="508">
        <v>555.16666666666663</v>
      </c>
      <c r="G485" s="508">
        <v>549.68333333333328</v>
      </c>
      <c r="H485" s="508">
        <v>567.98333333333323</v>
      </c>
      <c r="I485" s="508">
        <v>573.46666666666658</v>
      </c>
      <c r="J485" s="508">
        <v>577.13333333333321</v>
      </c>
      <c r="K485" s="507">
        <v>569.79999999999995</v>
      </c>
      <c r="L485" s="507">
        <v>560.65</v>
      </c>
      <c r="M485" s="507">
        <v>19.56062</v>
      </c>
    </row>
    <row r="486" spans="1:13">
      <c r="A486" s="254">
        <v>476</v>
      </c>
      <c r="B486" s="510" t="s">
        <v>277</v>
      </c>
      <c r="C486" s="507">
        <v>218.35</v>
      </c>
      <c r="D486" s="508">
        <v>219.5</v>
      </c>
      <c r="E486" s="508">
        <v>216.4</v>
      </c>
      <c r="F486" s="508">
        <v>214.45000000000002</v>
      </c>
      <c r="G486" s="508">
        <v>211.35000000000002</v>
      </c>
      <c r="H486" s="508">
        <v>221.45</v>
      </c>
      <c r="I486" s="508">
        <v>224.55</v>
      </c>
      <c r="J486" s="508">
        <v>226.49999999999997</v>
      </c>
      <c r="K486" s="507">
        <v>222.6</v>
      </c>
      <c r="L486" s="507">
        <v>217.55</v>
      </c>
      <c r="M486" s="507">
        <v>15.11538</v>
      </c>
    </row>
    <row r="487" spans="1:13">
      <c r="A487" s="254">
        <v>477</v>
      </c>
      <c r="B487" s="510" t="s">
        <v>515</v>
      </c>
      <c r="C487" s="507">
        <v>2819.5</v>
      </c>
      <c r="D487" s="508">
        <v>2796.1166666666668</v>
      </c>
      <c r="E487" s="508">
        <v>2756.2833333333338</v>
      </c>
      <c r="F487" s="508">
        <v>2693.0666666666671</v>
      </c>
      <c r="G487" s="508">
        <v>2653.233333333334</v>
      </c>
      <c r="H487" s="508">
        <v>2859.3333333333335</v>
      </c>
      <c r="I487" s="508">
        <v>2899.1666666666665</v>
      </c>
      <c r="J487" s="508">
        <v>2962.3833333333332</v>
      </c>
      <c r="K487" s="507">
        <v>2835.95</v>
      </c>
      <c r="L487" s="507">
        <v>2732.9</v>
      </c>
      <c r="M487" s="507">
        <v>0.16214000000000001</v>
      </c>
    </row>
    <row r="488" spans="1:13">
      <c r="A488" s="254">
        <v>478</v>
      </c>
      <c r="B488" s="510" t="s">
        <v>516</v>
      </c>
      <c r="C488" s="507">
        <v>409.95</v>
      </c>
      <c r="D488" s="508">
        <v>412.91666666666669</v>
      </c>
      <c r="E488" s="508">
        <v>403.83333333333337</v>
      </c>
      <c r="F488" s="508">
        <v>397.7166666666667</v>
      </c>
      <c r="G488" s="508">
        <v>388.63333333333338</v>
      </c>
      <c r="H488" s="508">
        <v>419.03333333333336</v>
      </c>
      <c r="I488" s="508">
        <v>428.11666666666673</v>
      </c>
      <c r="J488" s="508">
        <v>434.23333333333335</v>
      </c>
      <c r="K488" s="507">
        <v>422</v>
      </c>
      <c r="L488" s="507">
        <v>406.8</v>
      </c>
      <c r="M488" s="507">
        <v>12.036519999999999</v>
      </c>
    </row>
    <row r="489" spans="1:13">
      <c r="A489" s="254">
        <v>479</v>
      </c>
      <c r="B489" s="510" t="s">
        <v>517</v>
      </c>
      <c r="C489" s="507">
        <v>255.6</v>
      </c>
      <c r="D489" s="508">
        <v>256.03333333333336</v>
      </c>
      <c r="E489" s="508">
        <v>249.56666666666672</v>
      </c>
      <c r="F489" s="508">
        <v>243.53333333333336</v>
      </c>
      <c r="G489" s="508">
        <v>237.06666666666672</v>
      </c>
      <c r="H489" s="508">
        <v>262.06666666666672</v>
      </c>
      <c r="I489" s="508">
        <v>268.5333333333333</v>
      </c>
      <c r="J489" s="508">
        <v>274.56666666666672</v>
      </c>
      <c r="K489" s="507">
        <v>262.5</v>
      </c>
      <c r="L489" s="507">
        <v>250</v>
      </c>
      <c r="M489" s="507">
        <v>4.7418199999999997</v>
      </c>
    </row>
    <row r="490" spans="1:13">
      <c r="A490" s="254">
        <v>480</v>
      </c>
      <c r="B490" s="510" t="s">
        <v>518</v>
      </c>
      <c r="C490" s="507">
        <v>3483.25</v>
      </c>
      <c r="D490" s="508">
        <v>3489.4166666666665</v>
      </c>
      <c r="E490" s="508">
        <v>3433.833333333333</v>
      </c>
      <c r="F490" s="508">
        <v>3384.4166666666665</v>
      </c>
      <c r="G490" s="508">
        <v>3328.833333333333</v>
      </c>
      <c r="H490" s="508">
        <v>3538.833333333333</v>
      </c>
      <c r="I490" s="508">
        <v>3594.4166666666661</v>
      </c>
      <c r="J490" s="508">
        <v>3643.833333333333</v>
      </c>
      <c r="K490" s="507">
        <v>3545</v>
      </c>
      <c r="L490" s="507">
        <v>3440</v>
      </c>
      <c r="M490" s="507">
        <v>5.176E-2</v>
      </c>
    </row>
    <row r="491" spans="1:13">
      <c r="A491" s="254">
        <v>481</v>
      </c>
      <c r="B491" s="510" t="s">
        <v>519</v>
      </c>
      <c r="C491" s="507">
        <v>3896.15</v>
      </c>
      <c r="D491" s="508">
        <v>3847.15</v>
      </c>
      <c r="E491" s="508">
        <v>3737</v>
      </c>
      <c r="F491" s="508">
        <v>3577.85</v>
      </c>
      <c r="G491" s="508">
        <v>3467.7</v>
      </c>
      <c r="H491" s="508">
        <v>4006.3</v>
      </c>
      <c r="I491" s="508">
        <v>4116.4500000000007</v>
      </c>
      <c r="J491" s="508">
        <v>4275.6000000000004</v>
      </c>
      <c r="K491" s="507">
        <v>3957.3</v>
      </c>
      <c r="L491" s="507">
        <v>3688</v>
      </c>
      <c r="M491" s="507">
        <v>0.62909000000000004</v>
      </c>
    </row>
    <row r="492" spans="1:13">
      <c r="A492" s="254">
        <v>482</v>
      </c>
      <c r="B492" s="510" t="s">
        <v>520</v>
      </c>
      <c r="C492" s="507">
        <v>53</v>
      </c>
      <c r="D492" s="508">
        <v>53.333333333333336</v>
      </c>
      <c r="E492" s="508">
        <v>52.31666666666667</v>
      </c>
      <c r="F492" s="508">
        <v>51.633333333333333</v>
      </c>
      <c r="G492" s="508">
        <v>50.616666666666667</v>
      </c>
      <c r="H492" s="508">
        <v>54.016666666666673</v>
      </c>
      <c r="I492" s="508">
        <v>55.033333333333339</v>
      </c>
      <c r="J492" s="508">
        <v>55.716666666666676</v>
      </c>
      <c r="K492" s="507">
        <v>54.35</v>
      </c>
      <c r="L492" s="507">
        <v>52.65</v>
      </c>
      <c r="M492" s="507">
        <v>15.650679999999999</v>
      </c>
    </row>
    <row r="493" spans="1:13">
      <c r="A493" s="254">
        <v>483</v>
      </c>
      <c r="B493" s="510" t="s">
        <v>521</v>
      </c>
      <c r="C493" s="507">
        <v>1183.3</v>
      </c>
      <c r="D493" s="508">
        <v>1169.4333333333334</v>
      </c>
      <c r="E493" s="508">
        <v>1148.8666666666668</v>
      </c>
      <c r="F493" s="508">
        <v>1114.4333333333334</v>
      </c>
      <c r="G493" s="508">
        <v>1093.8666666666668</v>
      </c>
      <c r="H493" s="508">
        <v>1203.8666666666668</v>
      </c>
      <c r="I493" s="508">
        <v>1224.4333333333334</v>
      </c>
      <c r="J493" s="508">
        <v>1258.8666666666668</v>
      </c>
      <c r="K493" s="507">
        <v>1190</v>
      </c>
      <c r="L493" s="507">
        <v>1135</v>
      </c>
      <c r="M493" s="507">
        <v>0.84509000000000001</v>
      </c>
    </row>
    <row r="494" spans="1:13">
      <c r="A494" s="254">
        <v>484</v>
      </c>
      <c r="B494" s="510" t="s">
        <v>278</v>
      </c>
      <c r="C494" s="507">
        <v>418.2</v>
      </c>
      <c r="D494" s="508">
        <v>418.5333333333333</v>
      </c>
      <c r="E494" s="508">
        <v>414.66666666666663</v>
      </c>
      <c r="F494" s="508">
        <v>411.13333333333333</v>
      </c>
      <c r="G494" s="508">
        <v>407.26666666666665</v>
      </c>
      <c r="H494" s="508">
        <v>422.06666666666661</v>
      </c>
      <c r="I494" s="508">
        <v>425.93333333333328</v>
      </c>
      <c r="J494" s="508">
        <v>429.46666666666658</v>
      </c>
      <c r="K494" s="507">
        <v>422.4</v>
      </c>
      <c r="L494" s="507">
        <v>415</v>
      </c>
      <c r="M494" s="507">
        <v>0.53934000000000004</v>
      </c>
    </row>
    <row r="495" spans="1:13">
      <c r="A495" s="254">
        <v>485</v>
      </c>
      <c r="B495" s="510" t="s">
        <v>522</v>
      </c>
      <c r="C495" s="507">
        <v>1050.05</v>
      </c>
      <c r="D495" s="508">
        <v>1048.7833333333335</v>
      </c>
      <c r="E495" s="508">
        <v>1037.5666666666671</v>
      </c>
      <c r="F495" s="508">
        <v>1025.0833333333335</v>
      </c>
      <c r="G495" s="508">
        <v>1013.866666666667</v>
      </c>
      <c r="H495" s="508">
        <v>1061.2666666666671</v>
      </c>
      <c r="I495" s="508">
        <v>1072.4833333333338</v>
      </c>
      <c r="J495" s="508">
        <v>1084.9666666666672</v>
      </c>
      <c r="K495" s="507">
        <v>1060</v>
      </c>
      <c r="L495" s="507">
        <v>1036.3</v>
      </c>
      <c r="M495" s="507">
        <v>2.2332399999999999</v>
      </c>
    </row>
    <row r="496" spans="1:13">
      <c r="A496" s="254">
        <v>486</v>
      </c>
      <c r="B496" s="510" t="s">
        <v>523</v>
      </c>
      <c r="C496" s="507">
        <v>1634.7</v>
      </c>
      <c r="D496" s="508">
        <v>1636.8999999999999</v>
      </c>
      <c r="E496" s="508">
        <v>1616.7999999999997</v>
      </c>
      <c r="F496" s="508">
        <v>1598.8999999999999</v>
      </c>
      <c r="G496" s="508">
        <v>1578.7999999999997</v>
      </c>
      <c r="H496" s="508">
        <v>1654.7999999999997</v>
      </c>
      <c r="I496" s="508">
        <v>1674.8999999999996</v>
      </c>
      <c r="J496" s="508">
        <v>1692.7999999999997</v>
      </c>
      <c r="K496" s="507">
        <v>1657</v>
      </c>
      <c r="L496" s="507">
        <v>1619</v>
      </c>
      <c r="M496" s="507">
        <v>0.46051999999999998</v>
      </c>
    </row>
    <row r="497" spans="1:13">
      <c r="A497" s="254">
        <v>487</v>
      </c>
      <c r="B497" s="510" t="s">
        <v>524</v>
      </c>
      <c r="C497" s="507">
        <v>1425.45</v>
      </c>
      <c r="D497" s="508">
        <v>1425.1499999999999</v>
      </c>
      <c r="E497" s="508">
        <v>1410.2999999999997</v>
      </c>
      <c r="F497" s="508">
        <v>1395.1499999999999</v>
      </c>
      <c r="G497" s="508">
        <v>1380.2999999999997</v>
      </c>
      <c r="H497" s="508">
        <v>1440.2999999999997</v>
      </c>
      <c r="I497" s="508">
        <v>1455.1499999999996</v>
      </c>
      <c r="J497" s="508">
        <v>1470.2999999999997</v>
      </c>
      <c r="K497" s="507">
        <v>1440</v>
      </c>
      <c r="L497" s="507">
        <v>1410</v>
      </c>
      <c r="M497" s="507">
        <v>0.40655000000000002</v>
      </c>
    </row>
    <row r="498" spans="1:13">
      <c r="A498" s="254">
        <v>488</v>
      </c>
      <c r="B498" s="510" t="s">
        <v>118</v>
      </c>
      <c r="C498" s="507">
        <v>11</v>
      </c>
      <c r="D498" s="508">
        <v>11.016666666666666</v>
      </c>
      <c r="E498" s="508">
        <v>10.883333333333331</v>
      </c>
      <c r="F498" s="508">
        <v>10.766666666666666</v>
      </c>
      <c r="G498" s="508">
        <v>10.633333333333331</v>
      </c>
      <c r="H498" s="508">
        <v>11.133333333333331</v>
      </c>
      <c r="I498" s="508">
        <v>11.266666666666664</v>
      </c>
      <c r="J498" s="508">
        <v>11.383333333333331</v>
      </c>
      <c r="K498" s="507">
        <v>11.15</v>
      </c>
      <c r="L498" s="507">
        <v>10.9</v>
      </c>
      <c r="M498" s="507">
        <v>1563.91976</v>
      </c>
    </row>
    <row r="499" spans="1:13">
      <c r="A499" s="254">
        <v>489</v>
      </c>
      <c r="B499" s="510" t="s">
        <v>195</v>
      </c>
      <c r="C499" s="507">
        <v>1072.5</v>
      </c>
      <c r="D499" s="508">
        <v>1073.55</v>
      </c>
      <c r="E499" s="508">
        <v>1055.1999999999998</v>
      </c>
      <c r="F499" s="508">
        <v>1037.8999999999999</v>
      </c>
      <c r="G499" s="508">
        <v>1019.5499999999997</v>
      </c>
      <c r="H499" s="508">
        <v>1090.8499999999999</v>
      </c>
      <c r="I499" s="508">
        <v>1109.1999999999998</v>
      </c>
      <c r="J499" s="508">
        <v>1126.5</v>
      </c>
      <c r="K499" s="507">
        <v>1091.9000000000001</v>
      </c>
      <c r="L499" s="507">
        <v>1056.25</v>
      </c>
      <c r="M499" s="507">
        <v>16.229209999999998</v>
      </c>
    </row>
    <row r="500" spans="1:13">
      <c r="A500" s="254">
        <v>490</v>
      </c>
      <c r="B500" s="510" t="s">
        <v>525</v>
      </c>
      <c r="C500" s="507">
        <v>6372.4</v>
      </c>
      <c r="D500" s="508">
        <v>6300.7999999999993</v>
      </c>
      <c r="E500" s="508">
        <v>6171.6499999999987</v>
      </c>
      <c r="F500" s="508">
        <v>5970.9</v>
      </c>
      <c r="G500" s="508">
        <v>5841.7499999999991</v>
      </c>
      <c r="H500" s="508">
        <v>6501.5499999999984</v>
      </c>
      <c r="I500" s="508">
        <v>6630.7</v>
      </c>
      <c r="J500" s="508">
        <v>6831.449999999998</v>
      </c>
      <c r="K500" s="507">
        <v>6429.95</v>
      </c>
      <c r="L500" s="507">
        <v>6100.05</v>
      </c>
      <c r="M500" s="507">
        <v>7.041E-2</v>
      </c>
    </row>
    <row r="501" spans="1:13">
      <c r="A501" s="254">
        <v>491</v>
      </c>
      <c r="B501" s="510" t="s">
        <v>526</v>
      </c>
      <c r="C501" s="507">
        <v>136.9</v>
      </c>
      <c r="D501" s="508">
        <v>136.81666666666666</v>
      </c>
      <c r="E501" s="508">
        <v>130.63333333333333</v>
      </c>
      <c r="F501" s="508">
        <v>124.36666666666667</v>
      </c>
      <c r="G501" s="508">
        <v>118.18333333333334</v>
      </c>
      <c r="H501" s="508">
        <v>143.08333333333331</v>
      </c>
      <c r="I501" s="508">
        <v>149.26666666666665</v>
      </c>
      <c r="J501" s="508">
        <v>155.5333333333333</v>
      </c>
      <c r="K501" s="507">
        <v>143</v>
      </c>
      <c r="L501" s="507">
        <v>130.55000000000001</v>
      </c>
      <c r="M501" s="507">
        <v>28.933</v>
      </c>
    </row>
    <row r="502" spans="1:13">
      <c r="A502" s="254">
        <v>492</v>
      </c>
      <c r="B502" s="510" t="s">
        <v>527</v>
      </c>
      <c r="C502" s="507">
        <v>75.349999999999994</v>
      </c>
      <c r="D502" s="508">
        <v>74.599999999999994</v>
      </c>
      <c r="E502" s="508">
        <v>70.349999999999994</v>
      </c>
      <c r="F502" s="508">
        <v>65.349999999999994</v>
      </c>
      <c r="G502" s="508">
        <v>61.099999999999994</v>
      </c>
      <c r="H502" s="508">
        <v>79.599999999999994</v>
      </c>
      <c r="I502" s="508">
        <v>83.85</v>
      </c>
      <c r="J502" s="508">
        <v>88.85</v>
      </c>
      <c r="K502" s="507">
        <v>78.849999999999994</v>
      </c>
      <c r="L502" s="507">
        <v>69.599999999999994</v>
      </c>
      <c r="M502" s="507">
        <v>63.21998</v>
      </c>
    </row>
    <row r="503" spans="1:13">
      <c r="A503" s="254">
        <v>493</v>
      </c>
      <c r="B503" s="510" t="s">
        <v>771</v>
      </c>
      <c r="C503" s="507">
        <v>516</v>
      </c>
      <c r="D503" s="508">
        <v>515.2166666666667</v>
      </c>
      <c r="E503" s="508">
        <v>507.78333333333342</v>
      </c>
      <c r="F503" s="508">
        <v>499.56666666666672</v>
      </c>
      <c r="G503" s="508">
        <v>492.13333333333344</v>
      </c>
      <c r="H503" s="508">
        <v>523.43333333333339</v>
      </c>
      <c r="I503" s="508">
        <v>530.86666666666679</v>
      </c>
      <c r="J503" s="508">
        <v>539.08333333333337</v>
      </c>
      <c r="K503" s="507">
        <v>522.65</v>
      </c>
      <c r="L503" s="507">
        <v>507</v>
      </c>
      <c r="M503" s="507">
        <v>1.65551</v>
      </c>
    </row>
    <row r="504" spans="1:13">
      <c r="A504" s="254">
        <v>494</v>
      </c>
      <c r="B504" s="510" t="s">
        <v>528</v>
      </c>
      <c r="C504" s="507">
        <v>2442.9</v>
      </c>
      <c r="D504" s="508">
        <v>2442.2999999999997</v>
      </c>
      <c r="E504" s="508">
        <v>2420.5999999999995</v>
      </c>
      <c r="F504" s="508">
        <v>2398.2999999999997</v>
      </c>
      <c r="G504" s="508">
        <v>2376.5999999999995</v>
      </c>
      <c r="H504" s="508">
        <v>2464.5999999999995</v>
      </c>
      <c r="I504" s="508">
        <v>2486.2999999999993</v>
      </c>
      <c r="J504" s="508">
        <v>2508.5999999999995</v>
      </c>
      <c r="K504" s="507">
        <v>2464</v>
      </c>
      <c r="L504" s="507">
        <v>2420</v>
      </c>
      <c r="M504" s="507">
        <v>0.47992000000000001</v>
      </c>
    </row>
    <row r="505" spans="1:13">
      <c r="A505" s="254">
        <v>495</v>
      </c>
      <c r="B505" s="510" t="s">
        <v>196</v>
      </c>
      <c r="C505" s="507">
        <v>438.8</v>
      </c>
      <c r="D505" s="508">
        <v>436.86666666666662</v>
      </c>
      <c r="E505" s="508">
        <v>429.43333333333322</v>
      </c>
      <c r="F505" s="508">
        <v>420.06666666666661</v>
      </c>
      <c r="G505" s="508">
        <v>412.63333333333321</v>
      </c>
      <c r="H505" s="508">
        <v>446.23333333333323</v>
      </c>
      <c r="I505" s="508">
        <v>453.66666666666663</v>
      </c>
      <c r="J505" s="508">
        <v>463.03333333333325</v>
      </c>
      <c r="K505" s="507">
        <v>444.3</v>
      </c>
      <c r="L505" s="507">
        <v>427.5</v>
      </c>
      <c r="M505" s="507">
        <v>129.63797</v>
      </c>
    </row>
    <row r="506" spans="1:13">
      <c r="A506" s="254">
        <v>496</v>
      </c>
      <c r="B506" s="510" t="s">
        <v>529</v>
      </c>
      <c r="C506" s="507">
        <v>498.9</v>
      </c>
      <c r="D506" s="508">
        <v>503.59999999999997</v>
      </c>
      <c r="E506" s="508">
        <v>489.9</v>
      </c>
      <c r="F506" s="508">
        <v>480.90000000000003</v>
      </c>
      <c r="G506" s="508">
        <v>467.20000000000005</v>
      </c>
      <c r="H506" s="508">
        <v>512.59999999999991</v>
      </c>
      <c r="I506" s="508">
        <v>526.29999999999984</v>
      </c>
      <c r="J506" s="508">
        <v>535.29999999999984</v>
      </c>
      <c r="K506" s="507">
        <v>517.29999999999995</v>
      </c>
      <c r="L506" s="507">
        <v>494.6</v>
      </c>
      <c r="M506" s="507">
        <v>6.8981700000000004</v>
      </c>
    </row>
    <row r="507" spans="1:13">
      <c r="A507" s="254">
        <v>497</v>
      </c>
      <c r="B507" s="510" t="s">
        <v>197</v>
      </c>
      <c r="C507" s="507">
        <v>16.600000000000001</v>
      </c>
      <c r="D507" s="508">
        <v>16.466666666666669</v>
      </c>
      <c r="E507" s="508">
        <v>16.183333333333337</v>
      </c>
      <c r="F507" s="508">
        <v>15.766666666666669</v>
      </c>
      <c r="G507" s="508">
        <v>15.483333333333338</v>
      </c>
      <c r="H507" s="508">
        <v>16.883333333333336</v>
      </c>
      <c r="I507" s="508">
        <v>17.166666666666668</v>
      </c>
      <c r="J507" s="508">
        <v>17.583333333333336</v>
      </c>
      <c r="K507" s="507">
        <v>16.75</v>
      </c>
      <c r="L507" s="507">
        <v>16.05</v>
      </c>
      <c r="M507" s="507">
        <v>1475.02225</v>
      </c>
    </row>
    <row r="508" spans="1:13">
      <c r="A508" s="254">
        <v>498</v>
      </c>
      <c r="B508" s="510" t="s">
        <v>198</v>
      </c>
      <c r="C508" s="507">
        <v>225.75</v>
      </c>
      <c r="D508" s="508">
        <v>224.78333333333333</v>
      </c>
      <c r="E508" s="508">
        <v>217.76666666666665</v>
      </c>
      <c r="F508" s="508">
        <v>209.78333333333333</v>
      </c>
      <c r="G508" s="508">
        <v>202.76666666666665</v>
      </c>
      <c r="H508" s="508">
        <v>232.76666666666665</v>
      </c>
      <c r="I508" s="508">
        <v>239.78333333333336</v>
      </c>
      <c r="J508" s="508">
        <v>247.76666666666665</v>
      </c>
      <c r="K508" s="507">
        <v>231.8</v>
      </c>
      <c r="L508" s="507">
        <v>216.8</v>
      </c>
      <c r="M508" s="507">
        <v>285.77546999999998</v>
      </c>
    </row>
    <row r="509" spans="1:13">
      <c r="A509" s="254">
        <v>499</v>
      </c>
      <c r="B509" s="510" t="s">
        <v>530</v>
      </c>
      <c r="C509" s="507">
        <v>306.85000000000002</v>
      </c>
      <c r="D509" s="508">
        <v>303.7833333333333</v>
      </c>
      <c r="E509" s="508">
        <v>295.61666666666662</v>
      </c>
      <c r="F509" s="508">
        <v>284.38333333333333</v>
      </c>
      <c r="G509" s="508">
        <v>276.21666666666664</v>
      </c>
      <c r="H509" s="508">
        <v>315.01666666666659</v>
      </c>
      <c r="I509" s="508">
        <v>323.18333333333334</v>
      </c>
      <c r="J509" s="508">
        <v>334.41666666666657</v>
      </c>
      <c r="K509" s="507">
        <v>311.95</v>
      </c>
      <c r="L509" s="507">
        <v>292.55</v>
      </c>
      <c r="M509" s="507">
        <v>3.1583199999999998</v>
      </c>
    </row>
    <row r="510" spans="1:13">
      <c r="A510" s="254">
        <v>500</v>
      </c>
      <c r="B510" s="510" t="s">
        <v>531</v>
      </c>
      <c r="C510" s="507">
        <v>1899.2</v>
      </c>
      <c r="D510" s="508">
        <v>1899.9833333333336</v>
      </c>
      <c r="E510" s="508">
        <v>1887.5666666666671</v>
      </c>
      <c r="F510" s="508">
        <v>1875.9333333333334</v>
      </c>
      <c r="G510" s="508">
        <v>1863.5166666666669</v>
      </c>
      <c r="H510" s="508">
        <v>1911.6166666666672</v>
      </c>
      <c r="I510" s="508">
        <v>1924.0333333333338</v>
      </c>
      <c r="J510" s="508">
        <v>1935.6666666666674</v>
      </c>
      <c r="K510" s="507">
        <v>1912.4</v>
      </c>
      <c r="L510" s="507">
        <v>1888.35</v>
      </c>
      <c r="M510" s="507">
        <v>0.59062000000000003</v>
      </c>
    </row>
    <row r="511" spans="1:13">
      <c r="A511" s="254">
        <v>501</v>
      </c>
      <c r="B511" s="510" t="s">
        <v>741</v>
      </c>
      <c r="C511" s="507">
        <v>998.95</v>
      </c>
      <c r="D511" s="508">
        <v>1001.6</v>
      </c>
      <c r="E511" s="508">
        <v>973.2</v>
      </c>
      <c r="F511" s="508">
        <v>947.45</v>
      </c>
      <c r="G511" s="508">
        <v>919.05000000000007</v>
      </c>
      <c r="H511" s="508">
        <v>1027.3499999999999</v>
      </c>
      <c r="I511" s="508">
        <v>1055.75</v>
      </c>
      <c r="J511" s="508">
        <v>1081.5</v>
      </c>
      <c r="K511" s="507">
        <v>1030</v>
      </c>
      <c r="L511" s="507">
        <v>975.85</v>
      </c>
      <c r="M511" s="507">
        <v>0.99775999999999998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42"/>
      <c r="B5" s="542"/>
      <c r="C5" s="543"/>
      <c r="D5" s="543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44" t="s">
        <v>533</v>
      </c>
      <c r="C7" s="544"/>
      <c r="D7" s="248">
        <f>Main!B10</f>
        <v>44260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44259</v>
      </c>
      <c r="B10" s="253">
        <v>538778</v>
      </c>
      <c r="C10" s="254" t="s">
        <v>903</v>
      </c>
      <c r="D10" s="254" t="s">
        <v>904</v>
      </c>
      <c r="E10" s="254" t="s">
        <v>543</v>
      </c>
      <c r="F10" s="356">
        <v>71668</v>
      </c>
      <c r="G10" s="253">
        <v>39.5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44259</v>
      </c>
      <c r="B11" s="253">
        <v>530249</v>
      </c>
      <c r="C11" s="254" t="s">
        <v>927</v>
      </c>
      <c r="D11" s="254" t="s">
        <v>928</v>
      </c>
      <c r="E11" s="254" t="s">
        <v>542</v>
      </c>
      <c r="F11" s="356">
        <v>135000</v>
      </c>
      <c r="G11" s="253">
        <v>4.0999999999999996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44259</v>
      </c>
      <c r="B12" s="253">
        <v>530249</v>
      </c>
      <c r="C12" s="254" t="s">
        <v>927</v>
      </c>
      <c r="D12" s="254" t="s">
        <v>929</v>
      </c>
      <c r="E12" s="254" t="s">
        <v>543</v>
      </c>
      <c r="F12" s="356">
        <v>135000</v>
      </c>
      <c r="G12" s="253">
        <v>4.0999999999999996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44259</v>
      </c>
      <c r="B13" s="253">
        <v>540829</v>
      </c>
      <c r="C13" s="254" t="s">
        <v>930</v>
      </c>
      <c r="D13" s="254" t="s">
        <v>931</v>
      </c>
      <c r="E13" s="254" t="s">
        <v>543</v>
      </c>
      <c r="F13" s="356">
        <v>15112</v>
      </c>
      <c r="G13" s="253">
        <v>4.24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44259</v>
      </c>
      <c r="B14" s="253">
        <v>540614</v>
      </c>
      <c r="C14" s="254" t="s">
        <v>932</v>
      </c>
      <c r="D14" s="254" t="s">
        <v>838</v>
      </c>
      <c r="E14" s="254" t="s">
        <v>542</v>
      </c>
      <c r="F14" s="356">
        <v>48725</v>
      </c>
      <c r="G14" s="253">
        <v>122.74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44259</v>
      </c>
      <c r="B15" s="253">
        <v>540614</v>
      </c>
      <c r="C15" s="254" t="s">
        <v>932</v>
      </c>
      <c r="D15" s="254" t="s">
        <v>838</v>
      </c>
      <c r="E15" s="254" t="s">
        <v>543</v>
      </c>
      <c r="F15" s="356">
        <v>53858</v>
      </c>
      <c r="G15" s="253">
        <v>123.05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44259</v>
      </c>
      <c r="B16" s="253">
        <v>540614</v>
      </c>
      <c r="C16" s="254" t="s">
        <v>932</v>
      </c>
      <c r="D16" s="254" t="s">
        <v>933</v>
      </c>
      <c r="E16" s="254" t="s">
        <v>542</v>
      </c>
      <c r="F16" s="356">
        <v>178800</v>
      </c>
      <c r="G16" s="253">
        <v>123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44259</v>
      </c>
      <c r="B17" s="253">
        <v>542666</v>
      </c>
      <c r="C17" s="254" t="s">
        <v>934</v>
      </c>
      <c r="D17" s="254" t="s">
        <v>935</v>
      </c>
      <c r="E17" s="254" t="s">
        <v>542</v>
      </c>
      <c r="F17" s="356">
        <v>188000</v>
      </c>
      <c r="G17" s="253">
        <v>22.16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44259</v>
      </c>
      <c r="B18" s="253">
        <v>542666</v>
      </c>
      <c r="C18" s="254" t="s">
        <v>934</v>
      </c>
      <c r="D18" s="254" t="s">
        <v>936</v>
      </c>
      <c r="E18" s="254" t="s">
        <v>543</v>
      </c>
      <c r="F18" s="356">
        <v>120000</v>
      </c>
      <c r="G18" s="253">
        <v>22.35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44259</v>
      </c>
      <c r="B19" s="253">
        <v>542666</v>
      </c>
      <c r="C19" s="254" t="s">
        <v>934</v>
      </c>
      <c r="D19" s="254" t="s">
        <v>937</v>
      </c>
      <c r="E19" s="254" t="s">
        <v>542</v>
      </c>
      <c r="F19" s="356">
        <v>16000</v>
      </c>
      <c r="G19" s="253">
        <v>29.2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44259</v>
      </c>
      <c r="B20" s="253">
        <v>542666</v>
      </c>
      <c r="C20" s="254" t="s">
        <v>934</v>
      </c>
      <c r="D20" s="254" t="s">
        <v>937</v>
      </c>
      <c r="E20" s="254" t="s">
        <v>543</v>
      </c>
      <c r="F20" s="356">
        <v>100000</v>
      </c>
      <c r="G20" s="253">
        <v>22.04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44259</v>
      </c>
      <c r="B21" s="253">
        <v>530315</v>
      </c>
      <c r="C21" s="254" t="s">
        <v>938</v>
      </c>
      <c r="D21" s="254" t="s">
        <v>939</v>
      </c>
      <c r="E21" s="254" t="s">
        <v>542</v>
      </c>
      <c r="F21" s="356">
        <v>34785</v>
      </c>
      <c r="G21" s="253">
        <v>66.53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44259</v>
      </c>
      <c r="B22" s="253">
        <v>530315</v>
      </c>
      <c r="C22" s="254" t="s">
        <v>938</v>
      </c>
      <c r="D22" s="254" t="s">
        <v>939</v>
      </c>
      <c r="E22" s="254" t="s">
        <v>543</v>
      </c>
      <c r="F22" s="356">
        <v>53810</v>
      </c>
      <c r="G22" s="253">
        <v>68.489999999999995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44259</v>
      </c>
      <c r="B23" s="253">
        <v>542924</v>
      </c>
      <c r="C23" s="254" t="s">
        <v>940</v>
      </c>
      <c r="D23" s="254" t="s">
        <v>941</v>
      </c>
      <c r="E23" s="254" t="s">
        <v>542</v>
      </c>
      <c r="F23" s="356">
        <v>30000</v>
      </c>
      <c r="G23" s="253">
        <v>115.78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44259</v>
      </c>
      <c r="B24" s="253">
        <v>542924</v>
      </c>
      <c r="C24" s="254" t="s">
        <v>940</v>
      </c>
      <c r="D24" s="254" t="s">
        <v>941</v>
      </c>
      <c r="E24" s="254" t="s">
        <v>543</v>
      </c>
      <c r="F24" s="356">
        <v>1500</v>
      </c>
      <c r="G24" s="253">
        <v>117.45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44259</v>
      </c>
      <c r="B25" s="253">
        <v>540385</v>
      </c>
      <c r="C25" s="254" t="s">
        <v>942</v>
      </c>
      <c r="D25" s="254" t="s">
        <v>943</v>
      </c>
      <c r="E25" s="254" t="s">
        <v>542</v>
      </c>
      <c r="F25" s="356">
        <v>19436</v>
      </c>
      <c r="G25" s="253">
        <v>15.5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44259</v>
      </c>
      <c r="B26" s="253">
        <v>533302</v>
      </c>
      <c r="C26" s="254" t="s">
        <v>944</v>
      </c>
      <c r="D26" s="254" t="s">
        <v>945</v>
      </c>
      <c r="E26" s="254" t="s">
        <v>542</v>
      </c>
      <c r="F26" s="356">
        <v>25930</v>
      </c>
      <c r="G26" s="253">
        <v>1595.87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44259</v>
      </c>
      <c r="B27" s="253">
        <v>533302</v>
      </c>
      <c r="C27" s="254" t="s">
        <v>944</v>
      </c>
      <c r="D27" s="254" t="s">
        <v>945</v>
      </c>
      <c r="E27" s="254" t="s">
        <v>543</v>
      </c>
      <c r="F27" s="356">
        <v>25652</v>
      </c>
      <c r="G27" s="253">
        <v>1749.09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44259</v>
      </c>
      <c r="B28" s="253">
        <v>539521</v>
      </c>
      <c r="C28" s="254" t="s">
        <v>886</v>
      </c>
      <c r="D28" s="254" t="s">
        <v>887</v>
      </c>
      <c r="E28" s="254" t="s">
        <v>543</v>
      </c>
      <c r="F28" s="356">
        <v>40000</v>
      </c>
      <c r="G28" s="253">
        <v>11.3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44259</v>
      </c>
      <c r="B29" s="253">
        <v>540198</v>
      </c>
      <c r="C29" s="254" t="s">
        <v>946</v>
      </c>
      <c r="D29" s="254" t="s">
        <v>947</v>
      </c>
      <c r="E29" s="254" t="s">
        <v>542</v>
      </c>
      <c r="F29" s="356">
        <v>27400</v>
      </c>
      <c r="G29" s="253">
        <v>24.21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44259</v>
      </c>
      <c r="B30" s="253">
        <v>539291</v>
      </c>
      <c r="C30" s="254" t="s">
        <v>888</v>
      </c>
      <c r="D30" s="254" t="s">
        <v>885</v>
      </c>
      <c r="E30" s="254" t="s">
        <v>542</v>
      </c>
      <c r="F30" s="356">
        <v>25313</v>
      </c>
      <c r="G30" s="253">
        <v>75.849999999999994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44259</v>
      </c>
      <c r="B31" s="253">
        <v>539291</v>
      </c>
      <c r="C31" s="254" t="s">
        <v>888</v>
      </c>
      <c r="D31" s="254" t="s">
        <v>885</v>
      </c>
      <c r="E31" s="254" t="s">
        <v>543</v>
      </c>
      <c r="F31" s="356">
        <v>14500</v>
      </c>
      <c r="G31" s="253">
        <v>74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44259</v>
      </c>
      <c r="B32" s="253">
        <v>504335</v>
      </c>
      <c r="C32" s="254" t="s">
        <v>948</v>
      </c>
      <c r="D32" s="254" t="s">
        <v>949</v>
      </c>
      <c r="E32" s="254" t="s">
        <v>543</v>
      </c>
      <c r="F32" s="356">
        <v>1087508</v>
      </c>
      <c r="G32" s="253">
        <v>0.22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44259</v>
      </c>
      <c r="B33" s="253">
        <v>523710</v>
      </c>
      <c r="C33" s="254" t="s">
        <v>950</v>
      </c>
      <c r="D33" s="254" t="s">
        <v>951</v>
      </c>
      <c r="E33" s="254" t="s">
        <v>543</v>
      </c>
      <c r="F33" s="356">
        <v>100000</v>
      </c>
      <c r="G33" s="253">
        <v>232.35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44259</v>
      </c>
      <c r="B34" s="253">
        <v>540259</v>
      </c>
      <c r="C34" s="254" t="s">
        <v>850</v>
      </c>
      <c r="D34" s="254" t="s">
        <v>952</v>
      </c>
      <c r="E34" s="254" t="s">
        <v>543</v>
      </c>
      <c r="F34" s="356">
        <v>88912</v>
      </c>
      <c r="G34" s="253">
        <v>17.8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44259</v>
      </c>
      <c r="B35" s="253">
        <v>540259</v>
      </c>
      <c r="C35" s="254" t="s">
        <v>850</v>
      </c>
      <c r="D35" s="254" t="s">
        <v>905</v>
      </c>
      <c r="E35" s="254" t="s">
        <v>542</v>
      </c>
      <c r="F35" s="356">
        <v>71918</v>
      </c>
      <c r="G35" s="253">
        <v>17.600000000000001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44259</v>
      </c>
      <c r="B36" s="253">
        <v>540259</v>
      </c>
      <c r="C36" s="254" t="s">
        <v>850</v>
      </c>
      <c r="D36" s="254" t="s">
        <v>905</v>
      </c>
      <c r="E36" s="254" t="s">
        <v>543</v>
      </c>
      <c r="F36" s="356">
        <v>71918</v>
      </c>
      <c r="G36" s="253">
        <v>17.72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44259</v>
      </c>
      <c r="B37" s="253">
        <v>540259</v>
      </c>
      <c r="C37" s="254" t="s">
        <v>850</v>
      </c>
      <c r="D37" s="254" t="s">
        <v>953</v>
      </c>
      <c r="E37" s="254" t="s">
        <v>543</v>
      </c>
      <c r="F37" s="356">
        <v>150000</v>
      </c>
      <c r="G37" s="253">
        <v>17.64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44259</v>
      </c>
      <c r="B38" s="253">
        <v>539026</v>
      </c>
      <c r="C38" s="254" t="s">
        <v>889</v>
      </c>
      <c r="D38" s="254" t="s">
        <v>906</v>
      </c>
      <c r="E38" s="254" t="s">
        <v>542</v>
      </c>
      <c r="F38" s="356">
        <v>36000</v>
      </c>
      <c r="G38" s="253">
        <v>30.69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44259</v>
      </c>
      <c r="B39" s="253">
        <v>539026</v>
      </c>
      <c r="C39" s="254" t="s">
        <v>889</v>
      </c>
      <c r="D39" s="254" t="s">
        <v>890</v>
      </c>
      <c r="E39" s="254" t="s">
        <v>543</v>
      </c>
      <c r="F39" s="356">
        <v>52000</v>
      </c>
      <c r="G39" s="253">
        <v>30.02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44259</v>
      </c>
      <c r="B40" s="253">
        <v>512257</v>
      </c>
      <c r="C40" s="254" t="s">
        <v>954</v>
      </c>
      <c r="D40" s="254" t="s">
        <v>955</v>
      </c>
      <c r="E40" s="254" t="s">
        <v>543</v>
      </c>
      <c r="F40" s="356">
        <v>410000</v>
      </c>
      <c r="G40" s="253">
        <v>3.17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44259</v>
      </c>
      <c r="B41" s="253">
        <v>504673</v>
      </c>
      <c r="C41" s="254" t="s">
        <v>956</v>
      </c>
      <c r="D41" s="254" t="s">
        <v>957</v>
      </c>
      <c r="E41" s="254" t="s">
        <v>543</v>
      </c>
      <c r="F41" s="356">
        <v>96228</v>
      </c>
      <c r="G41" s="253">
        <v>3.17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44259</v>
      </c>
      <c r="B42" s="253">
        <v>504673</v>
      </c>
      <c r="C42" s="254" t="s">
        <v>956</v>
      </c>
      <c r="D42" s="254" t="s">
        <v>958</v>
      </c>
      <c r="E42" s="254" t="s">
        <v>542</v>
      </c>
      <c r="F42" s="356">
        <v>96228</v>
      </c>
      <c r="G42" s="253">
        <v>3.17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44259</v>
      </c>
      <c r="B43" s="253">
        <v>541445</v>
      </c>
      <c r="C43" s="254" t="s">
        <v>959</v>
      </c>
      <c r="D43" s="254" t="s">
        <v>960</v>
      </c>
      <c r="E43" s="254" t="s">
        <v>543</v>
      </c>
      <c r="F43" s="356">
        <v>56000</v>
      </c>
      <c r="G43" s="253">
        <v>72.099999999999994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44259</v>
      </c>
      <c r="B44" s="253">
        <v>541445</v>
      </c>
      <c r="C44" s="254" t="s">
        <v>959</v>
      </c>
      <c r="D44" s="254" t="s">
        <v>961</v>
      </c>
      <c r="E44" s="254" t="s">
        <v>542</v>
      </c>
      <c r="F44" s="356">
        <v>44000</v>
      </c>
      <c r="G44" s="253">
        <v>72.099999999999994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44259</v>
      </c>
      <c r="B45" s="253">
        <v>522209</v>
      </c>
      <c r="C45" s="254" t="s">
        <v>962</v>
      </c>
      <c r="D45" s="254" t="s">
        <v>963</v>
      </c>
      <c r="E45" s="254" t="s">
        <v>542</v>
      </c>
      <c r="F45" s="356">
        <v>214400</v>
      </c>
      <c r="G45" s="253">
        <v>2.33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44259</v>
      </c>
      <c r="B46" s="253">
        <v>522209</v>
      </c>
      <c r="C46" s="254" t="s">
        <v>962</v>
      </c>
      <c r="D46" s="254" t="s">
        <v>964</v>
      </c>
      <c r="E46" s="254" t="s">
        <v>543</v>
      </c>
      <c r="F46" s="356">
        <v>217626</v>
      </c>
      <c r="G46" s="253">
        <v>2.33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44259</v>
      </c>
      <c r="B47" s="253" t="s">
        <v>965</v>
      </c>
      <c r="C47" s="254" t="s">
        <v>966</v>
      </c>
      <c r="D47" s="254" t="s">
        <v>967</v>
      </c>
      <c r="E47" s="254" t="s">
        <v>542</v>
      </c>
      <c r="F47" s="356">
        <v>166289</v>
      </c>
      <c r="G47" s="253">
        <v>249.75</v>
      </c>
      <c r="H47" s="325" t="s">
        <v>892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44259</v>
      </c>
      <c r="B48" s="253" t="s">
        <v>675</v>
      </c>
      <c r="C48" s="254" t="s">
        <v>968</v>
      </c>
      <c r="D48" s="254" t="s">
        <v>969</v>
      </c>
      <c r="E48" s="254" t="s">
        <v>542</v>
      </c>
      <c r="F48" s="356">
        <v>185068</v>
      </c>
      <c r="G48" s="253">
        <v>182.19</v>
      </c>
      <c r="H48" s="325" t="s">
        <v>892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44259</v>
      </c>
      <c r="B49" s="253" t="s">
        <v>970</v>
      </c>
      <c r="C49" s="254" t="s">
        <v>971</v>
      </c>
      <c r="D49" s="254" t="s">
        <v>972</v>
      </c>
      <c r="E49" s="254" t="s">
        <v>542</v>
      </c>
      <c r="F49" s="356">
        <v>453008</v>
      </c>
      <c r="G49" s="253">
        <v>139.49</v>
      </c>
      <c r="H49" s="325" t="s">
        <v>892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44259</v>
      </c>
      <c r="B50" s="253" t="s">
        <v>309</v>
      </c>
      <c r="C50" s="254" t="s">
        <v>973</v>
      </c>
      <c r="D50" s="254" t="s">
        <v>974</v>
      </c>
      <c r="E50" s="254" t="s">
        <v>542</v>
      </c>
      <c r="F50" s="356">
        <v>1136000</v>
      </c>
      <c r="G50" s="253">
        <v>202.55</v>
      </c>
      <c r="H50" s="325" t="s">
        <v>892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44259</v>
      </c>
      <c r="B51" s="253" t="s">
        <v>907</v>
      </c>
      <c r="C51" s="254" t="s">
        <v>908</v>
      </c>
      <c r="D51" s="254" t="s">
        <v>909</v>
      </c>
      <c r="E51" s="254" t="s">
        <v>542</v>
      </c>
      <c r="F51" s="356">
        <v>661399</v>
      </c>
      <c r="G51" s="253">
        <v>4.5</v>
      </c>
      <c r="H51" s="325" t="s">
        <v>892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44259</v>
      </c>
      <c r="B52" s="253" t="s">
        <v>907</v>
      </c>
      <c r="C52" s="254" t="s">
        <v>908</v>
      </c>
      <c r="D52" s="254" t="s">
        <v>975</v>
      </c>
      <c r="E52" s="254" t="s">
        <v>542</v>
      </c>
      <c r="F52" s="356">
        <v>592938</v>
      </c>
      <c r="G52" s="253">
        <v>4.54</v>
      </c>
      <c r="H52" s="325" t="s">
        <v>892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44259</v>
      </c>
      <c r="B53" s="253" t="s">
        <v>976</v>
      </c>
      <c r="C53" s="254" t="s">
        <v>977</v>
      </c>
      <c r="D53" s="254" t="s">
        <v>978</v>
      </c>
      <c r="E53" s="254" t="s">
        <v>542</v>
      </c>
      <c r="F53" s="356">
        <v>2821200</v>
      </c>
      <c r="G53" s="253">
        <v>24.76</v>
      </c>
      <c r="H53" s="325" t="s">
        <v>892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44259</v>
      </c>
      <c r="B54" s="253" t="s">
        <v>115</v>
      </c>
      <c r="C54" s="254" t="s">
        <v>910</v>
      </c>
      <c r="D54" s="254" t="s">
        <v>911</v>
      </c>
      <c r="E54" s="254" t="s">
        <v>542</v>
      </c>
      <c r="F54" s="356">
        <v>46286</v>
      </c>
      <c r="G54" s="253">
        <v>246.79</v>
      </c>
      <c r="H54" s="325" t="s">
        <v>892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44259</v>
      </c>
      <c r="B55" s="253" t="s">
        <v>979</v>
      </c>
      <c r="C55" s="254" t="s">
        <v>980</v>
      </c>
      <c r="D55" s="254" t="s">
        <v>981</v>
      </c>
      <c r="E55" s="254" t="s">
        <v>542</v>
      </c>
      <c r="F55" s="356">
        <v>166935</v>
      </c>
      <c r="G55" s="253">
        <v>328.87</v>
      </c>
      <c r="H55" s="325" t="s">
        <v>892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44259</v>
      </c>
      <c r="B56" s="253" t="s">
        <v>393</v>
      </c>
      <c r="C56" s="254" t="s">
        <v>982</v>
      </c>
      <c r="D56" s="254" t="s">
        <v>983</v>
      </c>
      <c r="E56" s="254" t="s">
        <v>542</v>
      </c>
      <c r="F56" s="356">
        <v>105000</v>
      </c>
      <c r="G56" s="253">
        <v>91.51</v>
      </c>
      <c r="H56" s="325" t="s">
        <v>892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44259</v>
      </c>
      <c r="B57" s="253" t="s">
        <v>984</v>
      </c>
      <c r="C57" s="254" t="s">
        <v>985</v>
      </c>
      <c r="D57" s="254" t="s">
        <v>986</v>
      </c>
      <c r="E57" s="254" t="s">
        <v>542</v>
      </c>
      <c r="F57" s="356">
        <v>90000</v>
      </c>
      <c r="G57" s="253">
        <v>18</v>
      </c>
      <c r="H57" s="325" t="s">
        <v>892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44259</v>
      </c>
      <c r="B58" s="253" t="s">
        <v>984</v>
      </c>
      <c r="C58" s="254" t="s">
        <v>985</v>
      </c>
      <c r="D58" s="254" t="s">
        <v>987</v>
      </c>
      <c r="E58" s="254" t="s">
        <v>542</v>
      </c>
      <c r="F58" s="356">
        <v>205500</v>
      </c>
      <c r="G58" s="253">
        <v>18.010000000000002</v>
      </c>
      <c r="H58" s="325" t="s">
        <v>892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44259</v>
      </c>
      <c r="B59" s="253" t="s">
        <v>988</v>
      </c>
      <c r="C59" s="254" t="s">
        <v>989</v>
      </c>
      <c r="D59" s="254" t="s">
        <v>891</v>
      </c>
      <c r="E59" s="254" t="s">
        <v>542</v>
      </c>
      <c r="F59" s="356">
        <v>100449</v>
      </c>
      <c r="G59" s="253">
        <v>149.86000000000001</v>
      </c>
      <c r="H59" s="325" t="s">
        <v>892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44259</v>
      </c>
      <c r="B60" s="253" t="s">
        <v>990</v>
      </c>
      <c r="C60" s="254" t="s">
        <v>991</v>
      </c>
      <c r="D60" s="254" t="s">
        <v>992</v>
      </c>
      <c r="E60" s="254" t="s">
        <v>542</v>
      </c>
      <c r="F60" s="356">
        <v>28777</v>
      </c>
      <c r="G60" s="253">
        <v>63.99</v>
      </c>
      <c r="H60" s="325" t="s">
        <v>892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44259</v>
      </c>
      <c r="B61" s="253" t="s">
        <v>912</v>
      </c>
      <c r="C61" s="254" t="s">
        <v>913</v>
      </c>
      <c r="D61" s="254" t="s">
        <v>838</v>
      </c>
      <c r="E61" s="254" t="s">
        <v>542</v>
      </c>
      <c r="F61" s="356">
        <v>124021</v>
      </c>
      <c r="G61" s="253">
        <v>307.95999999999998</v>
      </c>
      <c r="H61" s="325" t="s">
        <v>892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44259</v>
      </c>
      <c r="B62" s="253" t="s">
        <v>675</v>
      </c>
      <c r="C62" s="254" t="s">
        <v>968</v>
      </c>
      <c r="D62" s="254" t="s">
        <v>993</v>
      </c>
      <c r="E62" s="254" t="s">
        <v>543</v>
      </c>
      <c r="F62" s="356">
        <v>217768</v>
      </c>
      <c r="G62" s="253">
        <v>182.18</v>
      </c>
      <c r="H62" s="325" t="s">
        <v>892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44259</v>
      </c>
      <c r="B63" s="253" t="s">
        <v>675</v>
      </c>
      <c r="C63" s="254" t="s">
        <v>968</v>
      </c>
      <c r="D63" s="254" t="s">
        <v>969</v>
      </c>
      <c r="E63" s="254" t="s">
        <v>543</v>
      </c>
      <c r="F63" s="356">
        <v>185068</v>
      </c>
      <c r="G63" s="253">
        <v>184.08</v>
      </c>
      <c r="H63" s="325" t="s">
        <v>892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44259</v>
      </c>
      <c r="B64" s="253" t="s">
        <v>970</v>
      </c>
      <c r="C64" s="254" t="s">
        <v>971</v>
      </c>
      <c r="D64" s="254" t="s">
        <v>972</v>
      </c>
      <c r="E64" s="254" t="s">
        <v>543</v>
      </c>
      <c r="F64" s="356">
        <v>7508</v>
      </c>
      <c r="G64" s="253">
        <v>137.87</v>
      </c>
      <c r="H64" s="325" t="s">
        <v>892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44259</v>
      </c>
      <c r="B65" s="253" t="s">
        <v>907</v>
      </c>
      <c r="C65" s="254" t="s">
        <v>908</v>
      </c>
      <c r="D65" s="254" t="s">
        <v>909</v>
      </c>
      <c r="E65" s="254" t="s">
        <v>543</v>
      </c>
      <c r="F65" s="356">
        <v>606116</v>
      </c>
      <c r="G65" s="253">
        <v>4.46</v>
      </c>
      <c r="H65" s="325" t="s">
        <v>892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44259</v>
      </c>
      <c r="B66" s="253" t="s">
        <v>907</v>
      </c>
      <c r="C66" s="254" t="s">
        <v>908</v>
      </c>
      <c r="D66" s="254" t="s">
        <v>975</v>
      </c>
      <c r="E66" s="254" t="s">
        <v>543</v>
      </c>
      <c r="F66" s="356">
        <v>342938</v>
      </c>
      <c r="G66" s="253">
        <v>4.47</v>
      </c>
      <c r="H66" s="325" t="s">
        <v>892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44259</v>
      </c>
      <c r="B67" s="253" t="s">
        <v>994</v>
      </c>
      <c r="C67" s="254" t="s">
        <v>995</v>
      </c>
      <c r="D67" s="254" t="s">
        <v>996</v>
      </c>
      <c r="E67" s="254" t="s">
        <v>543</v>
      </c>
      <c r="F67" s="356">
        <v>1533758</v>
      </c>
      <c r="G67" s="253">
        <v>15.16</v>
      </c>
      <c r="H67" s="325" t="s">
        <v>892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44259</v>
      </c>
      <c r="B68" s="253" t="s">
        <v>976</v>
      </c>
      <c r="C68" s="254" t="s">
        <v>977</v>
      </c>
      <c r="D68" s="254" t="s">
        <v>978</v>
      </c>
      <c r="E68" s="254" t="s">
        <v>543</v>
      </c>
      <c r="F68" s="356">
        <v>2446000</v>
      </c>
      <c r="G68" s="253">
        <v>24.39</v>
      </c>
      <c r="H68" s="325" t="s">
        <v>892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44259</v>
      </c>
      <c r="B69" s="253" t="s">
        <v>115</v>
      </c>
      <c r="C69" s="254" t="s">
        <v>910</v>
      </c>
      <c r="D69" s="254" t="s">
        <v>911</v>
      </c>
      <c r="E69" s="254" t="s">
        <v>543</v>
      </c>
      <c r="F69" s="356">
        <v>2554186</v>
      </c>
      <c r="G69" s="253">
        <v>246.21</v>
      </c>
      <c r="H69" s="325" t="s">
        <v>892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44259</v>
      </c>
      <c r="B70" s="253" t="s">
        <v>997</v>
      </c>
      <c r="C70" s="254" t="s">
        <v>998</v>
      </c>
      <c r="D70" s="254" t="s">
        <v>999</v>
      </c>
      <c r="E70" s="254" t="s">
        <v>543</v>
      </c>
      <c r="F70" s="356">
        <v>553000</v>
      </c>
      <c r="G70" s="253">
        <v>8.3000000000000007</v>
      </c>
      <c r="H70" s="325" t="s">
        <v>892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44259</v>
      </c>
      <c r="B71" s="253" t="s">
        <v>393</v>
      </c>
      <c r="C71" s="254" t="s">
        <v>982</v>
      </c>
      <c r="D71" s="254" t="s">
        <v>983</v>
      </c>
      <c r="E71" s="254" t="s">
        <v>543</v>
      </c>
      <c r="F71" s="356">
        <v>4605000</v>
      </c>
      <c r="G71" s="253">
        <v>90.46</v>
      </c>
      <c r="H71" s="325" t="s">
        <v>892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44259</v>
      </c>
      <c r="B72" s="253" t="s">
        <v>984</v>
      </c>
      <c r="C72" s="254" t="s">
        <v>985</v>
      </c>
      <c r="D72" s="254" t="s">
        <v>1000</v>
      </c>
      <c r="E72" s="254" t="s">
        <v>543</v>
      </c>
      <c r="F72" s="356">
        <v>319500</v>
      </c>
      <c r="G72" s="253">
        <v>18.04</v>
      </c>
      <c r="H72" s="325" t="s">
        <v>892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44259</v>
      </c>
      <c r="B73" s="253" t="s">
        <v>984</v>
      </c>
      <c r="C73" s="254" t="s">
        <v>985</v>
      </c>
      <c r="D73" s="254" t="s">
        <v>986</v>
      </c>
      <c r="E73" s="254" t="s">
        <v>543</v>
      </c>
      <c r="F73" s="356">
        <v>4500</v>
      </c>
      <c r="G73" s="253">
        <v>18.8</v>
      </c>
      <c r="H73" s="325" t="s">
        <v>892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44259</v>
      </c>
      <c r="B74" s="253" t="s">
        <v>988</v>
      </c>
      <c r="C74" s="254" t="s">
        <v>989</v>
      </c>
      <c r="D74" s="254" t="s">
        <v>891</v>
      </c>
      <c r="E74" s="254" t="s">
        <v>543</v>
      </c>
      <c r="F74" s="356">
        <v>105180</v>
      </c>
      <c r="G74" s="253">
        <v>155.74</v>
      </c>
      <c r="H74" s="325" t="s">
        <v>892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44259</v>
      </c>
      <c r="B75" s="253" t="s">
        <v>1001</v>
      </c>
      <c r="C75" s="254" t="s">
        <v>1002</v>
      </c>
      <c r="D75" s="254" t="s">
        <v>1003</v>
      </c>
      <c r="E75" s="254" t="s">
        <v>543</v>
      </c>
      <c r="F75" s="356">
        <v>100000</v>
      </c>
      <c r="G75" s="253">
        <v>10.53</v>
      </c>
      <c r="H75" s="325" t="s">
        <v>892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44259</v>
      </c>
      <c r="B76" s="253" t="s">
        <v>990</v>
      </c>
      <c r="C76" s="254" t="s">
        <v>991</v>
      </c>
      <c r="D76" s="254" t="s">
        <v>1004</v>
      </c>
      <c r="E76" s="254" t="s">
        <v>543</v>
      </c>
      <c r="F76" s="356">
        <v>60010</v>
      </c>
      <c r="G76" s="253">
        <v>63.69</v>
      </c>
      <c r="H76" s="325" t="s">
        <v>892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44259</v>
      </c>
      <c r="B77" s="253" t="s">
        <v>990</v>
      </c>
      <c r="C77" s="254" t="s">
        <v>991</v>
      </c>
      <c r="D77" s="254" t="s">
        <v>992</v>
      </c>
      <c r="E77" s="254" t="s">
        <v>543</v>
      </c>
      <c r="F77" s="356">
        <v>68277</v>
      </c>
      <c r="G77" s="253">
        <v>64.38</v>
      </c>
      <c r="H77" s="325" t="s">
        <v>892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44259</v>
      </c>
      <c r="B78" s="253" t="s">
        <v>1005</v>
      </c>
      <c r="C78" s="254" t="s">
        <v>1006</v>
      </c>
      <c r="D78" s="254" t="s">
        <v>1007</v>
      </c>
      <c r="E78" s="254" t="s">
        <v>543</v>
      </c>
      <c r="F78" s="356">
        <v>4550000</v>
      </c>
      <c r="G78" s="253">
        <v>0.85</v>
      </c>
      <c r="H78" s="325" t="s">
        <v>892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44259</v>
      </c>
      <c r="B79" s="253" t="s">
        <v>912</v>
      </c>
      <c r="C79" s="254" t="s">
        <v>913</v>
      </c>
      <c r="D79" s="254" t="s">
        <v>838</v>
      </c>
      <c r="E79" s="254" t="s">
        <v>543</v>
      </c>
      <c r="F79" s="356">
        <v>124021</v>
      </c>
      <c r="G79" s="253">
        <v>308.32</v>
      </c>
      <c r="H79" s="325" t="s">
        <v>892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B80" s="253"/>
      <c r="C80" s="254"/>
      <c r="D80" s="254"/>
      <c r="E80" s="254"/>
      <c r="F80" s="356"/>
      <c r="G80" s="253"/>
      <c r="H80" s="325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2:35">
      <c r="B81" s="253"/>
      <c r="C81" s="254"/>
      <c r="D81" s="254"/>
      <c r="E81" s="254"/>
      <c r="F81" s="356"/>
      <c r="G81" s="253"/>
      <c r="H81" s="325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2:35">
      <c r="B82" s="253"/>
      <c r="C82" s="254"/>
      <c r="D82" s="254"/>
      <c r="E82" s="254"/>
      <c r="F82" s="356"/>
      <c r="G82" s="253"/>
      <c r="H82" s="325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2:35">
      <c r="B83" s="253"/>
      <c r="C83" s="254"/>
      <c r="D83" s="254"/>
      <c r="E83" s="254"/>
      <c r="F83" s="356"/>
      <c r="G83" s="253"/>
      <c r="H83" s="325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2:35">
      <c r="B84" s="253"/>
      <c r="C84" s="254"/>
      <c r="D84" s="254"/>
      <c r="E84" s="254"/>
      <c r="F84" s="356"/>
      <c r="G84" s="253"/>
      <c r="H84" s="325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2:35">
      <c r="B85" s="253"/>
      <c r="C85" s="254"/>
      <c r="D85" s="254"/>
      <c r="E85" s="254"/>
      <c r="F85" s="356"/>
      <c r="G85" s="253"/>
      <c r="H85" s="325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2:35">
      <c r="B86" s="253"/>
      <c r="C86" s="254"/>
      <c r="D86" s="254"/>
      <c r="E86" s="254"/>
      <c r="F86" s="356"/>
      <c r="G86" s="253"/>
      <c r="H86" s="325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2:35">
      <c r="B87" s="253"/>
      <c r="C87" s="254"/>
      <c r="D87" s="254"/>
      <c r="E87" s="254"/>
      <c r="F87" s="356"/>
      <c r="G87" s="253"/>
      <c r="H87" s="325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2:35">
      <c r="B88" s="253"/>
      <c r="C88" s="254"/>
      <c r="D88" s="254"/>
      <c r="E88" s="254"/>
      <c r="F88" s="356"/>
      <c r="G88" s="253"/>
      <c r="H88" s="325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2:35">
      <c r="B89" s="253"/>
      <c r="C89" s="254"/>
      <c r="D89" s="254"/>
      <c r="E89" s="254"/>
      <c r="F89" s="356"/>
      <c r="G89" s="253"/>
      <c r="H89" s="325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2:35">
      <c r="B90" s="253"/>
      <c r="C90" s="254"/>
      <c r="D90" s="254"/>
      <c r="E90" s="254"/>
      <c r="F90" s="356"/>
      <c r="G90" s="253"/>
      <c r="H90" s="325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2:35">
      <c r="B91" s="253"/>
      <c r="C91" s="254"/>
      <c r="D91" s="254"/>
      <c r="E91" s="254"/>
      <c r="F91" s="356"/>
      <c r="G91" s="253"/>
      <c r="H91" s="325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2:35">
      <c r="B92" s="253"/>
      <c r="C92" s="254"/>
      <c r="D92" s="254"/>
      <c r="E92" s="254"/>
      <c r="F92" s="356"/>
      <c r="G92" s="253"/>
      <c r="H92" s="325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2:35">
      <c r="B93" s="253"/>
      <c r="C93" s="254"/>
      <c r="D93" s="254"/>
      <c r="E93" s="254"/>
      <c r="F93" s="356"/>
      <c r="G93" s="253"/>
      <c r="H93" s="325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2:35">
      <c r="B94" s="253"/>
      <c r="C94" s="254"/>
      <c r="D94" s="254"/>
      <c r="E94" s="254"/>
      <c r="F94" s="356"/>
      <c r="G94" s="253"/>
      <c r="H94" s="325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2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2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8"/>
  <sheetViews>
    <sheetView zoomScale="70" zoomScaleNormal="70" workbookViewId="0">
      <selection activeCell="I14" sqref="I14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872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44260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20" t="s">
        <v>552</v>
      </c>
      <c r="L9" s="60" t="s">
        <v>820</v>
      </c>
      <c r="M9" s="60" t="s">
        <v>819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37" customFormat="1" ht="14.25">
      <c r="A10" s="420">
        <v>1</v>
      </c>
      <c r="B10" s="418">
        <v>44229</v>
      </c>
      <c r="C10" s="419"/>
      <c r="D10" s="412" t="s">
        <v>114</v>
      </c>
      <c r="E10" s="413" t="s">
        <v>557</v>
      </c>
      <c r="F10" s="387" t="s">
        <v>839</v>
      </c>
      <c r="G10" s="387">
        <v>2090</v>
      </c>
      <c r="H10" s="387"/>
      <c r="I10" s="352" t="s">
        <v>840</v>
      </c>
      <c r="J10" s="352" t="s">
        <v>558</v>
      </c>
      <c r="K10" s="352"/>
      <c r="L10" s="404"/>
      <c r="M10" s="402"/>
      <c r="N10" s="352"/>
      <c r="O10" s="409"/>
      <c r="P10" s="456"/>
      <c r="Q10" s="4"/>
      <c r="R10" s="457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38" s="37" customFormat="1" ht="14.25">
      <c r="A11" s="494">
        <v>2</v>
      </c>
      <c r="B11" s="495">
        <v>44236</v>
      </c>
      <c r="C11" s="496"/>
      <c r="D11" s="524" t="s">
        <v>267</v>
      </c>
      <c r="E11" s="498" t="s">
        <v>557</v>
      </c>
      <c r="F11" s="500">
        <v>2205</v>
      </c>
      <c r="G11" s="500">
        <v>2070</v>
      </c>
      <c r="H11" s="500">
        <v>2305</v>
      </c>
      <c r="I11" s="501" t="s">
        <v>842</v>
      </c>
      <c r="J11" s="525" t="s">
        <v>874</v>
      </c>
      <c r="K11" s="525">
        <f t="shared" ref="K11" si="0">H11-F11</f>
        <v>100</v>
      </c>
      <c r="L11" s="526">
        <f t="shared" ref="L11" si="1">(F11*-0.8)/100</f>
        <v>-17.64</v>
      </c>
      <c r="M11" s="504">
        <f>(K11+L11)/F11</f>
        <v>3.7351473922902494E-2</v>
      </c>
      <c r="N11" s="525" t="s">
        <v>556</v>
      </c>
      <c r="O11" s="506">
        <v>44257</v>
      </c>
      <c r="P11" s="456"/>
      <c r="Q11" s="4"/>
      <c r="R11" s="457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8" s="514" customFormat="1" ht="14.25">
      <c r="A12" s="494">
        <v>3</v>
      </c>
      <c r="B12" s="495">
        <v>44253</v>
      </c>
      <c r="C12" s="496"/>
      <c r="D12" s="524" t="s">
        <v>125</v>
      </c>
      <c r="E12" s="498" t="s">
        <v>557</v>
      </c>
      <c r="F12" s="500">
        <v>98.5</v>
      </c>
      <c r="G12" s="500">
        <v>91.5</v>
      </c>
      <c r="H12" s="500">
        <v>103</v>
      </c>
      <c r="I12" s="501" t="s">
        <v>856</v>
      </c>
      <c r="J12" s="525" t="s">
        <v>901</v>
      </c>
      <c r="K12" s="525">
        <f t="shared" ref="K12" si="2">H12-F12</f>
        <v>4.5</v>
      </c>
      <c r="L12" s="526">
        <f t="shared" ref="L12" si="3">(F12*-0.8)/100</f>
        <v>-0.78800000000000014</v>
      </c>
      <c r="M12" s="504">
        <f>(K12+L12)/F12</f>
        <v>3.7685279187817257E-2</v>
      </c>
      <c r="N12" s="525" t="s">
        <v>556</v>
      </c>
      <c r="O12" s="506">
        <v>44257</v>
      </c>
      <c r="P12" s="456"/>
      <c r="Q12" s="4"/>
      <c r="R12" s="457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14" customFormat="1" ht="14.25">
      <c r="A13" s="485">
        <v>4</v>
      </c>
      <c r="B13" s="486">
        <v>44253</v>
      </c>
      <c r="C13" s="487"/>
      <c r="D13" s="446" t="s">
        <v>744</v>
      </c>
      <c r="E13" s="488" t="s">
        <v>557</v>
      </c>
      <c r="F13" s="444">
        <v>4110</v>
      </c>
      <c r="G13" s="489">
        <v>3800</v>
      </c>
      <c r="H13" s="444">
        <v>4415</v>
      </c>
      <c r="I13" s="490" t="s">
        <v>857</v>
      </c>
      <c r="J13" s="445" t="s">
        <v>871</v>
      </c>
      <c r="K13" s="445">
        <f t="shared" ref="K13:K14" si="4">H13-F13</f>
        <v>305</v>
      </c>
      <c r="L13" s="521">
        <f t="shared" ref="L13" si="5">(F13*-0.8)/100</f>
        <v>-32.880000000000003</v>
      </c>
      <c r="M13" s="442">
        <f>(K13+L13)/F13</f>
        <v>6.6209245742092457E-2</v>
      </c>
      <c r="N13" s="445" t="s">
        <v>556</v>
      </c>
      <c r="O13" s="443">
        <v>44256</v>
      </c>
      <c r="P13" s="456"/>
      <c r="Q13" s="4"/>
      <c r="R13" s="457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14" customFormat="1" ht="14.25">
      <c r="A14" s="494">
        <v>5</v>
      </c>
      <c r="B14" s="495">
        <v>44259</v>
      </c>
      <c r="C14" s="496"/>
      <c r="D14" s="524" t="s">
        <v>783</v>
      </c>
      <c r="E14" s="498" t="s">
        <v>557</v>
      </c>
      <c r="F14" s="500">
        <v>230.5</v>
      </c>
      <c r="G14" s="500">
        <v>218</v>
      </c>
      <c r="H14" s="500">
        <v>239.5</v>
      </c>
      <c r="I14" s="501" t="s">
        <v>916</v>
      </c>
      <c r="J14" s="525" t="s">
        <v>926</v>
      </c>
      <c r="K14" s="525">
        <f t="shared" si="4"/>
        <v>9</v>
      </c>
      <c r="L14" s="526">
        <f>(F14*-0.07)/100</f>
        <v>-0.16135000000000002</v>
      </c>
      <c r="M14" s="504">
        <f>(K14+L14)/F14</f>
        <v>3.8345553145336227E-2</v>
      </c>
      <c r="N14" s="525" t="s">
        <v>556</v>
      </c>
      <c r="O14" s="506">
        <v>44259</v>
      </c>
      <c r="P14" s="456"/>
      <c r="Q14" s="4"/>
      <c r="R14" s="457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14" customFormat="1" ht="14.25">
      <c r="A15" s="358">
        <v>6</v>
      </c>
      <c r="B15" s="373">
        <v>44259</v>
      </c>
      <c r="C15" s="374"/>
      <c r="D15" s="412" t="s">
        <v>242</v>
      </c>
      <c r="E15" s="378" t="s">
        <v>557</v>
      </c>
      <c r="F15" s="383" t="s">
        <v>917</v>
      </c>
      <c r="G15" s="383">
        <v>460</v>
      </c>
      <c r="H15" s="378"/>
      <c r="I15" s="375">
        <v>550</v>
      </c>
      <c r="J15" s="380" t="s">
        <v>558</v>
      </c>
      <c r="K15" s="380"/>
      <c r="L15" s="388"/>
      <c r="M15" s="351"/>
      <c r="N15" s="361"/>
      <c r="O15" s="357"/>
      <c r="P15" s="456"/>
      <c r="Q15" s="4"/>
      <c r="R15" s="457" t="s">
        <v>792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2" customFormat="1" ht="14.25">
      <c r="A16" s="358"/>
      <c r="B16" s="373"/>
      <c r="C16" s="374"/>
      <c r="D16" s="385"/>
      <c r="E16" s="378"/>
      <c r="F16" s="378"/>
      <c r="G16" s="383"/>
      <c r="H16" s="378"/>
      <c r="I16" s="375"/>
      <c r="J16" s="380"/>
      <c r="K16" s="380"/>
      <c r="L16" s="388"/>
      <c r="M16" s="351"/>
      <c r="N16" s="361"/>
      <c r="O16" s="357"/>
      <c r="P16" s="456"/>
      <c r="Q16" s="4"/>
      <c r="R16" s="457"/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2" customFormat="1" ht="14.25">
      <c r="A17" s="433"/>
      <c r="B17" s="434"/>
      <c r="C17" s="435"/>
      <c r="D17" s="436"/>
      <c r="E17" s="437"/>
      <c r="F17" s="437"/>
      <c r="G17" s="400"/>
      <c r="H17" s="437"/>
      <c r="I17" s="438"/>
      <c r="J17" s="401"/>
      <c r="K17" s="401"/>
      <c r="L17" s="439"/>
      <c r="M17" s="76"/>
      <c r="N17" s="440"/>
      <c r="O17" s="441"/>
      <c r="P17" s="381"/>
      <c r="Q17" s="61"/>
      <c r="R17" s="321"/>
      <c r="S17" s="61"/>
      <c r="T17" s="61"/>
      <c r="U17" s="61"/>
      <c r="V17" s="61"/>
      <c r="W17" s="61"/>
      <c r="X17" s="61"/>
      <c r="Y17" s="61"/>
      <c r="Z17" s="61"/>
      <c r="AA17" s="61"/>
      <c r="AB17" s="61"/>
    </row>
    <row r="18" spans="1:38" s="2" customFormat="1" ht="14.25">
      <c r="A18" s="433"/>
      <c r="B18" s="434"/>
      <c r="C18" s="435"/>
      <c r="D18" s="436"/>
      <c r="E18" s="437"/>
      <c r="F18" s="437"/>
      <c r="G18" s="400"/>
      <c r="H18" s="437"/>
      <c r="I18" s="438"/>
      <c r="J18" s="401"/>
      <c r="K18" s="401"/>
      <c r="L18" s="439"/>
      <c r="M18" s="76"/>
      <c r="N18" s="440"/>
      <c r="O18" s="441"/>
      <c r="P18" s="381"/>
      <c r="Q18" s="61"/>
      <c r="R18" s="321"/>
      <c r="S18" s="61"/>
      <c r="T18" s="61"/>
      <c r="U18" s="61"/>
      <c r="V18" s="61"/>
      <c r="W18" s="61"/>
      <c r="X18" s="61"/>
      <c r="Y18" s="61"/>
      <c r="Z18" s="61"/>
      <c r="AA18" s="61"/>
      <c r="AB18" s="61"/>
    </row>
    <row r="19" spans="1:38" s="2" customFormat="1" ht="12" customHeight="1">
      <c r="A19" s="20" t="s">
        <v>560</v>
      </c>
      <c r="B19" s="21"/>
      <c r="C19" s="22"/>
      <c r="D19" s="23"/>
      <c r="E19" s="24"/>
      <c r="F19" s="25"/>
      <c r="G19" s="25"/>
      <c r="H19" s="25"/>
      <c r="I19" s="25"/>
      <c r="J19" s="62"/>
      <c r="K19" s="25"/>
      <c r="L19" s="389"/>
      <c r="M19" s="35"/>
      <c r="N19" s="62"/>
      <c r="O19" s="63"/>
      <c r="P19" s="5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s="2" customFormat="1" ht="12" customHeight="1">
      <c r="A20" s="26" t="s">
        <v>561</v>
      </c>
      <c r="B20" s="20"/>
      <c r="C20" s="20"/>
      <c r="D20" s="20"/>
      <c r="F20" s="27" t="s">
        <v>562</v>
      </c>
      <c r="G20" s="14"/>
      <c r="H20" s="28"/>
      <c r="I20" s="33"/>
      <c r="J20" s="64"/>
      <c r="K20" s="65"/>
      <c r="L20" s="390"/>
      <c r="M20" s="66"/>
      <c r="N20" s="13"/>
      <c r="O20" s="67"/>
      <c r="P20" s="5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2" customFormat="1" ht="12" customHeight="1">
      <c r="A21" s="20" t="s">
        <v>563</v>
      </c>
      <c r="B21" s="20"/>
      <c r="C21" s="20"/>
      <c r="D21" s="20"/>
      <c r="E21" s="29"/>
      <c r="F21" s="27" t="s">
        <v>564</v>
      </c>
      <c r="G21" s="14"/>
      <c r="H21" s="28"/>
      <c r="I21" s="33"/>
      <c r="J21" s="64"/>
      <c r="K21" s="65"/>
      <c r="L21" s="390"/>
      <c r="M21" s="66"/>
      <c r="N21" s="13"/>
      <c r="O21" s="67"/>
      <c r="P21" s="5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2" customFormat="1" ht="12" customHeight="1">
      <c r="A22" s="20"/>
      <c r="B22" s="20"/>
      <c r="C22" s="20"/>
      <c r="D22" s="20"/>
      <c r="E22" s="29"/>
      <c r="F22" s="14"/>
      <c r="G22" s="14"/>
      <c r="H22" s="28"/>
      <c r="I22" s="33"/>
      <c r="J22" s="68"/>
      <c r="K22" s="65"/>
      <c r="L22" s="390"/>
      <c r="M22" s="14"/>
      <c r="N22" s="69"/>
      <c r="O22" s="54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ht="15">
      <c r="A23" s="8"/>
      <c r="B23" s="30" t="s">
        <v>565</v>
      </c>
      <c r="C23" s="30"/>
      <c r="D23" s="30" t="s">
        <v>242</v>
      </c>
      <c r="E23" s="30"/>
      <c r="F23" s="31"/>
      <c r="G23" s="29"/>
      <c r="H23" s="29"/>
      <c r="I23" s="70"/>
      <c r="J23" s="71"/>
      <c r="K23" s="72"/>
      <c r="L23" s="391"/>
      <c r="M23" s="9"/>
      <c r="N23" s="8"/>
      <c r="O23" s="50"/>
      <c r="P23" s="4"/>
      <c r="R23" s="79"/>
      <c r="S23" s="13"/>
      <c r="T23" s="13"/>
      <c r="U23" s="13"/>
      <c r="V23" s="13"/>
      <c r="W23" s="13"/>
      <c r="X23" s="13"/>
      <c r="Y23" s="13"/>
      <c r="Z23" s="13"/>
    </row>
    <row r="24" spans="1:38" s="3" customFormat="1" ht="38.25">
      <c r="A24" s="17" t="s">
        <v>16</v>
      </c>
      <c r="B24" s="18" t="s">
        <v>534</v>
      </c>
      <c r="C24" s="18"/>
      <c r="D24" s="19" t="s">
        <v>545</v>
      </c>
      <c r="E24" s="18" t="s">
        <v>546</v>
      </c>
      <c r="F24" s="18" t="s">
        <v>547</v>
      </c>
      <c r="G24" s="18" t="s">
        <v>566</v>
      </c>
      <c r="H24" s="18" t="s">
        <v>549</v>
      </c>
      <c r="I24" s="18" t="s">
        <v>550</v>
      </c>
      <c r="J24" s="18" t="s">
        <v>551</v>
      </c>
      <c r="K24" s="59" t="s">
        <v>567</v>
      </c>
      <c r="L24" s="392" t="s">
        <v>820</v>
      </c>
      <c r="M24" s="60" t="s">
        <v>819</v>
      </c>
      <c r="N24" s="18" t="s">
        <v>554</v>
      </c>
      <c r="O24" s="75" t="s">
        <v>555</v>
      </c>
      <c r="P24" s="4"/>
      <c r="Q24" s="37"/>
      <c r="R24" s="35"/>
      <c r="S24" s="35"/>
      <c r="T24" s="35"/>
    </row>
    <row r="25" spans="1:38" s="369" customFormat="1" ht="15" customHeight="1">
      <c r="A25" s="474">
        <v>1</v>
      </c>
      <c r="B25" s="470">
        <v>44252</v>
      </c>
      <c r="C25" s="475"/>
      <c r="D25" s="476" t="s">
        <v>75</v>
      </c>
      <c r="E25" s="444" t="s">
        <v>557</v>
      </c>
      <c r="F25" s="444">
        <v>440</v>
      </c>
      <c r="G25" s="477">
        <v>427</v>
      </c>
      <c r="H25" s="477">
        <v>452</v>
      </c>
      <c r="I25" s="444">
        <v>465</v>
      </c>
      <c r="J25" s="445" t="s">
        <v>925</v>
      </c>
      <c r="K25" s="517">
        <f t="shared" ref="K25" si="6">H25-F25</f>
        <v>12</v>
      </c>
      <c r="L25" s="471">
        <f t="shared" ref="L25" si="7">(F25*-0.7)/100</f>
        <v>-3.08</v>
      </c>
      <c r="M25" s="442">
        <f t="shared" ref="M25" si="8">(K25+L25)/F25</f>
        <v>2.0272727272727272E-2</v>
      </c>
      <c r="N25" s="445" t="s">
        <v>556</v>
      </c>
      <c r="O25" s="443">
        <v>44259</v>
      </c>
      <c r="P25" s="4"/>
      <c r="Q25" s="4"/>
      <c r="R25" s="324" t="s">
        <v>792</v>
      </c>
      <c r="S25" s="37"/>
      <c r="T25" s="37"/>
      <c r="U25" s="37"/>
      <c r="V25" s="37"/>
      <c r="W25" s="37"/>
      <c r="X25" s="37"/>
      <c r="Y25" s="37"/>
      <c r="Z25" s="37"/>
      <c r="AA25" s="37"/>
    </row>
    <row r="26" spans="1:38" s="369" customFormat="1" ht="15" customHeight="1">
      <c r="A26" s="474">
        <v>2</v>
      </c>
      <c r="B26" s="470">
        <v>44253</v>
      </c>
      <c r="C26" s="475"/>
      <c r="D26" s="476" t="s">
        <v>260</v>
      </c>
      <c r="E26" s="444" t="s">
        <v>557</v>
      </c>
      <c r="F26" s="444">
        <v>3630</v>
      </c>
      <c r="G26" s="477">
        <v>3540</v>
      </c>
      <c r="H26" s="477">
        <v>3745</v>
      </c>
      <c r="I26" s="444" t="s">
        <v>854</v>
      </c>
      <c r="J26" s="445" t="s">
        <v>879</v>
      </c>
      <c r="K26" s="517">
        <f t="shared" ref="K26" si="9">H26-F26</f>
        <v>115</v>
      </c>
      <c r="L26" s="471">
        <f t="shared" ref="L26" si="10">(F26*-0.7)/100</f>
        <v>-25.41</v>
      </c>
      <c r="M26" s="442">
        <f t="shared" ref="M26" si="11">(K26+L26)/F26</f>
        <v>2.4680440771349864E-2</v>
      </c>
      <c r="N26" s="445" t="s">
        <v>556</v>
      </c>
      <c r="O26" s="443">
        <v>44257</v>
      </c>
      <c r="P26" s="4"/>
      <c r="Q26" s="4"/>
      <c r="R26" s="324" t="s">
        <v>559</v>
      </c>
      <c r="S26" s="37"/>
      <c r="T26" s="37"/>
      <c r="U26" s="37"/>
      <c r="V26" s="37"/>
      <c r="W26" s="37"/>
      <c r="X26" s="37"/>
      <c r="Y26" s="37"/>
      <c r="Z26" s="37"/>
      <c r="AA26" s="37"/>
    </row>
    <row r="27" spans="1:38" s="369" customFormat="1" ht="15" customHeight="1">
      <c r="A27" s="478">
        <v>3</v>
      </c>
      <c r="B27" s="479">
        <v>44253</v>
      </c>
      <c r="C27" s="480"/>
      <c r="D27" s="481" t="s">
        <v>68</v>
      </c>
      <c r="E27" s="462" t="s">
        <v>557</v>
      </c>
      <c r="F27" s="462">
        <v>567</v>
      </c>
      <c r="G27" s="482">
        <v>549</v>
      </c>
      <c r="H27" s="482">
        <v>549</v>
      </c>
      <c r="I27" s="462" t="s">
        <v>853</v>
      </c>
      <c r="J27" s="463" t="s">
        <v>860</v>
      </c>
      <c r="K27" s="519">
        <f t="shared" ref="K27" si="12">H27-F27</f>
        <v>-18</v>
      </c>
      <c r="L27" s="511">
        <f t="shared" ref="L27" si="13">(F27*-0.7)/100</f>
        <v>-3.9689999999999999</v>
      </c>
      <c r="M27" s="483">
        <f t="shared" ref="M27" si="14">(K27+L27)/F27</f>
        <v>-3.874603174603175E-2</v>
      </c>
      <c r="N27" s="463" t="s">
        <v>620</v>
      </c>
      <c r="O27" s="484">
        <v>44256</v>
      </c>
      <c r="P27" s="4"/>
      <c r="Q27" s="4"/>
      <c r="R27" s="324" t="s">
        <v>559</v>
      </c>
      <c r="S27" s="37"/>
      <c r="T27" s="37"/>
      <c r="U27" s="37"/>
      <c r="V27" s="37"/>
      <c r="W27" s="37"/>
      <c r="X27" s="37"/>
      <c r="Y27" s="37"/>
      <c r="Z27" s="37"/>
      <c r="AA27" s="37"/>
    </row>
    <row r="28" spans="1:38" s="369" customFormat="1" ht="15" customHeight="1">
      <c r="A28" s="474">
        <v>4</v>
      </c>
      <c r="B28" s="470">
        <v>44228</v>
      </c>
      <c r="C28" s="475"/>
      <c r="D28" s="476" t="s">
        <v>458</v>
      </c>
      <c r="E28" s="444" t="s">
        <v>557</v>
      </c>
      <c r="F28" s="444">
        <v>1640</v>
      </c>
      <c r="G28" s="477">
        <v>1590</v>
      </c>
      <c r="H28" s="477">
        <v>1687</v>
      </c>
      <c r="I28" s="444" t="s">
        <v>862</v>
      </c>
      <c r="J28" s="445" t="s">
        <v>863</v>
      </c>
      <c r="K28" s="517">
        <f t="shared" ref="K28" si="15">H28-F28</f>
        <v>47</v>
      </c>
      <c r="L28" s="471">
        <f>(F28*-0.07)/100</f>
        <v>-1.1480000000000001</v>
      </c>
      <c r="M28" s="442">
        <f t="shared" ref="M28" si="16">(K28+L28)/F28</f>
        <v>2.7958536585365852E-2</v>
      </c>
      <c r="N28" s="445" t="s">
        <v>556</v>
      </c>
      <c r="O28" s="464">
        <v>44256</v>
      </c>
      <c r="P28" s="4"/>
      <c r="Q28" s="4"/>
      <c r="R28" s="324" t="s">
        <v>792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69" customFormat="1" ht="15" customHeight="1">
      <c r="A29" s="474">
        <v>5</v>
      </c>
      <c r="B29" s="470">
        <v>44228</v>
      </c>
      <c r="C29" s="475"/>
      <c r="D29" s="476" t="s">
        <v>226</v>
      </c>
      <c r="E29" s="444" t="s">
        <v>557</v>
      </c>
      <c r="F29" s="444">
        <v>2722.5</v>
      </c>
      <c r="G29" s="477">
        <v>2640</v>
      </c>
      <c r="H29" s="477">
        <v>2775.5</v>
      </c>
      <c r="I29" s="444">
        <v>2850</v>
      </c>
      <c r="J29" s="445" t="s">
        <v>864</v>
      </c>
      <c r="K29" s="517">
        <f t="shared" ref="K29" si="17">H29-F29</f>
        <v>53</v>
      </c>
      <c r="L29" s="471">
        <f>(F29*-0.07)/100</f>
        <v>-1.9057500000000003</v>
      </c>
      <c r="M29" s="442">
        <f t="shared" ref="M29" si="18">(K29+L29)/F29</f>
        <v>1.8767401285583105E-2</v>
      </c>
      <c r="N29" s="445" t="s">
        <v>556</v>
      </c>
      <c r="O29" s="464">
        <v>44256</v>
      </c>
      <c r="P29" s="4"/>
      <c r="Q29" s="4"/>
      <c r="R29" s="324" t="s">
        <v>792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69" customFormat="1" ht="15" customHeight="1">
      <c r="A30" s="394">
        <v>6</v>
      </c>
      <c r="B30" s="418">
        <v>44229</v>
      </c>
      <c r="C30" s="421"/>
      <c r="D30" s="386" t="s">
        <v>294</v>
      </c>
      <c r="E30" s="387" t="s">
        <v>557</v>
      </c>
      <c r="F30" s="387" t="s">
        <v>882</v>
      </c>
      <c r="G30" s="422">
        <v>900</v>
      </c>
      <c r="H30" s="422"/>
      <c r="I30" s="387">
        <v>980</v>
      </c>
      <c r="J30" s="515" t="s">
        <v>558</v>
      </c>
      <c r="K30" s="352"/>
      <c r="L30" s="404"/>
      <c r="M30" s="402"/>
      <c r="N30" s="380"/>
      <c r="O30" s="393"/>
      <c r="P30" s="4"/>
      <c r="Q30" s="4"/>
      <c r="R30" s="324" t="s">
        <v>792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69" customFormat="1" ht="15" customHeight="1">
      <c r="A31" s="474">
        <v>7</v>
      </c>
      <c r="B31" s="470">
        <v>44230</v>
      </c>
      <c r="C31" s="475"/>
      <c r="D31" s="476" t="s">
        <v>333</v>
      </c>
      <c r="E31" s="444" t="s">
        <v>557</v>
      </c>
      <c r="F31" s="444">
        <v>249.5</v>
      </c>
      <c r="G31" s="477">
        <v>242</v>
      </c>
      <c r="H31" s="477">
        <v>255.5</v>
      </c>
      <c r="I31" s="444">
        <v>270</v>
      </c>
      <c r="J31" s="445" t="s">
        <v>896</v>
      </c>
      <c r="K31" s="517">
        <f t="shared" ref="K31" si="19">H31-F31</f>
        <v>6</v>
      </c>
      <c r="L31" s="471">
        <f>(F31*-0.07)/100</f>
        <v>-0.17465000000000003</v>
      </c>
      <c r="M31" s="442">
        <f t="shared" ref="M31" si="20">(K31+L31)/F31</f>
        <v>2.334809619238477E-2</v>
      </c>
      <c r="N31" s="445" t="s">
        <v>556</v>
      </c>
      <c r="O31" s="464">
        <v>44258</v>
      </c>
      <c r="P31" s="4"/>
      <c r="Q31" s="4"/>
      <c r="R31" s="324" t="s">
        <v>792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69" customFormat="1" ht="15" customHeight="1">
      <c r="A32" s="474">
        <v>8</v>
      </c>
      <c r="B32" s="470">
        <v>44230</v>
      </c>
      <c r="C32" s="475"/>
      <c r="D32" s="476" t="s">
        <v>372</v>
      </c>
      <c r="E32" s="444" t="s">
        <v>557</v>
      </c>
      <c r="F32" s="444">
        <v>539.5</v>
      </c>
      <c r="G32" s="477">
        <v>521</v>
      </c>
      <c r="H32" s="477">
        <v>553.5</v>
      </c>
      <c r="I32" s="444">
        <v>570</v>
      </c>
      <c r="J32" s="445" t="s">
        <v>898</v>
      </c>
      <c r="K32" s="517">
        <f t="shared" ref="K32" si="21">H32-F32</f>
        <v>14</v>
      </c>
      <c r="L32" s="471">
        <f>(F32*-0.07)/100</f>
        <v>-0.37764999999999999</v>
      </c>
      <c r="M32" s="442">
        <f t="shared" ref="M32" si="22">(K32+L32)/F32</f>
        <v>2.5249953660797037E-2</v>
      </c>
      <c r="N32" s="445" t="s">
        <v>556</v>
      </c>
      <c r="O32" s="464">
        <v>44258</v>
      </c>
      <c r="P32" s="4"/>
      <c r="Q32" s="4"/>
      <c r="R32" s="324" t="s">
        <v>792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69" customFormat="1" ht="15" customHeight="1">
      <c r="A33" s="474">
        <v>9</v>
      </c>
      <c r="B33" s="470">
        <v>44230</v>
      </c>
      <c r="C33" s="475"/>
      <c r="D33" s="476" t="s">
        <v>408</v>
      </c>
      <c r="E33" s="444" t="s">
        <v>557</v>
      </c>
      <c r="F33" s="444">
        <v>102.25</v>
      </c>
      <c r="G33" s="477">
        <v>99</v>
      </c>
      <c r="H33" s="477">
        <v>104.55</v>
      </c>
      <c r="I33" s="444" t="s">
        <v>897</v>
      </c>
      <c r="J33" s="445" t="s">
        <v>899</v>
      </c>
      <c r="K33" s="517">
        <f t="shared" ref="K33" si="23">H33-F33</f>
        <v>2.2999999999999972</v>
      </c>
      <c r="L33" s="471">
        <f>(F33*-0.07)/100</f>
        <v>-7.1575E-2</v>
      </c>
      <c r="M33" s="442">
        <f t="shared" ref="M33" si="24">(K33+L33)/F33</f>
        <v>2.1793887530562318E-2</v>
      </c>
      <c r="N33" s="445" t="s">
        <v>556</v>
      </c>
      <c r="O33" s="464">
        <v>44258</v>
      </c>
      <c r="P33" s="4"/>
      <c r="Q33" s="4"/>
      <c r="R33" s="324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69" customFormat="1" ht="15" customHeight="1">
      <c r="A34" s="474">
        <v>10</v>
      </c>
      <c r="B34" s="470">
        <v>44259</v>
      </c>
      <c r="C34" s="475"/>
      <c r="D34" s="476" t="s">
        <v>193</v>
      </c>
      <c r="E34" s="444" t="s">
        <v>557</v>
      </c>
      <c r="F34" s="444">
        <v>602</v>
      </c>
      <c r="G34" s="477">
        <v>584</v>
      </c>
      <c r="H34" s="477">
        <v>613.5</v>
      </c>
      <c r="I34" s="444" t="s">
        <v>914</v>
      </c>
      <c r="J34" s="445" t="s">
        <v>915</v>
      </c>
      <c r="K34" s="517">
        <f t="shared" ref="K34" si="25">H34-F34</f>
        <v>11.5</v>
      </c>
      <c r="L34" s="471">
        <f>(F34*-0.07)/100</f>
        <v>-0.4214</v>
      </c>
      <c r="M34" s="442">
        <f t="shared" ref="M34" si="26">(K34+L34)/F34</f>
        <v>1.8402990033222592E-2</v>
      </c>
      <c r="N34" s="445" t="s">
        <v>556</v>
      </c>
      <c r="O34" s="464">
        <v>44259</v>
      </c>
      <c r="P34" s="4"/>
      <c r="Q34" s="4"/>
      <c r="R34" s="32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69" customFormat="1" ht="15" customHeight="1">
      <c r="A35" s="394">
        <v>11</v>
      </c>
      <c r="B35" s="418">
        <v>44259</v>
      </c>
      <c r="C35" s="421"/>
      <c r="D35" s="386" t="s">
        <v>167</v>
      </c>
      <c r="E35" s="387" t="s">
        <v>557</v>
      </c>
      <c r="F35" s="387" t="s">
        <v>920</v>
      </c>
      <c r="G35" s="422">
        <v>2095</v>
      </c>
      <c r="H35" s="422"/>
      <c r="I35" s="387" t="s">
        <v>921</v>
      </c>
      <c r="J35" s="515" t="s">
        <v>558</v>
      </c>
      <c r="K35" s="352"/>
      <c r="L35" s="404"/>
      <c r="M35" s="402"/>
      <c r="N35" s="380"/>
      <c r="O35" s="393"/>
      <c r="P35" s="4"/>
      <c r="Q35" s="4"/>
      <c r="R35" s="32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69" customFormat="1" ht="15" customHeight="1">
      <c r="A36" s="394"/>
      <c r="B36" s="418"/>
      <c r="C36" s="421"/>
      <c r="D36" s="386"/>
      <c r="E36" s="387"/>
      <c r="F36" s="387"/>
      <c r="G36" s="422"/>
      <c r="H36" s="422"/>
      <c r="I36" s="387"/>
      <c r="J36" s="515"/>
      <c r="K36" s="352"/>
      <c r="L36" s="404"/>
      <c r="M36" s="402"/>
      <c r="N36" s="380"/>
      <c r="O36" s="393"/>
      <c r="P36" s="4"/>
      <c r="Q36" s="4"/>
      <c r="R36" s="324"/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69" customFormat="1" ht="15" customHeight="1">
      <c r="A37" s="394"/>
      <c r="B37" s="418"/>
      <c r="C37" s="421"/>
      <c r="D37" s="386"/>
      <c r="E37" s="387"/>
      <c r="F37" s="387"/>
      <c r="G37" s="422"/>
      <c r="H37" s="422"/>
      <c r="I37" s="387"/>
      <c r="J37" s="515"/>
      <c r="K37" s="352"/>
      <c r="L37" s="404"/>
      <c r="M37" s="402"/>
      <c r="N37" s="380"/>
      <c r="O37" s="393"/>
      <c r="P37" s="4"/>
      <c r="Q37" s="4"/>
      <c r="R37" s="324"/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69" customFormat="1" ht="15" customHeight="1">
      <c r="A38" s="394"/>
      <c r="B38" s="418"/>
      <c r="C38" s="421"/>
      <c r="D38" s="386"/>
      <c r="E38" s="387"/>
      <c r="F38" s="387"/>
      <c r="G38" s="422"/>
      <c r="H38" s="422"/>
      <c r="I38" s="387"/>
      <c r="J38" s="515"/>
      <c r="K38" s="352"/>
      <c r="L38" s="404"/>
      <c r="M38" s="402"/>
      <c r="N38" s="380"/>
      <c r="O38" s="393"/>
      <c r="P38" s="4"/>
      <c r="Q38" s="4"/>
      <c r="R38" s="324"/>
      <c r="S38" s="37"/>
      <c r="T38" s="37"/>
      <c r="U38" s="37"/>
      <c r="V38" s="37"/>
      <c r="W38" s="37"/>
      <c r="X38" s="37"/>
      <c r="Y38" s="37"/>
      <c r="Z38" s="37"/>
      <c r="AA38" s="37"/>
    </row>
    <row r="39" spans="1:34" s="369" customFormat="1" ht="15" customHeight="1">
      <c r="A39" s="394"/>
      <c r="B39" s="418"/>
      <c r="C39" s="421"/>
      <c r="D39" s="386"/>
      <c r="E39" s="387"/>
      <c r="F39" s="387"/>
      <c r="G39" s="422"/>
      <c r="H39" s="422"/>
      <c r="I39" s="387"/>
      <c r="J39" s="515"/>
      <c r="K39" s="352"/>
      <c r="L39" s="404"/>
      <c r="M39" s="402"/>
      <c r="N39" s="380"/>
      <c r="O39" s="393"/>
      <c r="P39" s="4"/>
      <c r="Q39" s="4"/>
      <c r="R39" s="324"/>
      <c r="S39" s="37"/>
      <c r="T39" s="37"/>
      <c r="U39" s="37"/>
      <c r="V39" s="37"/>
      <c r="W39" s="37"/>
      <c r="X39" s="37"/>
      <c r="Y39" s="37"/>
      <c r="Z39" s="37"/>
      <c r="AA39" s="37"/>
    </row>
    <row r="40" spans="1:34" s="369" customFormat="1" ht="15" customHeight="1">
      <c r="A40" s="394"/>
      <c r="B40" s="418"/>
      <c r="C40" s="421"/>
      <c r="D40" s="386"/>
      <c r="E40" s="387"/>
      <c r="F40" s="387"/>
      <c r="G40" s="422"/>
      <c r="H40" s="422"/>
      <c r="I40" s="387"/>
      <c r="J40" s="352"/>
      <c r="K40" s="352"/>
      <c r="L40" s="404"/>
      <c r="M40" s="402"/>
      <c r="N40" s="380"/>
      <c r="O40" s="393"/>
      <c r="P40" s="4"/>
      <c r="Q40" s="4"/>
      <c r="R40" s="324"/>
      <c r="S40" s="37"/>
      <c r="T40" s="37"/>
      <c r="U40" s="37"/>
      <c r="V40" s="37"/>
      <c r="W40" s="37"/>
      <c r="X40" s="37"/>
      <c r="Y40" s="37"/>
      <c r="Z40" s="37"/>
      <c r="AA40" s="37"/>
    </row>
    <row r="41" spans="1:34" ht="44.25" customHeight="1">
      <c r="A41" s="20" t="s">
        <v>560</v>
      </c>
      <c r="B41" s="36"/>
      <c r="C41" s="36"/>
      <c r="D41" s="37"/>
      <c r="E41" s="33"/>
      <c r="F41" s="33"/>
      <c r="G41" s="32"/>
      <c r="H41" s="32" t="s">
        <v>822</v>
      </c>
      <c r="I41" s="33"/>
      <c r="J41" s="14"/>
      <c r="K41" s="76"/>
      <c r="L41" s="77"/>
      <c r="M41" s="76"/>
      <c r="N41" s="78"/>
      <c r="O41" s="76"/>
      <c r="P41" s="4"/>
      <c r="Q41" s="410"/>
      <c r="R41" s="423"/>
      <c r="S41" s="410"/>
      <c r="T41" s="410"/>
      <c r="U41" s="410"/>
      <c r="V41" s="410"/>
      <c r="W41" s="410"/>
      <c r="X41" s="410"/>
      <c r="Y41" s="410"/>
      <c r="Z41" s="37"/>
      <c r="AA41" s="37"/>
      <c r="AB41" s="37"/>
    </row>
    <row r="42" spans="1:34" s="3" customFormat="1">
      <c r="A42" s="26" t="s">
        <v>561</v>
      </c>
      <c r="B42" s="20"/>
      <c r="C42" s="20"/>
      <c r="D42" s="20"/>
      <c r="E42" s="2"/>
      <c r="F42" s="27" t="s">
        <v>562</v>
      </c>
      <c r="G42" s="38"/>
      <c r="H42" s="39"/>
      <c r="I42" s="79"/>
      <c r="J42" s="14"/>
      <c r="K42" s="80"/>
      <c r="L42" s="81"/>
      <c r="M42" s="82"/>
      <c r="N42" s="83"/>
      <c r="O42" s="84"/>
      <c r="P42" s="2"/>
      <c r="Q42" s="1"/>
      <c r="R42" s="9"/>
      <c r="Z42" s="6"/>
      <c r="AA42" s="6"/>
      <c r="AB42" s="6"/>
      <c r="AC42" s="6"/>
      <c r="AD42" s="6"/>
      <c r="AE42" s="6"/>
      <c r="AF42" s="6"/>
      <c r="AG42" s="6"/>
      <c r="AH42" s="6"/>
    </row>
    <row r="43" spans="1:34" s="6" customFormat="1" ht="14.25" customHeight="1">
      <c r="A43" s="26"/>
      <c r="B43" s="20"/>
      <c r="C43" s="20"/>
      <c r="D43" s="20"/>
      <c r="E43" s="29"/>
      <c r="F43" s="27" t="s">
        <v>564</v>
      </c>
      <c r="G43" s="38"/>
      <c r="H43" s="39"/>
      <c r="I43" s="79"/>
      <c r="J43" s="14"/>
      <c r="K43" s="80"/>
      <c r="L43" s="81"/>
      <c r="M43" s="82"/>
      <c r="N43" s="83"/>
      <c r="O43" s="84"/>
      <c r="P43" s="2"/>
      <c r="Q43" s="1"/>
      <c r="R43" s="9"/>
      <c r="S43" s="3"/>
      <c r="Y43" s="3"/>
      <c r="Z43" s="3"/>
    </row>
    <row r="44" spans="1:34" s="6" customFormat="1" ht="14.25" customHeight="1">
      <c r="A44" s="20"/>
      <c r="B44" s="20"/>
      <c r="C44" s="20"/>
      <c r="D44" s="20"/>
      <c r="E44" s="29"/>
      <c r="F44" s="14"/>
      <c r="G44" s="14"/>
      <c r="H44" s="28"/>
      <c r="I44" s="33"/>
      <c r="J44" s="68"/>
      <c r="K44" s="65"/>
      <c r="L44" s="66"/>
      <c r="M44" s="14"/>
      <c r="N44" s="69"/>
      <c r="O44" s="54"/>
      <c r="P44" s="5"/>
      <c r="Q44" s="1"/>
      <c r="R44" s="9"/>
      <c r="S44" s="3"/>
      <c r="Y44" s="3"/>
      <c r="Z44" s="3"/>
    </row>
    <row r="45" spans="1:34" s="6" customFormat="1" ht="15">
      <c r="A45" s="40" t="s">
        <v>571</v>
      </c>
      <c r="B45" s="40"/>
      <c r="C45" s="40"/>
      <c r="D45" s="40"/>
      <c r="E45" s="29"/>
      <c r="F45" s="14"/>
      <c r="G45" s="9"/>
      <c r="H45" s="14"/>
      <c r="I45" s="9"/>
      <c r="J45" s="85"/>
      <c r="K45" s="9"/>
      <c r="L45" s="9"/>
      <c r="M45" s="9"/>
      <c r="N45" s="9"/>
      <c r="O45" s="86"/>
      <c r="P45"/>
      <c r="Q45" s="1"/>
      <c r="R45" s="9"/>
      <c r="S45" s="3"/>
      <c r="Y45" s="3"/>
      <c r="Z45" s="3"/>
    </row>
    <row r="46" spans="1:34" s="6" customFormat="1" ht="38.25">
      <c r="A46" s="18" t="s">
        <v>16</v>
      </c>
      <c r="B46" s="18" t="s">
        <v>534</v>
      </c>
      <c r="C46" s="18"/>
      <c r="D46" s="19" t="s">
        <v>545</v>
      </c>
      <c r="E46" s="18" t="s">
        <v>546</v>
      </c>
      <c r="F46" s="18" t="s">
        <v>547</v>
      </c>
      <c r="G46" s="18" t="s">
        <v>566</v>
      </c>
      <c r="H46" s="18" t="s">
        <v>549</v>
      </c>
      <c r="I46" s="18" t="s">
        <v>550</v>
      </c>
      <c r="J46" s="17" t="s">
        <v>551</v>
      </c>
      <c r="K46" s="74" t="s">
        <v>572</v>
      </c>
      <c r="L46" s="60" t="s">
        <v>820</v>
      </c>
      <c r="M46" s="74" t="s">
        <v>568</v>
      </c>
      <c r="N46" s="18" t="s">
        <v>569</v>
      </c>
      <c r="O46" s="17" t="s">
        <v>554</v>
      </c>
      <c r="P46" s="87" t="s">
        <v>555</v>
      </c>
      <c r="Q46" s="1"/>
      <c r="R46" s="14"/>
      <c r="S46" s="3"/>
      <c r="Y46" s="3"/>
      <c r="Z46" s="3"/>
    </row>
    <row r="47" spans="1:34" s="369" customFormat="1" ht="13.9" customHeight="1">
      <c r="A47" s="518">
        <v>1</v>
      </c>
      <c r="B47" s="479">
        <v>44252</v>
      </c>
      <c r="C47" s="491"/>
      <c r="D47" s="461" t="s">
        <v>852</v>
      </c>
      <c r="E47" s="492" t="s">
        <v>557</v>
      </c>
      <c r="F47" s="462">
        <v>4530</v>
      </c>
      <c r="G47" s="462">
        <v>4425</v>
      </c>
      <c r="H47" s="462">
        <v>4430</v>
      </c>
      <c r="I47" s="463">
        <v>4730</v>
      </c>
      <c r="J47" s="463" t="s">
        <v>873</v>
      </c>
      <c r="K47" s="519">
        <f t="shared" ref="K47" si="27">H47-F47</f>
        <v>-100</v>
      </c>
      <c r="L47" s="511">
        <f t="shared" ref="L47" si="28">(H47*N47)*0.035%</f>
        <v>193.81250000000003</v>
      </c>
      <c r="M47" s="512">
        <f t="shared" ref="M47" si="29">(K47*N47)-L47</f>
        <v>-12693.8125</v>
      </c>
      <c r="N47" s="463">
        <v>125</v>
      </c>
      <c r="O47" s="513" t="s">
        <v>620</v>
      </c>
      <c r="P47" s="484">
        <v>44256</v>
      </c>
      <c r="Q47" s="363"/>
      <c r="R47" s="324" t="s">
        <v>792</v>
      </c>
      <c r="S47" s="37"/>
      <c r="Y47" s="37"/>
      <c r="Z47" s="37"/>
    </row>
    <row r="48" spans="1:34" s="369" customFormat="1" ht="13.9" customHeight="1">
      <c r="A48" s="516">
        <v>2</v>
      </c>
      <c r="B48" s="470">
        <v>44253</v>
      </c>
      <c r="C48" s="448"/>
      <c r="D48" s="446" t="s">
        <v>855</v>
      </c>
      <c r="E48" s="447" t="s">
        <v>557</v>
      </c>
      <c r="F48" s="444">
        <v>1313</v>
      </c>
      <c r="G48" s="444">
        <v>1287</v>
      </c>
      <c r="H48" s="444">
        <v>1342</v>
      </c>
      <c r="I48" s="445">
        <v>1360</v>
      </c>
      <c r="J48" s="445" t="s">
        <v>859</v>
      </c>
      <c r="K48" s="517">
        <f t="shared" ref="K48" si="30">H48-F48</f>
        <v>29</v>
      </c>
      <c r="L48" s="471">
        <f t="shared" ref="L48:L49" si="31">(H48*N48)*0.035%</f>
        <v>258.33500000000004</v>
      </c>
      <c r="M48" s="472">
        <f t="shared" ref="M48" si="32">(K48*N48)-L48</f>
        <v>15691.665000000001</v>
      </c>
      <c r="N48" s="445">
        <v>550</v>
      </c>
      <c r="O48" s="473" t="s">
        <v>556</v>
      </c>
      <c r="P48" s="443">
        <v>44256</v>
      </c>
      <c r="Q48" s="363"/>
      <c r="R48" s="324" t="s">
        <v>792</v>
      </c>
      <c r="S48" s="37"/>
      <c r="Y48" s="37"/>
      <c r="Z48" s="37"/>
    </row>
    <row r="49" spans="1:34" s="369" customFormat="1" ht="13.9" customHeight="1">
      <c r="A49" s="547">
        <v>3</v>
      </c>
      <c r="B49" s="549">
        <v>44256</v>
      </c>
      <c r="C49" s="491"/>
      <c r="D49" s="461" t="s">
        <v>849</v>
      </c>
      <c r="E49" s="492" t="s">
        <v>817</v>
      </c>
      <c r="F49" s="462">
        <v>14705</v>
      </c>
      <c r="G49" s="462">
        <v>14900</v>
      </c>
      <c r="H49" s="462">
        <v>14900</v>
      </c>
      <c r="I49" s="463">
        <v>14500</v>
      </c>
      <c r="J49" s="551" t="s">
        <v>875</v>
      </c>
      <c r="K49" s="511">
        <f>F49-G49</f>
        <v>-195</v>
      </c>
      <c r="L49" s="511">
        <f t="shared" si="31"/>
        <v>391.12500000000006</v>
      </c>
      <c r="M49" s="551">
        <v>-8741</v>
      </c>
      <c r="N49" s="551">
        <v>75</v>
      </c>
      <c r="O49" s="553" t="s">
        <v>620</v>
      </c>
      <c r="P49" s="545">
        <v>44257</v>
      </c>
      <c r="Q49" s="363"/>
      <c r="R49" s="324" t="s">
        <v>559</v>
      </c>
      <c r="S49" s="37"/>
      <c r="Y49" s="37"/>
      <c r="Z49" s="37"/>
    </row>
    <row r="50" spans="1:34" s="369" customFormat="1" ht="13.9" customHeight="1">
      <c r="A50" s="548"/>
      <c r="B50" s="550"/>
      <c r="C50" s="491"/>
      <c r="D50" s="461" t="s">
        <v>848</v>
      </c>
      <c r="E50" s="492" t="s">
        <v>817</v>
      </c>
      <c r="F50" s="462">
        <v>112.5</v>
      </c>
      <c r="G50" s="462"/>
      <c r="H50" s="462">
        <v>27.5</v>
      </c>
      <c r="I50" s="463"/>
      <c r="J50" s="552"/>
      <c r="K50" s="527">
        <f>F50-H50</f>
        <v>85</v>
      </c>
      <c r="L50" s="511">
        <v>100</v>
      </c>
      <c r="M50" s="552"/>
      <c r="N50" s="552"/>
      <c r="O50" s="554"/>
      <c r="P50" s="546"/>
      <c r="Q50" s="363"/>
      <c r="R50" s="324" t="s">
        <v>559</v>
      </c>
      <c r="S50" s="37"/>
      <c r="Y50" s="37"/>
      <c r="Z50" s="37"/>
    </row>
    <row r="51" spans="1:34" s="369" customFormat="1" ht="13.9" customHeight="1">
      <c r="A51" s="516">
        <v>4</v>
      </c>
      <c r="B51" s="470">
        <v>44256</v>
      </c>
      <c r="C51" s="448"/>
      <c r="D51" s="446" t="s">
        <v>861</v>
      </c>
      <c r="E51" s="447" t="s">
        <v>817</v>
      </c>
      <c r="F51" s="444">
        <v>736</v>
      </c>
      <c r="G51" s="444">
        <v>746</v>
      </c>
      <c r="H51" s="444">
        <v>729</v>
      </c>
      <c r="I51" s="445">
        <v>715</v>
      </c>
      <c r="J51" s="445" t="s">
        <v>851</v>
      </c>
      <c r="K51" s="517">
        <f>F51-H51</f>
        <v>7</v>
      </c>
      <c r="L51" s="471">
        <f t="shared" ref="L51:L53" si="33">(H51*N51)*0.035%</f>
        <v>306.18000000000006</v>
      </c>
      <c r="M51" s="472">
        <f t="shared" ref="M51:M53" si="34">(K51*N51)-L51</f>
        <v>8093.82</v>
      </c>
      <c r="N51" s="445">
        <v>1200</v>
      </c>
      <c r="O51" s="473" t="s">
        <v>556</v>
      </c>
      <c r="P51" s="464">
        <v>44256</v>
      </c>
      <c r="Q51" s="363"/>
      <c r="R51" s="324" t="s">
        <v>559</v>
      </c>
      <c r="S51" s="37"/>
      <c r="Y51" s="37"/>
      <c r="Z51" s="37"/>
    </row>
    <row r="52" spans="1:34" s="369" customFormat="1" ht="13.9" customHeight="1">
      <c r="A52" s="516">
        <v>5</v>
      </c>
      <c r="B52" s="470">
        <v>44256</v>
      </c>
      <c r="C52" s="448"/>
      <c r="D52" s="446" t="s">
        <v>868</v>
      </c>
      <c r="E52" s="447" t="s">
        <v>557</v>
      </c>
      <c r="F52" s="444">
        <v>1576.5</v>
      </c>
      <c r="G52" s="444">
        <v>1559</v>
      </c>
      <c r="H52" s="444">
        <v>1589</v>
      </c>
      <c r="I52" s="445">
        <v>1610</v>
      </c>
      <c r="J52" s="445" t="s">
        <v>869</v>
      </c>
      <c r="K52" s="517">
        <f t="shared" ref="K52:K53" si="35">H52-F52</f>
        <v>12.5</v>
      </c>
      <c r="L52" s="471">
        <f t="shared" si="33"/>
        <v>389.30500000000006</v>
      </c>
      <c r="M52" s="472">
        <f t="shared" si="34"/>
        <v>8360.6949999999997</v>
      </c>
      <c r="N52" s="445">
        <v>700</v>
      </c>
      <c r="O52" s="473" t="s">
        <v>556</v>
      </c>
      <c r="P52" s="464">
        <v>44256</v>
      </c>
      <c r="Q52" s="363"/>
      <c r="R52" s="324" t="s">
        <v>792</v>
      </c>
      <c r="S52" s="37"/>
      <c r="Y52" s="37"/>
      <c r="Z52" s="37"/>
    </row>
    <row r="53" spans="1:34" s="369" customFormat="1" ht="13.9" customHeight="1">
      <c r="A53" s="516">
        <v>6</v>
      </c>
      <c r="B53" s="470">
        <v>44256</v>
      </c>
      <c r="C53" s="448"/>
      <c r="D53" s="446" t="s">
        <v>870</v>
      </c>
      <c r="E53" s="447" t="s">
        <v>557</v>
      </c>
      <c r="F53" s="444">
        <v>2190</v>
      </c>
      <c r="G53" s="444">
        <v>2140</v>
      </c>
      <c r="H53" s="444">
        <v>2224</v>
      </c>
      <c r="I53" s="445">
        <v>2290</v>
      </c>
      <c r="J53" s="445" t="s">
        <v>570</v>
      </c>
      <c r="K53" s="517">
        <f t="shared" si="35"/>
        <v>34</v>
      </c>
      <c r="L53" s="471">
        <f t="shared" si="33"/>
        <v>194.60000000000002</v>
      </c>
      <c r="M53" s="472">
        <f t="shared" si="34"/>
        <v>8305.4</v>
      </c>
      <c r="N53" s="445">
        <v>250</v>
      </c>
      <c r="O53" s="473" t="s">
        <v>556</v>
      </c>
      <c r="P53" s="443">
        <v>44257</v>
      </c>
      <c r="Q53" s="363"/>
      <c r="R53" s="324" t="s">
        <v>792</v>
      </c>
      <c r="S53" s="37"/>
      <c r="Y53" s="37"/>
      <c r="Z53" s="37"/>
    </row>
    <row r="54" spans="1:34" s="369" customFormat="1" ht="13.9" customHeight="1">
      <c r="A54" s="516">
        <v>7</v>
      </c>
      <c r="B54" s="470">
        <v>44257</v>
      </c>
      <c r="C54" s="448"/>
      <c r="D54" s="446" t="s">
        <v>876</v>
      </c>
      <c r="E54" s="447" t="s">
        <v>557</v>
      </c>
      <c r="F54" s="444">
        <v>577.5</v>
      </c>
      <c r="G54" s="444">
        <v>570</v>
      </c>
      <c r="H54" s="444">
        <v>585.5</v>
      </c>
      <c r="I54" s="445">
        <v>598</v>
      </c>
      <c r="J54" s="445" t="s">
        <v>877</v>
      </c>
      <c r="K54" s="517">
        <f t="shared" ref="K54" si="36">H54-F54</f>
        <v>8</v>
      </c>
      <c r="L54" s="471">
        <f t="shared" ref="L54" si="37">(H54*N54)*0.035%</f>
        <v>320.29777500000006</v>
      </c>
      <c r="M54" s="472">
        <f t="shared" ref="M54" si="38">(K54*N54)-L54</f>
        <v>12183.702224999999</v>
      </c>
      <c r="N54" s="445">
        <v>1563</v>
      </c>
      <c r="O54" s="473" t="s">
        <v>556</v>
      </c>
      <c r="P54" s="464">
        <v>44257</v>
      </c>
      <c r="Q54" s="363"/>
      <c r="R54" s="324" t="s">
        <v>792</v>
      </c>
      <c r="S54" s="37"/>
      <c r="Y54" s="37"/>
      <c r="Z54" s="37"/>
    </row>
    <row r="55" spans="1:34" s="369" customFormat="1" ht="13.9" customHeight="1">
      <c r="A55" s="516">
        <v>8</v>
      </c>
      <c r="B55" s="470">
        <v>44257</v>
      </c>
      <c r="C55" s="448"/>
      <c r="D55" s="446" t="s">
        <v>880</v>
      </c>
      <c r="E55" s="447" t="s">
        <v>557</v>
      </c>
      <c r="F55" s="444">
        <v>1918</v>
      </c>
      <c r="G55" s="444">
        <v>1892</v>
      </c>
      <c r="H55" s="444">
        <v>1935.5</v>
      </c>
      <c r="I55" s="445">
        <v>1960</v>
      </c>
      <c r="J55" s="445" t="s">
        <v>881</v>
      </c>
      <c r="K55" s="517">
        <f t="shared" ref="K55" si="39">H55-F55</f>
        <v>17.5</v>
      </c>
      <c r="L55" s="471">
        <f t="shared" ref="L55" si="40">(H55*N55)*0.035%</f>
        <v>372.58375000000007</v>
      </c>
      <c r="M55" s="472">
        <f t="shared" ref="M55" si="41">(K55*N55)-L55</f>
        <v>9252.4162500000002</v>
      </c>
      <c r="N55" s="445">
        <v>550</v>
      </c>
      <c r="O55" s="473" t="s">
        <v>556</v>
      </c>
      <c r="P55" s="464">
        <v>44257</v>
      </c>
      <c r="Q55" s="363"/>
      <c r="R55" s="324" t="s">
        <v>792</v>
      </c>
      <c r="S55" s="37"/>
      <c r="Y55" s="37"/>
      <c r="Z55" s="37"/>
    </row>
    <row r="56" spans="1:34" s="369" customFormat="1" ht="13.9" customHeight="1">
      <c r="A56" s="528">
        <v>9</v>
      </c>
      <c r="B56" s="479">
        <v>44258</v>
      </c>
      <c r="C56" s="491"/>
      <c r="D56" s="461" t="s">
        <v>849</v>
      </c>
      <c r="E56" s="492" t="s">
        <v>817</v>
      </c>
      <c r="F56" s="462">
        <v>15075</v>
      </c>
      <c r="G56" s="462">
        <v>15180</v>
      </c>
      <c r="H56" s="462">
        <v>15180</v>
      </c>
      <c r="I56" s="463">
        <v>14850</v>
      </c>
      <c r="J56" s="463" t="s">
        <v>894</v>
      </c>
      <c r="K56" s="529">
        <f>F56-H56</f>
        <v>-105</v>
      </c>
      <c r="L56" s="511">
        <f t="shared" ref="L56" si="42">(H56*N56)*0.035%</f>
        <v>398.47500000000008</v>
      </c>
      <c r="M56" s="512">
        <f t="shared" ref="M56" si="43">(K56*N56)-L56</f>
        <v>-8273.4750000000004</v>
      </c>
      <c r="N56" s="463">
        <v>75</v>
      </c>
      <c r="O56" s="513" t="s">
        <v>620</v>
      </c>
      <c r="P56" s="530">
        <v>44258</v>
      </c>
      <c r="Q56" s="363"/>
      <c r="R56" s="324" t="s">
        <v>559</v>
      </c>
      <c r="S56" s="37"/>
      <c r="Y56" s="37"/>
      <c r="Z56" s="37"/>
    </row>
    <row r="57" spans="1:34" s="369" customFormat="1" ht="13.9" customHeight="1">
      <c r="A57" s="528">
        <v>10</v>
      </c>
      <c r="B57" s="479">
        <v>44258</v>
      </c>
      <c r="C57" s="491"/>
      <c r="D57" s="461" t="s">
        <v>861</v>
      </c>
      <c r="E57" s="492" t="s">
        <v>817</v>
      </c>
      <c r="F57" s="462">
        <v>744</v>
      </c>
      <c r="G57" s="462">
        <v>755</v>
      </c>
      <c r="H57" s="462">
        <v>754</v>
      </c>
      <c r="I57" s="463">
        <v>725</v>
      </c>
      <c r="J57" s="463" t="s">
        <v>895</v>
      </c>
      <c r="K57" s="529">
        <f>F57-H57</f>
        <v>-10</v>
      </c>
      <c r="L57" s="511">
        <f t="shared" ref="L57" si="44">(H57*N57)*0.035%</f>
        <v>316.68000000000006</v>
      </c>
      <c r="M57" s="512">
        <f t="shared" ref="M57" si="45">(K57*N57)-L57</f>
        <v>-12316.68</v>
      </c>
      <c r="N57" s="463">
        <v>1200</v>
      </c>
      <c r="O57" s="513" t="s">
        <v>620</v>
      </c>
      <c r="P57" s="530">
        <v>44258</v>
      </c>
      <c r="Q57" s="363"/>
      <c r="R57" s="324" t="s">
        <v>559</v>
      </c>
      <c r="S57" s="37"/>
      <c r="Y57" s="37"/>
      <c r="Z57" s="37"/>
    </row>
    <row r="58" spans="1:34" s="369" customFormat="1" ht="13.9" customHeight="1">
      <c r="A58" s="522"/>
      <c r="B58" s="418"/>
      <c r="C58" s="419"/>
      <c r="D58" s="412"/>
      <c r="E58" s="413"/>
      <c r="F58" s="387"/>
      <c r="G58" s="387"/>
      <c r="H58" s="387"/>
      <c r="I58" s="352"/>
      <c r="J58" s="352"/>
      <c r="K58" s="523"/>
      <c r="L58" s="406"/>
      <c r="M58" s="509"/>
      <c r="N58" s="352"/>
      <c r="O58" s="380"/>
      <c r="P58" s="393"/>
      <c r="Q58" s="363"/>
      <c r="R58" s="324"/>
      <c r="S58" s="37"/>
      <c r="Y58" s="37"/>
      <c r="Z58" s="37"/>
    </row>
    <row r="59" spans="1:34" s="369" customFormat="1" ht="13.9" customHeight="1">
      <c r="A59" s="420"/>
      <c r="B59" s="418"/>
      <c r="C59" s="419"/>
      <c r="D59" s="412"/>
      <c r="E59" s="413"/>
      <c r="F59" s="387"/>
      <c r="G59" s="387"/>
      <c r="H59" s="387"/>
      <c r="I59" s="352"/>
      <c r="J59" s="352"/>
      <c r="K59" s="352"/>
      <c r="L59" s="352"/>
      <c r="M59" s="352"/>
      <c r="N59" s="352"/>
      <c r="O59" s="352"/>
      <c r="P59" s="352"/>
      <c r="Q59" s="363"/>
      <c r="R59" s="324"/>
      <c r="S59" s="37"/>
      <c r="Y59" s="37"/>
      <c r="Z59" s="37"/>
    </row>
    <row r="60" spans="1:34" s="369" customFormat="1" ht="13.9" customHeight="1">
      <c r="A60" s="430"/>
      <c r="B60" s="424"/>
      <c r="C60" s="431"/>
      <c r="D60" s="432"/>
      <c r="E60" s="353"/>
      <c r="F60" s="399"/>
      <c r="G60" s="399"/>
      <c r="H60" s="399"/>
      <c r="I60" s="395"/>
      <c r="J60" s="395"/>
      <c r="K60" s="395"/>
      <c r="L60" s="395"/>
      <c r="M60" s="395"/>
      <c r="N60" s="395"/>
      <c r="O60" s="395"/>
      <c r="P60" s="395"/>
      <c r="Q60" s="363"/>
      <c r="R60" s="324"/>
      <c r="S60" s="37"/>
      <c r="Y60" s="37"/>
      <c r="Z60" s="37"/>
    </row>
    <row r="61" spans="1:34" s="3" customFormat="1">
      <c r="A61" s="41"/>
      <c r="B61" s="42"/>
      <c r="C61" s="43"/>
      <c r="D61" s="44"/>
      <c r="E61" s="45"/>
      <c r="F61" s="46"/>
      <c r="G61" s="46"/>
      <c r="H61" s="46"/>
      <c r="I61" s="46"/>
      <c r="J61" s="14"/>
      <c r="K61" s="88"/>
      <c r="L61" s="88"/>
      <c r="M61" s="14"/>
      <c r="N61" s="13"/>
      <c r="O61" s="89"/>
      <c r="P61" s="2"/>
      <c r="Q61" s="1"/>
      <c r="R61" s="14"/>
      <c r="Z61" s="6"/>
      <c r="AA61" s="6"/>
      <c r="AB61" s="6"/>
      <c r="AC61" s="6"/>
      <c r="AD61" s="6"/>
      <c r="AE61" s="6"/>
      <c r="AF61" s="6"/>
      <c r="AG61" s="6"/>
      <c r="AH61" s="6"/>
    </row>
    <row r="62" spans="1:34" s="3" customFormat="1" ht="15">
      <c r="A62" s="47" t="s">
        <v>573</v>
      </c>
      <c r="B62" s="47"/>
      <c r="C62" s="47"/>
      <c r="D62" s="47"/>
      <c r="E62" s="48"/>
      <c r="F62" s="46"/>
      <c r="G62" s="46"/>
      <c r="H62" s="46"/>
      <c r="I62" s="46"/>
      <c r="J62" s="50"/>
      <c r="K62" s="9"/>
      <c r="L62" s="9"/>
      <c r="M62" s="9"/>
      <c r="N62" s="8"/>
      <c r="O62" s="50"/>
      <c r="P62" s="2"/>
      <c r="Q62" s="1"/>
      <c r="R62" s="14"/>
      <c r="Z62" s="6"/>
      <c r="AA62" s="6"/>
      <c r="AB62" s="6"/>
      <c r="AC62" s="6"/>
      <c r="AD62" s="6"/>
      <c r="AE62" s="6"/>
      <c r="AF62" s="6"/>
      <c r="AG62" s="6"/>
      <c r="AH62" s="6"/>
    </row>
    <row r="63" spans="1:34" s="3" customFormat="1" ht="38.25">
      <c r="A63" s="18" t="s">
        <v>16</v>
      </c>
      <c r="B63" s="18" t="s">
        <v>534</v>
      </c>
      <c r="C63" s="18"/>
      <c r="D63" s="19" t="s">
        <v>545</v>
      </c>
      <c r="E63" s="18" t="s">
        <v>546</v>
      </c>
      <c r="F63" s="18" t="s">
        <v>547</v>
      </c>
      <c r="G63" s="49" t="s">
        <v>566</v>
      </c>
      <c r="H63" s="18" t="s">
        <v>549</v>
      </c>
      <c r="I63" s="18" t="s">
        <v>550</v>
      </c>
      <c r="J63" s="17" t="s">
        <v>551</v>
      </c>
      <c r="K63" s="17" t="s">
        <v>574</v>
      </c>
      <c r="L63" s="60" t="s">
        <v>820</v>
      </c>
      <c r="M63" s="74" t="s">
        <v>568</v>
      </c>
      <c r="N63" s="18" t="s">
        <v>569</v>
      </c>
      <c r="O63" s="18" t="s">
        <v>554</v>
      </c>
      <c r="P63" s="19" t="s">
        <v>555</v>
      </c>
      <c r="Q63" s="1"/>
      <c r="R63" s="14"/>
      <c r="Z63" s="6"/>
      <c r="AA63" s="6"/>
      <c r="AB63" s="6"/>
      <c r="AC63" s="6"/>
      <c r="AD63" s="6"/>
      <c r="AE63" s="6"/>
      <c r="AF63" s="6"/>
      <c r="AG63" s="6"/>
      <c r="AH63" s="6"/>
    </row>
    <row r="64" spans="1:34" s="369" customFormat="1" ht="13.9" customHeight="1">
      <c r="A64" s="516">
        <v>1</v>
      </c>
      <c r="B64" s="470">
        <v>44256</v>
      </c>
      <c r="C64" s="448"/>
      <c r="D64" s="446" t="s">
        <v>865</v>
      </c>
      <c r="E64" s="447" t="s">
        <v>557</v>
      </c>
      <c r="F64" s="444">
        <v>350</v>
      </c>
      <c r="G64" s="444">
        <v>190</v>
      </c>
      <c r="H64" s="444">
        <v>470</v>
      </c>
      <c r="I64" s="445">
        <v>700</v>
      </c>
      <c r="J64" s="445" t="s">
        <v>866</v>
      </c>
      <c r="K64" s="517">
        <f t="shared" ref="K64" si="46">H64-F64</f>
        <v>120</v>
      </c>
      <c r="L64" s="445">
        <v>100</v>
      </c>
      <c r="M64" s="472">
        <f t="shared" ref="M64" si="47">(K64*N64)-L64</f>
        <v>2900</v>
      </c>
      <c r="N64" s="445">
        <v>25</v>
      </c>
      <c r="O64" s="473" t="s">
        <v>556</v>
      </c>
      <c r="P64" s="464">
        <v>44256</v>
      </c>
      <c r="Q64" s="363"/>
      <c r="R64" s="324" t="s">
        <v>559</v>
      </c>
      <c r="S64" s="37"/>
      <c r="Y64" s="37"/>
      <c r="Z64" s="37"/>
    </row>
    <row r="65" spans="1:34" s="369" customFormat="1" ht="13.9" customHeight="1">
      <c r="A65" s="516">
        <v>2</v>
      </c>
      <c r="B65" s="470">
        <v>44256</v>
      </c>
      <c r="C65" s="448"/>
      <c r="D65" s="446" t="s">
        <v>865</v>
      </c>
      <c r="E65" s="447" t="s">
        <v>557</v>
      </c>
      <c r="F65" s="444">
        <v>340</v>
      </c>
      <c r="G65" s="444">
        <v>190</v>
      </c>
      <c r="H65" s="444">
        <v>430</v>
      </c>
      <c r="I65" s="445">
        <v>700</v>
      </c>
      <c r="J65" s="445" t="s">
        <v>867</v>
      </c>
      <c r="K65" s="517">
        <f t="shared" ref="K65" si="48">H65-F65</f>
        <v>90</v>
      </c>
      <c r="L65" s="445">
        <v>100</v>
      </c>
      <c r="M65" s="472">
        <f t="shared" ref="M65" si="49">(K65*N65)-L65</f>
        <v>2150</v>
      </c>
      <c r="N65" s="445">
        <v>25</v>
      </c>
      <c r="O65" s="473" t="s">
        <v>556</v>
      </c>
      <c r="P65" s="464">
        <v>44256</v>
      </c>
      <c r="Q65" s="363"/>
      <c r="R65" s="324" t="s">
        <v>559</v>
      </c>
      <c r="S65" s="37"/>
      <c r="Y65" s="37"/>
      <c r="Z65" s="37"/>
    </row>
    <row r="66" spans="1:34" s="369" customFormat="1" ht="13.9" customHeight="1">
      <c r="A66" s="516">
        <v>3</v>
      </c>
      <c r="B66" s="470">
        <v>44257</v>
      </c>
      <c r="C66" s="448"/>
      <c r="D66" s="446" t="s">
        <v>878</v>
      </c>
      <c r="E66" s="447" t="s">
        <v>557</v>
      </c>
      <c r="F66" s="444">
        <v>320</v>
      </c>
      <c r="G66" s="444">
        <v>170</v>
      </c>
      <c r="H66" s="444">
        <v>405</v>
      </c>
      <c r="I66" s="445">
        <v>700</v>
      </c>
      <c r="J66" s="445" t="s">
        <v>902</v>
      </c>
      <c r="K66" s="517">
        <f t="shared" ref="K66" si="50">H66-F66</f>
        <v>85</v>
      </c>
      <c r="L66" s="445">
        <v>100</v>
      </c>
      <c r="M66" s="472">
        <f t="shared" ref="M66" si="51">(K66*N66)-L66</f>
        <v>2025</v>
      </c>
      <c r="N66" s="445">
        <v>25</v>
      </c>
      <c r="O66" s="473" t="s">
        <v>556</v>
      </c>
      <c r="P66" s="464">
        <v>44257</v>
      </c>
      <c r="Q66" s="363"/>
      <c r="R66" s="324" t="s">
        <v>792</v>
      </c>
      <c r="S66" s="37"/>
      <c r="Y66" s="37"/>
      <c r="Z66" s="37"/>
    </row>
    <row r="67" spans="1:34" s="369" customFormat="1" ht="13.9" customHeight="1">
      <c r="A67" s="516">
        <v>4</v>
      </c>
      <c r="B67" s="470">
        <v>44257</v>
      </c>
      <c r="C67" s="448"/>
      <c r="D67" s="446" t="s">
        <v>883</v>
      </c>
      <c r="E67" s="447" t="s">
        <v>557</v>
      </c>
      <c r="F67" s="444">
        <v>73.5</v>
      </c>
      <c r="G67" s="444">
        <v>25</v>
      </c>
      <c r="H67" s="444">
        <v>96</v>
      </c>
      <c r="I67" s="445">
        <v>150</v>
      </c>
      <c r="J67" s="445" t="s">
        <v>884</v>
      </c>
      <c r="K67" s="517">
        <f t="shared" ref="K67" si="52">H67-F67</f>
        <v>22.5</v>
      </c>
      <c r="L67" s="445">
        <v>100</v>
      </c>
      <c r="M67" s="472">
        <f t="shared" ref="M67" si="53">(K67*N67)-L67</f>
        <v>1587.5</v>
      </c>
      <c r="N67" s="445">
        <v>75</v>
      </c>
      <c r="O67" s="473" t="s">
        <v>556</v>
      </c>
      <c r="P67" s="464">
        <v>44257</v>
      </c>
      <c r="Q67" s="363"/>
      <c r="R67" s="324" t="s">
        <v>792</v>
      </c>
      <c r="S67" s="37"/>
      <c r="Y67" s="37"/>
      <c r="Z67" s="37"/>
    </row>
    <row r="68" spans="1:34" s="369" customFormat="1" ht="13.9" customHeight="1">
      <c r="A68" s="528">
        <v>5</v>
      </c>
      <c r="B68" s="479">
        <v>44257</v>
      </c>
      <c r="C68" s="491"/>
      <c r="D68" s="461" t="s">
        <v>883</v>
      </c>
      <c r="E68" s="492" t="s">
        <v>557</v>
      </c>
      <c r="F68" s="462">
        <v>73.5</v>
      </c>
      <c r="G68" s="462">
        <v>25</v>
      </c>
      <c r="H68" s="462">
        <v>25</v>
      </c>
      <c r="I68" s="463">
        <v>150</v>
      </c>
      <c r="J68" s="463" t="s">
        <v>893</v>
      </c>
      <c r="K68" s="529">
        <f t="shared" ref="K68:K69" si="54">H68-F68</f>
        <v>-48.5</v>
      </c>
      <c r="L68" s="463">
        <v>100</v>
      </c>
      <c r="M68" s="512">
        <f t="shared" ref="M68:M69" si="55">(K68*N68)-L68</f>
        <v>-3737.5</v>
      </c>
      <c r="N68" s="463">
        <v>75</v>
      </c>
      <c r="O68" s="513" t="s">
        <v>620</v>
      </c>
      <c r="P68" s="484">
        <v>44258</v>
      </c>
      <c r="Q68" s="363"/>
      <c r="R68" s="324" t="s">
        <v>792</v>
      </c>
      <c r="S68" s="37"/>
      <c r="Y68" s="37"/>
      <c r="Z68" s="37"/>
    </row>
    <row r="69" spans="1:34" s="369" customFormat="1" ht="13.9" customHeight="1">
      <c r="A69" s="516">
        <v>6</v>
      </c>
      <c r="B69" s="470">
        <v>44258</v>
      </c>
      <c r="C69" s="448"/>
      <c r="D69" s="446" t="s">
        <v>918</v>
      </c>
      <c r="E69" s="447" t="s">
        <v>557</v>
      </c>
      <c r="F69" s="444">
        <v>295</v>
      </c>
      <c r="G69" s="444">
        <v>145</v>
      </c>
      <c r="H69" s="444">
        <v>375</v>
      </c>
      <c r="I69" s="445">
        <v>600</v>
      </c>
      <c r="J69" s="445" t="s">
        <v>924</v>
      </c>
      <c r="K69" s="517">
        <f t="shared" si="54"/>
        <v>80</v>
      </c>
      <c r="L69" s="445">
        <v>100</v>
      </c>
      <c r="M69" s="472">
        <f t="shared" si="55"/>
        <v>1900</v>
      </c>
      <c r="N69" s="445">
        <v>25</v>
      </c>
      <c r="O69" s="473" t="s">
        <v>556</v>
      </c>
      <c r="P69" s="443">
        <v>44259</v>
      </c>
      <c r="Q69" s="363"/>
      <c r="R69" s="324" t="s">
        <v>559</v>
      </c>
      <c r="S69" s="37"/>
      <c r="Y69" s="37"/>
      <c r="Z69" s="37"/>
    </row>
    <row r="70" spans="1:34" s="369" customFormat="1" ht="13.9" customHeight="1">
      <c r="A70" s="516">
        <v>7</v>
      </c>
      <c r="B70" s="470">
        <v>44259</v>
      </c>
      <c r="C70" s="448"/>
      <c r="D70" s="446" t="s">
        <v>922</v>
      </c>
      <c r="E70" s="447" t="s">
        <v>557</v>
      </c>
      <c r="F70" s="444">
        <v>30</v>
      </c>
      <c r="G70" s="444"/>
      <c r="H70" s="444">
        <v>43</v>
      </c>
      <c r="I70" s="445">
        <v>80</v>
      </c>
      <c r="J70" s="445" t="s">
        <v>923</v>
      </c>
      <c r="K70" s="517">
        <f t="shared" ref="K70:K71" si="56">H70-F70</f>
        <v>13</v>
      </c>
      <c r="L70" s="445">
        <v>100</v>
      </c>
      <c r="M70" s="472">
        <f t="shared" ref="M70:M71" si="57">(K70*N70)-L70</f>
        <v>875</v>
      </c>
      <c r="N70" s="445">
        <v>75</v>
      </c>
      <c r="O70" s="473" t="s">
        <v>556</v>
      </c>
      <c r="P70" s="464">
        <v>44259</v>
      </c>
      <c r="Q70" s="363"/>
      <c r="R70" s="324" t="s">
        <v>792</v>
      </c>
      <c r="S70" s="37"/>
      <c r="Y70" s="37"/>
      <c r="Z70" s="37"/>
    </row>
    <row r="71" spans="1:34" s="369" customFormat="1" ht="13.9" customHeight="1">
      <c r="A71" s="516">
        <v>8</v>
      </c>
      <c r="B71" s="470">
        <v>44259</v>
      </c>
      <c r="C71" s="448"/>
      <c r="D71" s="446" t="s">
        <v>919</v>
      </c>
      <c r="E71" s="447" t="s">
        <v>557</v>
      </c>
      <c r="F71" s="444">
        <v>305</v>
      </c>
      <c r="G71" s="444">
        <v>145</v>
      </c>
      <c r="H71" s="444">
        <v>365</v>
      </c>
      <c r="I71" s="445">
        <v>600</v>
      </c>
      <c r="J71" s="445" t="s">
        <v>787</v>
      </c>
      <c r="K71" s="517">
        <f t="shared" si="56"/>
        <v>60</v>
      </c>
      <c r="L71" s="445">
        <v>100</v>
      </c>
      <c r="M71" s="472">
        <f t="shared" si="57"/>
        <v>1400</v>
      </c>
      <c r="N71" s="445">
        <v>25</v>
      </c>
      <c r="O71" s="473" t="s">
        <v>556</v>
      </c>
      <c r="P71" s="464">
        <v>44259</v>
      </c>
      <c r="Q71" s="363"/>
      <c r="R71" s="324" t="s">
        <v>559</v>
      </c>
      <c r="S71" s="37"/>
      <c r="Y71" s="37"/>
      <c r="Z71" s="37"/>
    </row>
    <row r="72" spans="1:34" s="369" customFormat="1" ht="13.9" customHeight="1">
      <c r="A72" s="522"/>
      <c r="B72" s="418"/>
      <c r="C72" s="419"/>
      <c r="D72" s="412"/>
      <c r="E72" s="413"/>
      <c r="F72" s="387"/>
      <c r="G72" s="387"/>
      <c r="H72" s="387"/>
      <c r="I72" s="352"/>
      <c r="J72" s="352"/>
      <c r="K72" s="523"/>
      <c r="L72" s="352"/>
      <c r="M72" s="509"/>
      <c r="N72" s="352"/>
      <c r="O72" s="380"/>
      <c r="P72" s="393"/>
      <c r="Q72" s="363"/>
      <c r="R72" s="324"/>
      <c r="S72" s="37"/>
      <c r="Y72" s="37"/>
      <c r="Z72" s="37"/>
    </row>
    <row r="73" spans="1:34" s="369" customFormat="1" ht="13.9" customHeight="1">
      <c r="A73" s="420"/>
      <c r="B73" s="418"/>
      <c r="C73" s="419"/>
      <c r="D73" s="412"/>
      <c r="E73" s="413"/>
      <c r="F73" s="387"/>
      <c r="G73" s="387"/>
      <c r="H73" s="387"/>
      <c r="I73" s="352"/>
      <c r="J73" s="352"/>
      <c r="K73" s="352"/>
      <c r="L73" s="352"/>
      <c r="M73" s="352"/>
      <c r="N73" s="352"/>
      <c r="O73" s="352"/>
      <c r="P73" s="352"/>
      <c r="Q73" s="363"/>
      <c r="R73" s="324"/>
      <c r="S73" s="37"/>
      <c r="Y73" s="37"/>
      <c r="Z73" s="37"/>
    </row>
    <row r="74" spans="1:34" s="37" customFormat="1" ht="14.25">
      <c r="A74" s="33"/>
      <c r="B74" s="397"/>
      <c r="C74" s="397"/>
      <c r="D74" s="398"/>
      <c r="E74" s="399"/>
      <c r="F74" s="399"/>
      <c r="G74" s="400"/>
      <c r="H74" s="400"/>
      <c r="I74" s="399"/>
      <c r="J74" s="395"/>
      <c r="K74" s="395"/>
      <c r="L74" s="395"/>
      <c r="M74" s="395"/>
      <c r="N74" s="395"/>
      <c r="O74" s="395"/>
      <c r="P74" s="395"/>
      <c r="Q74" s="363"/>
      <c r="R74" s="324"/>
      <c r="Z74" s="369"/>
      <c r="AA74" s="369"/>
      <c r="AB74" s="369"/>
      <c r="AC74" s="369"/>
      <c r="AD74" s="369"/>
      <c r="AE74" s="369"/>
      <c r="AF74" s="369"/>
      <c r="AG74" s="369"/>
      <c r="AH74" s="369"/>
    </row>
    <row r="75" spans="1:34" s="37" customFormat="1" ht="14.25">
      <c r="A75" s="33"/>
      <c r="B75" s="397"/>
      <c r="C75" s="397"/>
      <c r="D75" s="398"/>
      <c r="E75" s="399"/>
      <c r="F75" s="399"/>
      <c r="G75" s="400"/>
      <c r="H75" s="400"/>
      <c r="I75" s="399"/>
      <c r="J75" s="395"/>
      <c r="K75" s="395"/>
      <c r="L75" s="395"/>
      <c r="M75" s="395"/>
      <c r="N75" s="395"/>
      <c r="O75" s="395"/>
      <c r="P75" s="395"/>
      <c r="Q75" s="363"/>
      <c r="R75" s="324"/>
      <c r="Z75" s="369"/>
      <c r="AA75" s="369"/>
      <c r="AB75" s="369"/>
      <c r="AC75" s="369"/>
      <c r="AD75" s="369"/>
      <c r="AE75" s="369"/>
      <c r="AF75" s="369"/>
      <c r="AG75" s="369"/>
      <c r="AH75" s="369"/>
    </row>
    <row r="76" spans="1:34" s="37" customFormat="1" ht="14.25">
      <c r="A76" s="33"/>
      <c r="B76" s="397"/>
      <c r="C76" s="397"/>
      <c r="D76" s="398"/>
      <c r="E76" s="399"/>
      <c r="F76" s="399"/>
      <c r="G76" s="400"/>
      <c r="H76" s="400"/>
      <c r="I76" s="399"/>
      <c r="J76" s="395"/>
      <c r="K76" s="395"/>
      <c r="L76" s="395"/>
      <c r="M76" s="395"/>
      <c r="N76" s="395"/>
      <c r="O76" s="395"/>
      <c r="P76" s="395"/>
      <c r="Q76" s="363"/>
      <c r="R76" s="324"/>
      <c r="Z76" s="369"/>
      <c r="AA76" s="369"/>
      <c r="AB76" s="369"/>
      <c r="AC76" s="369"/>
      <c r="AD76" s="369"/>
      <c r="AE76" s="369"/>
      <c r="AF76" s="369"/>
      <c r="AG76" s="369"/>
      <c r="AH76" s="369"/>
    </row>
    <row r="77" spans="1:34" s="37" customFormat="1" ht="14.25">
      <c r="A77" s="33"/>
      <c r="B77" s="397"/>
      <c r="C77" s="397"/>
      <c r="D77" s="398"/>
      <c r="E77" s="399"/>
      <c r="F77" s="399"/>
      <c r="G77" s="400"/>
      <c r="H77" s="400"/>
      <c r="I77" s="399"/>
      <c r="J77" s="395"/>
      <c r="K77" s="395"/>
      <c r="L77" s="395"/>
      <c r="M77" s="395"/>
      <c r="N77" s="395"/>
      <c r="O77" s="395"/>
      <c r="P77" s="395"/>
      <c r="Q77" s="363"/>
      <c r="R77" s="324"/>
      <c r="Z77" s="369"/>
      <c r="AA77" s="369"/>
      <c r="AB77" s="369"/>
      <c r="AC77" s="369"/>
      <c r="AD77" s="369"/>
      <c r="AE77" s="369"/>
      <c r="AF77" s="369"/>
      <c r="AG77" s="369"/>
      <c r="AH77" s="369"/>
    </row>
    <row r="78" spans="1:34" s="37" customFormat="1" ht="14.25">
      <c r="A78" s="33"/>
      <c r="B78" s="397"/>
      <c r="C78" s="397"/>
      <c r="D78" s="398"/>
      <c r="E78" s="399"/>
      <c r="F78" s="399"/>
      <c r="G78" s="400"/>
      <c r="H78" s="400"/>
      <c r="I78" s="399"/>
      <c r="J78" s="395"/>
      <c r="K78" s="395"/>
      <c r="L78" s="395"/>
      <c r="M78" s="395"/>
      <c r="N78" s="395"/>
      <c r="O78" s="401"/>
      <c r="P78" s="395"/>
      <c r="Q78" s="363"/>
      <c r="R78" s="324"/>
      <c r="Z78" s="369"/>
      <c r="AA78" s="369"/>
      <c r="AB78" s="369"/>
      <c r="AC78" s="369"/>
      <c r="AD78" s="369"/>
      <c r="AE78" s="369"/>
      <c r="AF78" s="369"/>
      <c r="AG78" s="369"/>
      <c r="AH78" s="369"/>
    </row>
    <row r="79" spans="1:34" s="37" customFormat="1" ht="14.25">
      <c r="A79" s="353"/>
      <c r="B79" s="354"/>
      <c r="C79" s="354"/>
      <c r="D79" s="355"/>
      <c r="E79" s="353"/>
      <c r="F79" s="370"/>
      <c r="G79" s="353"/>
      <c r="H79" s="353"/>
      <c r="I79" s="353"/>
      <c r="J79" s="354"/>
      <c r="K79" s="371"/>
      <c r="L79" s="353"/>
      <c r="M79" s="353"/>
      <c r="N79" s="353"/>
      <c r="O79" s="372"/>
      <c r="P79" s="363"/>
      <c r="Q79" s="363"/>
      <c r="R79" s="324"/>
      <c r="Z79" s="369"/>
      <c r="AA79" s="369"/>
      <c r="AB79" s="369"/>
      <c r="AC79" s="369"/>
      <c r="AD79" s="369"/>
      <c r="AE79" s="369"/>
      <c r="AF79" s="369"/>
      <c r="AG79" s="369"/>
      <c r="AH79" s="369"/>
    </row>
    <row r="80" spans="1:34" ht="15">
      <c r="A80" s="96" t="s">
        <v>575</v>
      </c>
      <c r="B80" s="97"/>
      <c r="C80" s="97"/>
      <c r="D80" s="98"/>
      <c r="E80" s="31"/>
      <c r="F80" s="29"/>
      <c r="G80" s="29"/>
      <c r="H80" s="70"/>
      <c r="I80" s="116"/>
      <c r="J80" s="117"/>
      <c r="K80" s="14"/>
      <c r="L80" s="14"/>
      <c r="M80" s="14"/>
      <c r="N80" s="8"/>
      <c r="O80" s="50"/>
      <c r="Q80" s="92"/>
      <c r="R80" s="14"/>
      <c r="S80" s="13"/>
      <c r="T80" s="13"/>
      <c r="U80" s="13"/>
      <c r="V80" s="13"/>
      <c r="W80" s="13"/>
      <c r="X80" s="13"/>
      <c r="Y80" s="13"/>
      <c r="Z80" s="13"/>
    </row>
    <row r="81" spans="1:29" ht="38.25">
      <c r="A81" s="17" t="s">
        <v>16</v>
      </c>
      <c r="B81" s="18" t="s">
        <v>534</v>
      </c>
      <c r="C81" s="18"/>
      <c r="D81" s="19" t="s">
        <v>545</v>
      </c>
      <c r="E81" s="18" t="s">
        <v>546</v>
      </c>
      <c r="F81" s="18" t="s">
        <v>547</v>
      </c>
      <c r="G81" s="18" t="s">
        <v>548</v>
      </c>
      <c r="H81" s="18" t="s">
        <v>549</v>
      </c>
      <c r="I81" s="18" t="s">
        <v>550</v>
      </c>
      <c r="J81" s="17" t="s">
        <v>551</v>
      </c>
      <c r="K81" s="59" t="s">
        <v>567</v>
      </c>
      <c r="L81" s="392" t="s">
        <v>820</v>
      </c>
      <c r="M81" s="60" t="s">
        <v>819</v>
      </c>
      <c r="N81" s="18" t="s">
        <v>554</v>
      </c>
      <c r="O81" s="75" t="s">
        <v>555</v>
      </c>
      <c r="P81" s="94"/>
      <c r="Q81" s="8"/>
      <c r="R81" s="14"/>
      <c r="S81" s="13"/>
      <c r="T81" s="13"/>
      <c r="U81" s="13"/>
      <c r="V81" s="13"/>
      <c r="W81" s="13"/>
      <c r="X81" s="13"/>
      <c r="Y81" s="13"/>
      <c r="Z81" s="13"/>
    </row>
    <row r="82" spans="1:29" s="369" customFormat="1" ht="14.25">
      <c r="A82" s="494">
        <v>1</v>
      </c>
      <c r="B82" s="495">
        <v>44203</v>
      </c>
      <c r="C82" s="496"/>
      <c r="D82" s="497" t="s">
        <v>480</v>
      </c>
      <c r="E82" s="498" t="s">
        <v>557</v>
      </c>
      <c r="F82" s="499">
        <v>424</v>
      </c>
      <c r="G82" s="500">
        <v>385</v>
      </c>
      <c r="H82" s="499">
        <v>455</v>
      </c>
      <c r="I82" s="501" t="s">
        <v>830</v>
      </c>
      <c r="J82" s="502" t="s">
        <v>847</v>
      </c>
      <c r="K82" s="502">
        <f t="shared" ref="K82" si="58">H82-F82</f>
        <v>31</v>
      </c>
      <c r="L82" s="503">
        <f>(F82*-0.8)/100</f>
        <v>-3.3920000000000003</v>
      </c>
      <c r="M82" s="504">
        <f t="shared" ref="M82" si="59">(K82+L82)/F82</f>
        <v>6.5113207547169816E-2</v>
      </c>
      <c r="N82" s="505" t="s">
        <v>556</v>
      </c>
      <c r="O82" s="506">
        <v>43877</v>
      </c>
      <c r="P82" s="95"/>
      <c r="Q82" s="416"/>
      <c r="R82" s="455" t="s">
        <v>559</v>
      </c>
      <c r="S82" s="410"/>
      <c r="T82" s="410"/>
      <c r="U82" s="410"/>
      <c r="V82" s="410"/>
      <c r="W82" s="410"/>
      <c r="X82" s="410"/>
      <c r="Y82" s="410"/>
      <c r="Z82" s="410"/>
    </row>
    <row r="83" spans="1:29" s="369" customFormat="1" ht="14.25">
      <c r="A83" s="433">
        <v>2</v>
      </c>
      <c r="B83" s="373">
        <v>44238</v>
      </c>
      <c r="C83" s="435"/>
      <c r="D83" s="385" t="s">
        <v>445</v>
      </c>
      <c r="E83" s="378" t="s">
        <v>557</v>
      </c>
      <c r="F83" s="387" t="s">
        <v>843</v>
      </c>
      <c r="G83" s="383">
        <v>1390</v>
      </c>
      <c r="H83" s="387"/>
      <c r="I83" s="375" t="s">
        <v>844</v>
      </c>
      <c r="J83" s="493" t="s">
        <v>558</v>
      </c>
      <c r="K83" s="493"/>
      <c r="L83" s="406"/>
      <c r="M83" s="402"/>
      <c r="N83" s="407"/>
      <c r="O83" s="409"/>
      <c r="P83" s="95"/>
      <c r="Q83" s="416"/>
      <c r="R83" s="455" t="s">
        <v>559</v>
      </c>
      <c r="S83" s="410"/>
      <c r="T83" s="410"/>
      <c r="U83" s="410"/>
      <c r="V83" s="410"/>
      <c r="W83" s="410"/>
      <c r="X83" s="410"/>
      <c r="Y83" s="410"/>
      <c r="Z83" s="410"/>
    </row>
    <row r="84" spans="1:29" s="5" customFormat="1">
      <c r="A84" s="364"/>
      <c r="B84" s="365"/>
      <c r="C84" s="366"/>
      <c r="D84" s="367"/>
      <c r="E84" s="396"/>
      <c r="F84" s="396"/>
      <c r="G84" s="453"/>
      <c r="H84" s="453"/>
      <c r="I84" s="396"/>
      <c r="J84" s="454"/>
      <c r="K84" s="449"/>
      <c r="L84" s="450"/>
      <c r="M84" s="451"/>
      <c r="N84" s="452"/>
      <c r="O84" s="368"/>
      <c r="P84" s="120"/>
      <c r="Q84"/>
      <c r="R84" s="91"/>
      <c r="T84" s="54"/>
      <c r="U84" s="54"/>
      <c r="V84" s="54"/>
      <c r="W84" s="54"/>
      <c r="X84" s="54"/>
      <c r="Y84" s="54"/>
      <c r="Z84" s="54"/>
    </row>
    <row r="85" spans="1:29">
      <c r="A85" s="20" t="s">
        <v>560</v>
      </c>
      <c r="B85" s="20"/>
      <c r="C85" s="20"/>
      <c r="D85" s="20"/>
      <c r="E85" s="2"/>
      <c r="F85" s="27" t="s">
        <v>562</v>
      </c>
      <c r="G85" s="79"/>
      <c r="H85" s="79"/>
      <c r="I85" s="35"/>
      <c r="J85" s="82"/>
      <c r="K85" s="80"/>
      <c r="L85" s="81"/>
      <c r="M85" s="82"/>
      <c r="N85" s="83"/>
      <c r="O85" s="121"/>
      <c r="P85" s="8"/>
      <c r="Q85" s="13"/>
      <c r="R85" s="93"/>
      <c r="S85" s="13"/>
      <c r="T85" s="13"/>
      <c r="U85" s="13"/>
      <c r="V85" s="13"/>
      <c r="W85" s="13"/>
      <c r="X85" s="13"/>
      <c r="Y85" s="13"/>
    </row>
    <row r="86" spans="1:29">
      <c r="A86" s="26" t="s">
        <v>561</v>
      </c>
      <c r="B86" s="20"/>
      <c r="C86" s="20"/>
      <c r="D86" s="20"/>
      <c r="E86" s="29"/>
      <c r="F86" s="27" t="s">
        <v>564</v>
      </c>
      <c r="G86" s="9"/>
      <c r="H86" s="9"/>
      <c r="I86" s="9"/>
      <c r="J86" s="50"/>
      <c r="K86" s="9"/>
      <c r="L86" s="9"/>
      <c r="M86" s="9"/>
      <c r="N86" s="8"/>
      <c r="O86" s="50"/>
      <c r="Q86" s="4"/>
      <c r="R86" s="14"/>
      <c r="S86" s="13"/>
      <c r="T86" s="13"/>
      <c r="U86" s="13"/>
      <c r="V86" s="13"/>
      <c r="W86" s="13"/>
      <c r="X86" s="13"/>
      <c r="Y86" s="13"/>
      <c r="Z86" s="13"/>
    </row>
    <row r="87" spans="1:29">
      <c r="A87" s="26"/>
      <c r="B87" s="20"/>
      <c r="C87" s="20"/>
      <c r="D87" s="20"/>
      <c r="E87" s="29"/>
      <c r="F87" s="27"/>
      <c r="G87" s="9"/>
      <c r="H87" s="9"/>
      <c r="I87" s="9"/>
      <c r="J87" s="50"/>
      <c r="K87" s="9"/>
      <c r="L87" s="9"/>
      <c r="M87" s="9"/>
      <c r="N87" s="8"/>
      <c r="O87" s="50"/>
      <c r="Q87" s="4"/>
      <c r="R87" s="79"/>
      <c r="S87" s="13"/>
      <c r="T87" s="13"/>
      <c r="U87" s="13"/>
      <c r="V87" s="13"/>
      <c r="W87" s="13"/>
      <c r="X87" s="13"/>
      <c r="Y87" s="13"/>
      <c r="Z87" s="13"/>
    </row>
    <row r="88" spans="1:29" ht="15">
      <c r="A88" s="8"/>
      <c r="B88" s="30" t="s">
        <v>824</v>
      </c>
      <c r="C88" s="30"/>
      <c r="D88" s="30"/>
      <c r="E88" s="30"/>
      <c r="F88" s="31"/>
      <c r="G88" s="29"/>
      <c r="H88" s="29"/>
      <c r="I88" s="70"/>
      <c r="J88" s="71"/>
      <c r="K88" s="72"/>
      <c r="L88" s="391"/>
      <c r="M88" s="9"/>
      <c r="N88" s="8"/>
      <c r="O88" s="50"/>
      <c r="Q88" s="4"/>
      <c r="R88" s="79"/>
      <c r="S88" s="13"/>
      <c r="T88" s="13"/>
      <c r="U88" s="13"/>
      <c r="V88" s="13"/>
      <c r="W88" s="13"/>
      <c r="X88" s="13"/>
      <c r="Y88" s="13"/>
      <c r="Z88" s="13"/>
    </row>
    <row r="89" spans="1:29" ht="38.25">
      <c r="A89" s="17" t="s">
        <v>16</v>
      </c>
      <c r="B89" s="18" t="s">
        <v>534</v>
      </c>
      <c r="C89" s="18"/>
      <c r="D89" s="19" t="s">
        <v>545</v>
      </c>
      <c r="E89" s="18" t="s">
        <v>546</v>
      </c>
      <c r="F89" s="18" t="s">
        <v>547</v>
      </c>
      <c r="G89" s="18" t="s">
        <v>566</v>
      </c>
      <c r="H89" s="18" t="s">
        <v>549</v>
      </c>
      <c r="I89" s="18" t="s">
        <v>550</v>
      </c>
      <c r="J89" s="73" t="s">
        <v>551</v>
      </c>
      <c r="K89" s="59" t="s">
        <v>567</v>
      </c>
      <c r="L89" s="74" t="s">
        <v>568</v>
      </c>
      <c r="M89" s="18" t="s">
        <v>569</v>
      </c>
      <c r="N89" s="392" t="s">
        <v>820</v>
      </c>
      <c r="O89" s="60" t="s">
        <v>819</v>
      </c>
      <c r="P89" s="18" t="s">
        <v>554</v>
      </c>
      <c r="Q89" s="75" t="s">
        <v>555</v>
      </c>
      <c r="R89" s="79"/>
      <c r="S89" s="13"/>
      <c r="T89" s="13"/>
      <c r="U89" s="13"/>
      <c r="V89" s="13"/>
      <c r="W89" s="13"/>
      <c r="X89" s="13"/>
      <c r="Y89" s="13"/>
      <c r="Z89" s="13"/>
    </row>
    <row r="90" spans="1:29" ht="14.25">
      <c r="A90" s="358"/>
      <c r="B90" s="373"/>
      <c r="C90" s="377"/>
      <c r="D90" s="385"/>
      <c r="E90" s="378"/>
      <c r="F90" s="403"/>
      <c r="G90" s="383"/>
      <c r="H90" s="378"/>
      <c r="I90" s="375"/>
      <c r="J90" s="414"/>
      <c r="K90" s="414"/>
      <c r="L90" s="415"/>
      <c r="M90" s="413"/>
      <c r="N90" s="415"/>
      <c r="O90" s="402"/>
      <c r="P90" s="379"/>
      <c r="Q90" s="393"/>
      <c r="R90" s="411"/>
      <c r="S90" s="401"/>
      <c r="T90" s="13"/>
      <c r="U90" s="410"/>
      <c r="V90" s="410"/>
      <c r="W90" s="410"/>
      <c r="X90" s="410"/>
      <c r="Y90" s="410"/>
      <c r="Z90" s="410"/>
      <c r="AA90" s="369"/>
      <c r="AB90" s="369"/>
      <c r="AC90" s="369"/>
    </row>
    <row r="91" spans="1:29" ht="14.25">
      <c r="A91" s="358"/>
      <c r="B91" s="373"/>
      <c r="C91" s="377"/>
      <c r="D91" s="385"/>
      <c r="E91" s="378"/>
      <c r="F91" s="403"/>
      <c r="G91" s="383"/>
      <c r="H91" s="378"/>
      <c r="I91" s="375"/>
      <c r="J91" s="414"/>
      <c r="K91" s="414"/>
      <c r="L91" s="415"/>
      <c r="M91" s="413"/>
      <c r="N91" s="415"/>
      <c r="O91" s="402"/>
      <c r="P91" s="379"/>
      <c r="Q91" s="393"/>
      <c r="R91" s="411"/>
      <c r="S91" s="401"/>
      <c r="T91" s="13"/>
      <c r="U91" s="410"/>
      <c r="V91" s="410"/>
      <c r="W91" s="410"/>
      <c r="X91" s="410"/>
      <c r="Y91" s="410"/>
      <c r="Z91" s="410"/>
      <c r="AA91" s="369"/>
      <c r="AB91" s="369"/>
      <c r="AC91" s="369"/>
    </row>
    <row r="92" spans="1:29" s="369" customFormat="1" ht="14.25">
      <c r="A92" s="358"/>
      <c r="B92" s="373"/>
      <c r="C92" s="377"/>
      <c r="D92" s="385"/>
      <c r="E92" s="378"/>
      <c r="F92" s="403"/>
      <c r="G92" s="383"/>
      <c r="H92" s="378"/>
      <c r="I92" s="375"/>
      <c r="J92" s="414"/>
      <c r="K92" s="414"/>
      <c r="L92" s="415"/>
      <c r="M92" s="413"/>
      <c r="N92" s="415"/>
      <c r="O92" s="402"/>
      <c r="P92" s="379"/>
      <c r="Q92" s="393"/>
      <c r="R92" s="408"/>
      <c r="S92" s="410"/>
      <c r="T92" s="410"/>
      <c r="U92" s="410"/>
      <c r="V92" s="410"/>
      <c r="W92" s="410"/>
      <c r="X92" s="410"/>
      <c r="Y92" s="410"/>
      <c r="Z92" s="410"/>
    </row>
    <row r="93" spans="1:29" s="369" customFormat="1" ht="14.25">
      <c r="A93" s="358"/>
      <c r="B93" s="373"/>
      <c r="C93" s="377"/>
      <c r="D93" s="385"/>
      <c r="E93" s="378"/>
      <c r="F93" s="414"/>
      <c r="G93" s="387"/>
      <c r="H93" s="378"/>
      <c r="I93" s="375"/>
      <c r="J93" s="414"/>
      <c r="K93" s="414"/>
      <c r="L93" s="415"/>
      <c r="M93" s="413"/>
      <c r="N93" s="415"/>
      <c r="O93" s="402"/>
      <c r="P93" s="379"/>
      <c r="Q93" s="393"/>
      <c r="R93" s="408"/>
      <c r="S93" s="410"/>
      <c r="T93" s="410"/>
      <c r="U93" s="410"/>
      <c r="V93" s="410"/>
      <c r="W93" s="410"/>
      <c r="X93" s="410"/>
      <c r="Y93" s="410"/>
      <c r="Z93" s="410"/>
    </row>
    <row r="94" spans="1:29" s="369" customFormat="1" ht="14.25">
      <c r="A94" s="358"/>
      <c r="B94" s="373"/>
      <c r="C94" s="377"/>
      <c r="D94" s="385"/>
      <c r="E94" s="378"/>
      <c r="F94" s="414"/>
      <c r="G94" s="387"/>
      <c r="H94" s="378"/>
      <c r="I94" s="375"/>
      <c r="J94" s="414"/>
      <c r="K94" s="414"/>
      <c r="L94" s="415"/>
      <c r="M94" s="413"/>
      <c r="N94" s="415"/>
      <c r="O94" s="402"/>
      <c r="P94" s="379"/>
      <c r="Q94" s="393"/>
      <c r="R94" s="408"/>
      <c r="S94" s="410"/>
      <c r="T94" s="410"/>
      <c r="U94" s="410"/>
      <c r="V94" s="410"/>
      <c r="W94" s="410"/>
      <c r="X94" s="410"/>
      <c r="Y94" s="410"/>
      <c r="Z94" s="410"/>
    </row>
    <row r="95" spans="1:29" s="369" customFormat="1" ht="14.25">
      <c r="A95" s="358"/>
      <c r="B95" s="373"/>
      <c r="C95" s="377"/>
      <c r="D95" s="385"/>
      <c r="E95" s="378"/>
      <c r="F95" s="403"/>
      <c r="G95" s="383"/>
      <c r="H95" s="378"/>
      <c r="I95" s="375"/>
      <c r="J95" s="414"/>
      <c r="K95" s="405"/>
      <c r="L95" s="415"/>
      <c r="M95" s="413"/>
      <c r="N95" s="415"/>
      <c r="O95" s="402"/>
      <c r="P95" s="407"/>
      <c r="Q95" s="393"/>
      <c r="R95" s="408"/>
      <c r="S95" s="410"/>
      <c r="T95" s="410"/>
      <c r="U95" s="410"/>
      <c r="V95" s="410"/>
      <c r="W95" s="410"/>
      <c r="X95" s="410"/>
      <c r="Y95" s="410"/>
      <c r="Z95" s="410"/>
    </row>
    <row r="96" spans="1:29" s="369" customFormat="1" ht="14.25">
      <c r="A96" s="358"/>
      <c r="B96" s="373"/>
      <c r="C96" s="377"/>
      <c r="D96" s="385"/>
      <c r="E96" s="378"/>
      <c r="F96" s="403"/>
      <c r="G96" s="383"/>
      <c r="H96" s="378"/>
      <c r="I96" s="375"/>
      <c r="J96" s="405"/>
      <c r="K96" s="405"/>
      <c r="L96" s="405"/>
      <c r="M96" s="405"/>
      <c r="N96" s="406"/>
      <c r="O96" s="417"/>
      <c r="P96" s="407"/>
      <c r="Q96" s="393"/>
      <c r="R96" s="408"/>
      <c r="S96" s="410"/>
      <c r="T96" s="410"/>
      <c r="U96" s="410"/>
      <c r="V96" s="410"/>
      <c r="W96" s="410"/>
      <c r="X96" s="410"/>
      <c r="Y96" s="410"/>
      <c r="Z96" s="410"/>
    </row>
    <row r="97" spans="1:26" s="369" customFormat="1" ht="14.25">
      <c r="A97" s="358"/>
      <c r="B97" s="373"/>
      <c r="C97" s="377"/>
      <c r="D97" s="385"/>
      <c r="E97" s="378"/>
      <c r="F97" s="414"/>
      <c r="G97" s="387"/>
      <c r="H97" s="378"/>
      <c r="I97" s="375"/>
      <c r="J97" s="414"/>
      <c r="K97" s="414"/>
      <c r="L97" s="415"/>
      <c r="M97" s="413"/>
      <c r="N97" s="415"/>
      <c r="O97" s="402"/>
      <c r="P97" s="379"/>
      <c r="Q97" s="393"/>
      <c r="R97" s="411"/>
      <c r="S97" s="401"/>
      <c r="T97" s="410"/>
      <c r="U97" s="410"/>
      <c r="V97" s="410"/>
      <c r="W97" s="410"/>
      <c r="X97" s="410"/>
      <c r="Y97" s="410"/>
      <c r="Z97" s="410"/>
    </row>
    <row r="98" spans="1:26" s="369" customFormat="1" ht="14.25">
      <c r="A98" s="358"/>
      <c r="B98" s="373"/>
      <c r="C98" s="377"/>
      <c r="D98" s="385"/>
      <c r="E98" s="378"/>
      <c r="F98" s="403"/>
      <c r="G98" s="383"/>
      <c r="H98" s="378"/>
      <c r="I98" s="375"/>
      <c r="J98" s="352"/>
      <c r="K98" s="352"/>
      <c r="L98" s="352"/>
      <c r="M98" s="352"/>
      <c r="N98" s="404"/>
      <c r="O98" s="402"/>
      <c r="P98" s="380"/>
      <c r="Q98" s="393"/>
      <c r="R98" s="411"/>
      <c r="S98" s="401"/>
      <c r="T98" s="410"/>
      <c r="U98" s="410"/>
      <c r="V98" s="410"/>
      <c r="W98" s="410"/>
      <c r="X98" s="410"/>
      <c r="Y98" s="410"/>
      <c r="Z98" s="410"/>
    </row>
    <row r="99" spans="1:26">
      <c r="A99" s="26"/>
      <c r="B99" s="20"/>
      <c r="C99" s="20"/>
      <c r="D99" s="20"/>
      <c r="E99" s="29"/>
      <c r="F99" s="27"/>
      <c r="G99" s="9"/>
      <c r="H99" s="9"/>
      <c r="I99" s="9"/>
      <c r="J99" s="50"/>
      <c r="K99" s="9"/>
      <c r="L99" s="9"/>
      <c r="M99" s="9"/>
      <c r="N99" s="8"/>
      <c r="O99" s="50"/>
      <c r="P99" s="4"/>
      <c r="Q99" s="8"/>
      <c r="R99" s="138"/>
      <c r="S99" s="13"/>
      <c r="T99" s="13"/>
      <c r="U99" s="13"/>
      <c r="V99" s="13"/>
      <c r="W99" s="13"/>
      <c r="X99" s="13"/>
      <c r="Y99" s="13"/>
      <c r="Z99" s="13"/>
    </row>
    <row r="100" spans="1:26">
      <c r="A100" s="26"/>
      <c r="B100" s="20"/>
      <c r="C100" s="20"/>
      <c r="D100" s="20"/>
      <c r="E100" s="29"/>
      <c r="F100" s="27"/>
      <c r="G100" s="38"/>
      <c r="H100" s="39"/>
      <c r="I100" s="79"/>
      <c r="J100" s="14"/>
      <c r="K100" s="80"/>
      <c r="L100" s="81"/>
      <c r="M100" s="82"/>
      <c r="N100" s="83"/>
      <c r="O100" s="84"/>
      <c r="P100" s="8"/>
      <c r="Q100" s="13"/>
      <c r="R100" s="138"/>
      <c r="S100" s="13"/>
      <c r="T100" s="13"/>
      <c r="U100" s="13"/>
      <c r="V100" s="13"/>
      <c r="W100" s="13"/>
      <c r="X100" s="13"/>
      <c r="Y100" s="13"/>
      <c r="Z100" s="13"/>
    </row>
    <row r="101" spans="1:26">
      <c r="A101" s="34"/>
      <c r="B101" s="42"/>
      <c r="C101" s="99"/>
      <c r="D101" s="3"/>
      <c r="E101" s="35"/>
      <c r="F101" s="79"/>
      <c r="G101" s="38"/>
      <c r="H101" s="39"/>
      <c r="I101" s="79"/>
      <c r="J101" s="14"/>
      <c r="K101" s="80"/>
      <c r="L101" s="81"/>
      <c r="M101" s="82"/>
      <c r="N101" s="83"/>
      <c r="O101" s="84"/>
      <c r="P101" s="8"/>
      <c r="Q101" s="13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26" ht="15">
      <c r="A102" s="2"/>
      <c r="B102" s="100" t="s">
        <v>576</v>
      </c>
      <c r="C102" s="100"/>
      <c r="D102" s="100"/>
      <c r="E102" s="100"/>
      <c r="F102" s="14"/>
      <c r="G102" s="14"/>
      <c r="H102" s="101"/>
      <c r="I102" s="14"/>
      <c r="J102" s="71"/>
      <c r="K102" s="72"/>
      <c r="L102" s="14"/>
      <c r="M102" s="14"/>
      <c r="N102" s="13"/>
      <c r="O102" s="95"/>
      <c r="P102" s="8"/>
      <c r="Q102" s="13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26" ht="38.25">
      <c r="A103" s="17" t="s">
        <v>16</v>
      </c>
      <c r="B103" s="18" t="s">
        <v>534</v>
      </c>
      <c r="C103" s="18"/>
      <c r="D103" s="19" t="s">
        <v>545</v>
      </c>
      <c r="E103" s="18" t="s">
        <v>546</v>
      </c>
      <c r="F103" s="18" t="s">
        <v>547</v>
      </c>
      <c r="G103" s="18" t="s">
        <v>577</v>
      </c>
      <c r="H103" s="18" t="s">
        <v>578</v>
      </c>
      <c r="I103" s="18" t="s">
        <v>550</v>
      </c>
      <c r="J103" s="58" t="s">
        <v>551</v>
      </c>
      <c r="K103" s="18" t="s">
        <v>552</v>
      </c>
      <c r="L103" s="18" t="s">
        <v>553</v>
      </c>
      <c r="M103" s="18" t="s">
        <v>554</v>
      </c>
      <c r="N103" s="19" t="s">
        <v>555</v>
      </c>
      <c r="O103" s="95"/>
      <c r="P103" s="8"/>
      <c r="Q103" s="13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194">
        <v>1</v>
      </c>
      <c r="B104" s="102">
        <v>41579</v>
      </c>
      <c r="C104" s="102"/>
      <c r="D104" s="103" t="s">
        <v>579</v>
      </c>
      <c r="E104" s="104" t="s">
        <v>580</v>
      </c>
      <c r="F104" s="105">
        <v>82</v>
      </c>
      <c r="G104" s="104" t="s">
        <v>581</v>
      </c>
      <c r="H104" s="104">
        <v>100</v>
      </c>
      <c r="I104" s="122">
        <v>100</v>
      </c>
      <c r="J104" s="123" t="s">
        <v>582</v>
      </c>
      <c r="K104" s="124">
        <f t="shared" ref="K104:K135" si="60">H104-F104</f>
        <v>18</v>
      </c>
      <c r="L104" s="125">
        <f t="shared" ref="L104:L135" si="61">K104/F104</f>
        <v>0.21951219512195122</v>
      </c>
      <c r="M104" s="126" t="s">
        <v>556</v>
      </c>
      <c r="N104" s="127">
        <v>42657</v>
      </c>
      <c r="O104" s="50"/>
      <c r="P104" s="13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194">
        <v>2</v>
      </c>
      <c r="B105" s="102">
        <v>41794</v>
      </c>
      <c r="C105" s="102"/>
      <c r="D105" s="103" t="s">
        <v>583</v>
      </c>
      <c r="E105" s="104" t="s">
        <v>557</v>
      </c>
      <c r="F105" s="105">
        <v>257</v>
      </c>
      <c r="G105" s="104" t="s">
        <v>581</v>
      </c>
      <c r="H105" s="104">
        <v>300</v>
      </c>
      <c r="I105" s="122">
        <v>300</v>
      </c>
      <c r="J105" s="123" t="s">
        <v>582</v>
      </c>
      <c r="K105" s="124">
        <f t="shared" si="60"/>
        <v>43</v>
      </c>
      <c r="L105" s="125">
        <f t="shared" si="61"/>
        <v>0.16731517509727625</v>
      </c>
      <c r="M105" s="126" t="s">
        <v>556</v>
      </c>
      <c r="N105" s="127">
        <v>41822</v>
      </c>
      <c r="O105" s="50"/>
      <c r="P105" s="13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>
      <c r="A106" s="194">
        <v>3</v>
      </c>
      <c r="B106" s="102">
        <v>41828</v>
      </c>
      <c r="C106" s="102"/>
      <c r="D106" s="103" t="s">
        <v>584</v>
      </c>
      <c r="E106" s="104" t="s">
        <v>557</v>
      </c>
      <c r="F106" s="105">
        <v>393</v>
      </c>
      <c r="G106" s="104" t="s">
        <v>581</v>
      </c>
      <c r="H106" s="104">
        <v>468</v>
      </c>
      <c r="I106" s="122">
        <v>468</v>
      </c>
      <c r="J106" s="123" t="s">
        <v>582</v>
      </c>
      <c r="K106" s="124">
        <f t="shared" si="60"/>
        <v>75</v>
      </c>
      <c r="L106" s="125">
        <f t="shared" si="61"/>
        <v>0.19083969465648856</v>
      </c>
      <c r="M106" s="126" t="s">
        <v>556</v>
      </c>
      <c r="N106" s="127">
        <v>41863</v>
      </c>
      <c r="O106" s="50"/>
      <c r="P106" s="13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194">
        <v>4</v>
      </c>
      <c r="B107" s="102">
        <v>41857</v>
      </c>
      <c r="C107" s="102"/>
      <c r="D107" s="103" t="s">
        <v>585</v>
      </c>
      <c r="E107" s="104" t="s">
        <v>557</v>
      </c>
      <c r="F107" s="105">
        <v>205</v>
      </c>
      <c r="G107" s="104" t="s">
        <v>581</v>
      </c>
      <c r="H107" s="104">
        <v>275</v>
      </c>
      <c r="I107" s="122">
        <v>250</v>
      </c>
      <c r="J107" s="123" t="s">
        <v>582</v>
      </c>
      <c r="K107" s="124">
        <f t="shared" si="60"/>
        <v>70</v>
      </c>
      <c r="L107" s="125">
        <f t="shared" si="61"/>
        <v>0.34146341463414637</v>
      </c>
      <c r="M107" s="126" t="s">
        <v>556</v>
      </c>
      <c r="N107" s="127">
        <v>41962</v>
      </c>
      <c r="O107" s="50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4">
        <v>5</v>
      </c>
      <c r="B108" s="102">
        <v>41886</v>
      </c>
      <c r="C108" s="102"/>
      <c r="D108" s="103" t="s">
        <v>586</v>
      </c>
      <c r="E108" s="104" t="s">
        <v>557</v>
      </c>
      <c r="F108" s="105">
        <v>162</v>
      </c>
      <c r="G108" s="104" t="s">
        <v>581</v>
      </c>
      <c r="H108" s="104">
        <v>190</v>
      </c>
      <c r="I108" s="122">
        <v>190</v>
      </c>
      <c r="J108" s="123" t="s">
        <v>582</v>
      </c>
      <c r="K108" s="124">
        <f t="shared" si="60"/>
        <v>28</v>
      </c>
      <c r="L108" s="125">
        <f t="shared" si="61"/>
        <v>0.1728395061728395</v>
      </c>
      <c r="M108" s="126" t="s">
        <v>556</v>
      </c>
      <c r="N108" s="127">
        <v>42006</v>
      </c>
      <c r="O108" s="50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4">
        <v>6</v>
      </c>
      <c r="B109" s="102">
        <v>41886</v>
      </c>
      <c r="C109" s="102"/>
      <c r="D109" s="103" t="s">
        <v>587</v>
      </c>
      <c r="E109" s="104" t="s">
        <v>557</v>
      </c>
      <c r="F109" s="105">
        <v>75</v>
      </c>
      <c r="G109" s="104" t="s">
        <v>581</v>
      </c>
      <c r="H109" s="104">
        <v>91.5</v>
      </c>
      <c r="I109" s="122" t="s">
        <v>588</v>
      </c>
      <c r="J109" s="123" t="s">
        <v>589</v>
      </c>
      <c r="K109" s="124">
        <f t="shared" si="60"/>
        <v>16.5</v>
      </c>
      <c r="L109" s="125">
        <f t="shared" si="61"/>
        <v>0.22</v>
      </c>
      <c r="M109" s="126" t="s">
        <v>556</v>
      </c>
      <c r="N109" s="127">
        <v>41954</v>
      </c>
      <c r="O109" s="50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4">
        <v>7</v>
      </c>
      <c r="B110" s="102">
        <v>41913</v>
      </c>
      <c r="C110" s="102"/>
      <c r="D110" s="103" t="s">
        <v>590</v>
      </c>
      <c r="E110" s="104" t="s">
        <v>557</v>
      </c>
      <c r="F110" s="105">
        <v>850</v>
      </c>
      <c r="G110" s="104" t="s">
        <v>581</v>
      </c>
      <c r="H110" s="104">
        <v>982.5</v>
      </c>
      <c r="I110" s="122">
        <v>1050</v>
      </c>
      <c r="J110" s="123" t="s">
        <v>591</v>
      </c>
      <c r="K110" s="124">
        <f t="shared" si="60"/>
        <v>132.5</v>
      </c>
      <c r="L110" s="125">
        <f t="shared" si="61"/>
        <v>0.15588235294117647</v>
      </c>
      <c r="M110" s="126" t="s">
        <v>556</v>
      </c>
      <c r="N110" s="127">
        <v>42039</v>
      </c>
      <c r="O110" s="54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94">
        <v>8</v>
      </c>
      <c r="B111" s="102">
        <v>41913</v>
      </c>
      <c r="C111" s="102"/>
      <c r="D111" s="103" t="s">
        <v>592</v>
      </c>
      <c r="E111" s="104" t="s">
        <v>557</v>
      </c>
      <c r="F111" s="105">
        <v>475</v>
      </c>
      <c r="G111" s="104" t="s">
        <v>581</v>
      </c>
      <c r="H111" s="104">
        <v>515</v>
      </c>
      <c r="I111" s="122">
        <v>600</v>
      </c>
      <c r="J111" s="123" t="s">
        <v>593</v>
      </c>
      <c r="K111" s="124">
        <f t="shared" si="60"/>
        <v>40</v>
      </c>
      <c r="L111" s="125">
        <f t="shared" si="61"/>
        <v>8.4210526315789472E-2</v>
      </c>
      <c r="M111" s="126" t="s">
        <v>556</v>
      </c>
      <c r="N111" s="127">
        <v>41939</v>
      </c>
      <c r="O111" s="54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94">
        <v>9</v>
      </c>
      <c r="B112" s="102">
        <v>41913</v>
      </c>
      <c r="C112" s="102"/>
      <c r="D112" s="103" t="s">
        <v>594</v>
      </c>
      <c r="E112" s="104" t="s">
        <v>557</v>
      </c>
      <c r="F112" s="105">
        <v>86</v>
      </c>
      <c r="G112" s="104" t="s">
        <v>581</v>
      </c>
      <c r="H112" s="104">
        <v>99</v>
      </c>
      <c r="I112" s="122">
        <v>140</v>
      </c>
      <c r="J112" s="123" t="s">
        <v>595</v>
      </c>
      <c r="K112" s="124">
        <f t="shared" si="60"/>
        <v>13</v>
      </c>
      <c r="L112" s="125">
        <f t="shared" si="61"/>
        <v>0.15116279069767441</v>
      </c>
      <c r="M112" s="126" t="s">
        <v>556</v>
      </c>
      <c r="N112" s="127">
        <v>41939</v>
      </c>
      <c r="O112" s="54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4">
        <v>10</v>
      </c>
      <c r="B113" s="102">
        <v>41926</v>
      </c>
      <c r="C113" s="102"/>
      <c r="D113" s="103" t="s">
        <v>596</v>
      </c>
      <c r="E113" s="104" t="s">
        <v>557</v>
      </c>
      <c r="F113" s="105">
        <v>496.6</v>
      </c>
      <c r="G113" s="104" t="s">
        <v>581</v>
      </c>
      <c r="H113" s="104">
        <v>621</v>
      </c>
      <c r="I113" s="122">
        <v>580</v>
      </c>
      <c r="J113" s="123" t="s">
        <v>582</v>
      </c>
      <c r="K113" s="124">
        <f t="shared" si="60"/>
        <v>124.39999999999998</v>
      </c>
      <c r="L113" s="125">
        <f t="shared" si="61"/>
        <v>0.25050342327829234</v>
      </c>
      <c r="M113" s="126" t="s">
        <v>556</v>
      </c>
      <c r="N113" s="127">
        <v>42605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4">
        <v>11</v>
      </c>
      <c r="B114" s="102">
        <v>41926</v>
      </c>
      <c r="C114" s="102"/>
      <c r="D114" s="103" t="s">
        <v>597</v>
      </c>
      <c r="E114" s="104" t="s">
        <v>557</v>
      </c>
      <c r="F114" s="105">
        <v>2481.9</v>
      </c>
      <c r="G114" s="104" t="s">
        <v>581</v>
      </c>
      <c r="H114" s="104">
        <v>2840</v>
      </c>
      <c r="I114" s="122">
        <v>2870</v>
      </c>
      <c r="J114" s="123" t="s">
        <v>598</v>
      </c>
      <c r="K114" s="124">
        <f t="shared" si="60"/>
        <v>358.09999999999991</v>
      </c>
      <c r="L114" s="125">
        <f t="shared" si="61"/>
        <v>0.14428462065353154</v>
      </c>
      <c r="M114" s="126" t="s">
        <v>556</v>
      </c>
      <c r="N114" s="127">
        <v>42017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4">
        <v>12</v>
      </c>
      <c r="B115" s="102">
        <v>41928</v>
      </c>
      <c r="C115" s="102"/>
      <c r="D115" s="103" t="s">
        <v>599</v>
      </c>
      <c r="E115" s="104" t="s">
        <v>557</v>
      </c>
      <c r="F115" s="105">
        <v>84.5</v>
      </c>
      <c r="G115" s="104" t="s">
        <v>581</v>
      </c>
      <c r="H115" s="104">
        <v>93</v>
      </c>
      <c r="I115" s="122">
        <v>110</v>
      </c>
      <c r="J115" s="123" t="s">
        <v>600</v>
      </c>
      <c r="K115" s="124">
        <f t="shared" si="60"/>
        <v>8.5</v>
      </c>
      <c r="L115" s="125">
        <f t="shared" si="61"/>
        <v>0.10059171597633136</v>
      </c>
      <c r="M115" s="126" t="s">
        <v>556</v>
      </c>
      <c r="N115" s="127">
        <v>41939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4">
        <v>13</v>
      </c>
      <c r="B116" s="102">
        <v>41928</v>
      </c>
      <c r="C116" s="102"/>
      <c r="D116" s="103" t="s">
        <v>601</v>
      </c>
      <c r="E116" s="104" t="s">
        <v>557</v>
      </c>
      <c r="F116" s="105">
        <v>401</v>
      </c>
      <c r="G116" s="104" t="s">
        <v>581</v>
      </c>
      <c r="H116" s="104">
        <v>428</v>
      </c>
      <c r="I116" s="122">
        <v>450</v>
      </c>
      <c r="J116" s="123" t="s">
        <v>602</v>
      </c>
      <c r="K116" s="124">
        <f t="shared" si="60"/>
        <v>27</v>
      </c>
      <c r="L116" s="125">
        <f t="shared" si="61"/>
        <v>6.7331670822942641E-2</v>
      </c>
      <c r="M116" s="126" t="s">
        <v>556</v>
      </c>
      <c r="N116" s="127">
        <v>42020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14</v>
      </c>
      <c r="B117" s="102">
        <v>41928</v>
      </c>
      <c r="C117" s="102"/>
      <c r="D117" s="103" t="s">
        <v>603</v>
      </c>
      <c r="E117" s="104" t="s">
        <v>557</v>
      </c>
      <c r="F117" s="105">
        <v>101</v>
      </c>
      <c r="G117" s="104" t="s">
        <v>581</v>
      </c>
      <c r="H117" s="104">
        <v>112</v>
      </c>
      <c r="I117" s="122">
        <v>120</v>
      </c>
      <c r="J117" s="123" t="s">
        <v>604</v>
      </c>
      <c r="K117" s="124">
        <f t="shared" si="60"/>
        <v>11</v>
      </c>
      <c r="L117" s="125">
        <f t="shared" si="61"/>
        <v>0.10891089108910891</v>
      </c>
      <c r="M117" s="126" t="s">
        <v>556</v>
      </c>
      <c r="N117" s="127">
        <v>41939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4">
        <v>15</v>
      </c>
      <c r="B118" s="102">
        <v>41954</v>
      </c>
      <c r="C118" s="102"/>
      <c r="D118" s="103" t="s">
        <v>605</v>
      </c>
      <c r="E118" s="104" t="s">
        <v>557</v>
      </c>
      <c r="F118" s="105">
        <v>59</v>
      </c>
      <c r="G118" s="104" t="s">
        <v>581</v>
      </c>
      <c r="H118" s="104">
        <v>76</v>
      </c>
      <c r="I118" s="122">
        <v>76</v>
      </c>
      <c r="J118" s="123" t="s">
        <v>582</v>
      </c>
      <c r="K118" s="124">
        <f t="shared" si="60"/>
        <v>17</v>
      </c>
      <c r="L118" s="125">
        <f t="shared" si="61"/>
        <v>0.28813559322033899</v>
      </c>
      <c r="M118" s="126" t="s">
        <v>556</v>
      </c>
      <c r="N118" s="127">
        <v>43032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4">
        <v>16</v>
      </c>
      <c r="B119" s="102">
        <v>41954</v>
      </c>
      <c r="C119" s="102"/>
      <c r="D119" s="103" t="s">
        <v>594</v>
      </c>
      <c r="E119" s="104" t="s">
        <v>557</v>
      </c>
      <c r="F119" s="105">
        <v>99</v>
      </c>
      <c r="G119" s="104" t="s">
        <v>581</v>
      </c>
      <c r="H119" s="104">
        <v>120</v>
      </c>
      <c r="I119" s="122">
        <v>120</v>
      </c>
      <c r="J119" s="123" t="s">
        <v>606</v>
      </c>
      <c r="K119" s="124">
        <f t="shared" si="60"/>
        <v>21</v>
      </c>
      <c r="L119" s="125">
        <f t="shared" si="61"/>
        <v>0.21212121212121213</v>
      </c>
      <c r="M119" s="126" t="s">
        <v>556</v>
      </c>
      <c r="N119" s="127">
        <v>41960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4">
        <v>17</v>
      </c>
      <c r="B120" s="102">
        <v>41956</v>
      </c>
      <c r="C120" s="102"/>
      <c r="D120" s="103" t="s">
        <v>607</v>
      </c>
      <c r="E120" s="104" t="s">
        <v>557</v>
      </c>
      <c r="F120" s="105">
        <v>22</v>
      </c>
      <c r="G120" s="104" t="s">
        <v>581</v>
      </c>
      <c r="H120" s="104">
        <v>33.549999999999997</v>
      </c>
      <c r="I120" s="122">
        <v>32</v>
      </c>
      <c r="J120" s="123" t="s">
        <v>608</v>
      </c>
      <c r="K120" s="124">
        <f t="shared" si="60"/>
        <v>11.549999999999997</v>
      </c>
      <c r="L120" s="125">
        <f t="shared" si="61"/>
        <v>0.52499999999999991</v>
      </c>
      <c r="M120" s="126" t="s">
        <v>556</v>
      </c>
      <c r="N120" s="127">
        <v>42188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4">
        <v>18</v>
      </c>
      <c r="B121" s="102">
        <v>41976</v>
      </c>
      <c r="C121" s="102"/>
      <c r="D121" s="103" t="s">
        <v>609</v>
      </c>
      <c r="E121" s="104" t="s">
        <v>557</v>
      </c>
      <c r="F121" s="105">
        <v>440</v>
      </c>
      <c r="G121" s="104" t="s">
        <v>581</v>
      </c>
      <c r="H121" s="104">
        <v>520</v>
      </c>
      <c r="I121" s="122">
        <v>520</v>
      </c>
      <c r="J121" s="123" t="s">
        <v>610</v>
      </c>
      <c r="K121" s="124">
        <f t="shared" si="60"/>
        <v>80</v>
      </c>
      <c r="L121" s="125">
        <f t="shared" si="61"/>
        <v>0.18181818181818182</v>
      </c>
      <c r="M121" s="126" t="s">
        <v>556</v>
      </c>
      <c r="N121" s="127">
        <v>42208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19</v>
      </c>
      <c r="B122" s="102">
        <v>41976</v>
      </c>
      <c r="C122" s="102"/>
      <c r="D122" s="103" t="s">
        <v>611</v>
      </c>
      <c r="E122" s="104" t="s">
        <v>557</v>
      </c>
      <c r="F122" s="105">
        <v>360</v>
      </c>
      <c r="G122" s="104" t="s">
        <v>581</v>
      </c>
      <c r="H122" s="104">
        <v>427</v>
      </c>
      <c r="I122" s="122">
        <v>425</v>
      </c>
      <c r="J122" s="123" t="s">
        <v>612</v>
      </c>
      <c r="K122" s="124">
        <f t="shared" si="60"/>
        <v>67</v>
      </c>
      <c r="L122" s="125">
        <f t="shared" si="61"/>
        <v>0.18611111111111112</v>
      </c>
      <c r="M122" s="126" t="s">
        <v>556</v>
      </c>
      <c r="N122" s="127">
        <v>42058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20</v>
      </c>
      <c r="B123" s="102">
        <v>42012</v>
      </c>
      <c r="C123" s="102"/>
      <c r="D123" s="103" t="s">
        <v>613</v>
      </c>
      <c r="E123" s="104" t="s">
        <v>557</v>
      </c>
      <c r="F123" s="105">
        <v>360</v>
      </c>
      <c r="G123" s="104" t="s">
        <v>581</v>
      </c>
      <c r="H123" s="104">
        <v>455</v>
      </c>
      <c r="I123" s="122">
        <v>420</v>
      </c>
      <c r="J123" s="123" t="s">
        <v>614</v>
      </c>
      <c r="K123" s="124">
        <f t="shared" si="60"/>
        <v>95</v>
      </c>
      <c r="L123" s="125">
        <f t="shared" si="61"/>
        <v>0.2638888888888889</v>
      </c>
      <c r="M123" s="126" t="s">
        <v>556</v>
      </c>
      <c r="N123" s="127">
        <v>42024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21</v>
      </c>
      <c r="B124" s="102">
        <v>42012</v>
      </c>
      <c r="C124" s="102"/>
      <c r="D124" s="103" t="s">
        <v>615</v>
      </c>
      <c r="E124" s="104" t="s">
        <v>557</v>
      </c>
      <c r="F124" s="105">
        <v>130</v>
      </c>
      <c r="G124" s="104"/>
      <c r="H124" s="104">
        <v>175.5</v>
      </c>
      <c r="I124" s="122">
        <v>165</v>
      </c>
      <c r="J124" s="123" t="s">
        <v>616</v>
      </c>
      <c r="K124" s="124">
        <f t="shared" si="60"/>
        <v>45.5</v>
      </c>
      <c r="L124" s="125">
        <f t="shared" si="61"/>
        <v>0.35</v>
      </c>
      <c r="M124" s="126" t="s">
        <v>556</v>
      </c>
      <c r="N124" s="127">
        <v>43088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22</v>
      </c>
      <c r="B125" s="102">
        <v>42040</v>
      </c>
      <c r="C125" s="102"/>
      <c r="D125" s="103" t="s">
        <v>376</v>
      </c>
      <c r="E125" s="104" t="s">
        <v>580</v>
      </c>
      <c r="F125" s="105">
        <v>98</v>
      </c>
      <c r="G125" s="104"/>
      <c r="H125" s="104">
        <v>120</v>
      </c>
      <c r="I125" s="122">
        <v>120</v>
      </c>
      <c r="J125" s="123" t="s">
        <v>582</v>
      </c>
      <c r="K125" s="124">
        <f t="shared" si="60"/>
        <v>22</v>
      </c>
      <c r="L125" s="125">
        <f t="shared" si="61"/>
        <v>0.22448979591836735</v>
      </c>
      <c r="M125" s="126" t="s">
        <v>556</v>
      </c>
      <c r="N125" s="127">
        <v>42753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23</v>
      </c>
      <c r="B126" s="102">
        <v>42040</v>
      </c>
      <c r="C126" s="102"/>
      <c r="D126" s="103" t="s">
        <v>617</v>
      </c>
      <c r="E126" s="104" t="s">
        <v>580</v>
      </c>
      <c r="F126" s="105">
        <v>196</v>
      </c>
      <c r="G126" s="104"/>
      <c r="H126" s="104">
        <v>262</v>
      </c>
      <c r="I126" s="122">
        <v>255</v>
      </c>
      <c r="J126" s="123" t="s">
        <v>582</v>
      </c>
      <c r="K126" s="124">
        <f t="shared" si="60"/>
        <v>66</v>
      </c>
      <c r="L126" s="125">
        <f t="shared" si="61"/>
        <v>0.33673469387755101</v>
      </c>
      <c r="M126" s="126" t="s">
        <v>556</v>
      </c>
      <c r="N126" s="127">
        <v>42599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5">
        <v>24</v>
      </c>
      <c r="B127" s="106">
        <v>42067</v>
      </c>
      <c r="C127" s="106"/>
      <c r="D127" s="107" t="s">
        <v>375</v>
      </c>
      <c r="E127" s="108" t="s">
        <v>580</v>
      </c>
      <c r="F127" s="109">
        <v>235</v>
      </c>
      <c r="G127" s="109"/>
      <c r="H127" s="110">
        <v>77</v>
      </c>
      <c r="I127" s="128" t="s">
        <v>618</v>
      </c>
      <c r="J127" s="129" t="s">
        <v>619</v>
      </c>
      <c r="K127" s="130">
        <f t="shared" si="60"/>
        <v>-158</v>
      </c>
      <c r="L127" s="131">
        <f t="shared" si="61"/>
        <v>-0.67234042553191486</v>
      </c>
      <c r="M127" s="132" t="s">
        <v>620</v>
      </c>
      <c r="N127" s="133">
        <v>43522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25</v>
      </c>
      <c r="B128" s="102">
        <v>42067</v>
      </c>
      <c r="C128" s="102"/>
      <c r="D128" s="103" t="s">
        <v>453</v>
      </c>
      <c r="E128" s="104" t="s">
        <v>580</v>
      </c>
      <c r="F128" s="105">
        <v>185</v>
      </c>
      <c r="G128" s="104"/>
      <c r="H128" s="104">
        <v>224</v>
      </c>
      <c r="I128" s="122" t="s">
        <v>621</v>
      </c>
      <c r="J128" s="123" t="s">
        <v>582</v>
      </c>
      <c r="K128" s="124">
        <f t="shared" si="60"/>
        <v>39</v>
      </c>
      <c r="L128" s="125">
        <f t="shared" si="61"/>
        <v>0.21081081081081082</v>
      </c>
      <c r="M128" s="126" t="s">
        <v>556</v>
      </c>
      <c r="N128" s="127">
        <v>42647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339">
        <v>26</v>
      </c>
      <c r="B129" s="111">
        <v>42090</v>
      </c>
      <c r="C129" s="111"/>
      <c r="D129" s="112" t="s">
        <v>622</v>
      </c>
      <c r="E129" s="113" t="s">
        <v>580</v>
      </c>
      <c r="F129" s="114">
        <v>49.5</v>
      </c>
      <c r="G129" s="115"/>
      <c r="H129" s="115">
        <v>15.85</v>
      </c>
      <c r="I129" s="115">
        <v>67</v>
      </c>
      <c r="J129" s="134" t="s">
        <v>623</v>
      </c>
      <c r="K129" s="115">
        <f t="shared" si="60"/>
        <v>-33.65</v>
      </c>
      <c r="L129" s="135">
        <f t="shared" si="61"/>
        <v>-0.67979797979797973</v>
      </c>
      <c r="M129" s="132" t="s">
        <v>620</v>
      </c>
      <c r="N129" s="136">
        <v>43627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27</v>
      </c>
      <c r="B130" s="102">
        <v>42093</v>
      </c>
      <c r="C130" s="102"/>
      <c r="D130" s="103" t="s">
        <v>624</v>
      </c>
      <c r="E130" s="104" t="s">
        <v>580</v>
      </c>
      <c r="F130" s="105">
        <v>183.5</v>
      </c>
      <c r="G130" s="104"/>
      <c r="H130" s="104">
        <v>219</v>
      </c>
      <c r="I130" s="122">
        <v>218</v>
      </c>
      <c r="J130" s="123" t="s">
        <v>625</v>
      </c>
      <c r="K130" s="124">
        <f t="shared" si="60"/>
        <v>35.5</v>
      </c>
      <c r="L130" s="125">
        <f t="shared" si="61"/>
        <v>0.19346049046321526</v>
      </c>
      <c r="M130" s="126" t="s">
        <v>556</v>
      </c>
      <c r="N130" s="127">
        <v>42103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28</v>
      </c>
      <c r="B131" s="102">
        <v>42114</v>
      </c>
      <c r="C131" s="102"/>
      <c r="D131" s="103" t="s">
        <v>626</v>
      </c>
      <c r="E131" s="104" t="s">
        <v>580</v>
      </c>
      <c r="F131" s="105">
        <f>(227+237)/2</f>
        <v>232</v>
      </c>
      <c r="G131" s="104"/>
      <c r="H131" s="104">
        <v>298</v>
      </c>
      <c r="I131" s="122">
        <v>298</v>
      </c>
      <c r="J131" s="123" t="s">
        <v>582</v>
      </c>
      <c r="K131" s="124">
        <f t="shared" si="60"/>
        <v>66</v>
      </c>
      <c r="L131" s="125">
        <f t="shared" si="61"/>
        <v>0.28448275862068967</v>
      </c>
      <c r="M131" s="126" t="s">
        <v>556</v>
      </c>
      <c r="N131" s="127">
        <v>42823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29</v>
      </c>
      <c r="B132" s="102">
        <v>42128</v>
      </c>
      <c r="C132" s="102"/>
      <c r="D132" s="103" t="s">
        <v>627</v>
      </c>
      <c r="E132" s="104" t="s">
        <v>557</v>
      </c>
      <c r="F132" s="105">
        <v>385</v>
      </c>
      <c r="G132" s="104"/>
      <c r="H132" s="104">
        <f>212.5+331</f>
        <v>543.5</v>
      </c>
      <c r="I132" s="122">
        <v>510</v>
      </c>
      <c r="J132" s="123" t="s">
        <v>628</v>
      </c>
      <c r="K132" s="124">
        <f t="shared" si="60"/>
        <v>158.5</v>
      </c>
      <c r="L132" s="125">
        <f t="shared" si="61"/>
        <v>0.41168831168831171</v>
      </c>
      <c r="M132" s="126" t="s">
        <v>556</v>
      </c>
      <c r="N132" s="127">
        <v>42235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30</v>
      </c>
      <c r="B133" s="102">
        <v>42128</v>
      </c>
      <c r="C133" s="102"/>
      <c r="D133" s="103" t="s">
        <v>629</v>
      </c>
      <c r="E133" s="104" t="s">
        <v>557</v>
      </c>
      <c r="F133" s="105">
        <v>115.5</v>
      </c>
      <c r="G133" s="104"/>
      <c r="H133" s="104">
        <v>146</v>
      </c>
      <c r="I133" s="122">
        <v>142</v>
      </c>
      <c r="J133" s="123" t="s">
        <v>630</v>
      </c>
      <c r="K133" s="124">
        <f t="shared" si="60"/>
        <v>30.5</v>
      </c>
      <c r="L133" s="125">
        <f t="shared" si="61"/>
        <v>0.26406926406926406</v>
      </c>
      <c r="M133" s="126" t="s">
        <v>556</v>
      </c>
      <c r="N133" s="127">
        <v>42202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31</v>
      </c>
      <c r="B134" s="102">
        <v>42151</v>
      </c>
      <c r="C134" s="102"/>
      <c r="D134" s="103" t="s">
        <v>631</v>
      </c>
      <c r="E134" s="104" t="s">
        <v>557</v>
      </c>
      <c r="F134" s="105">
        <v>237.5</v>
      </c>
      <c r="G134" s="104"/>
      <c r="H134" s="104">
        <v>279.5</v>
      </c>
      <c r="I134" s="122">
        <v>278</v>
      </c>
      <c r="J134" s="123" t="s">
        <v>582</v>
      </c>
      <c r="K134" s="124">
        <f t="shared" si="60"/>
        <v>42</v>
      </c>
      <c r="L134" s="125">
        <f t="shared" si="61"/>
        <v>0.17684210526315788</v>
      </c>
      <c r="M134" s="126" t="s">
        <v>556</v>
      </c>
      <c r="N134" s="127">
        <v>42222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32</v>
      </c>
      <c r="B135" s="102">
        <v>42174</v>
      </c>
      <c r="C135" s="102"/>
      <c r="D135" s="103" t="s">
        <v>601</v>
      </c>
      <c r="E135" s="104" t="s">
        <v>580</v>
      </c>
      <c r="F135" s="105">
        <v>340</v>
      </c>
      <c r="G135" s="104"/>
      <c r="H135" s="104">
        <v>448</v>
      </c>
      <c r="I135" s="122">
        <v>448</v>
      </c>
      <c r="J135" s="123" t="s">
        <v>582</v>
      </c>
      <c r="K135" s="124">
        <f t="shared" si="60"/>
        <v>108</v>
      </c>
      <c r="L135" s="125">
        <f t="shared" si="61"/>
        <v>0.31764705882352939</v>
      </c>
      <c r="M135" s="126" t="s">
        <v>556</v>
      </c>
      <c r="N135" s="127">
        <v>43018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33</v>
      </c>
      <c r="B136" s="102">
        <v>42191</v>
      </c>
      <c r="C136" s="102"/>
      <c r="D136" s="103" t="s">
        <v>632</v>
      </c>
      <c r="E136" s="104" t="s">
        <v>580</v>
      </c>
      <c r="F136" s="105">
        <v>390</v>
      </c>
      <c r="G136" s="104"/>
      <c r="H136" s="104">
        <v>460</v>
      </c>
      <c r="I136" s="122">
        <v>460</v>
      </c>
      <c r="J136" s="123" t="s">
        <v>582</v>
      </c>
      <c r="K136" s="124">
        <f t="shared" ref="K136:K156" si="62">H136-F136</f>
        <v>70</v>
      </c>
      <c r="L136" s="125">
        <f t="shared" ref="L136:L156" si="63">K136/F136</f>
        <v>0.17948717948717949</v>
      </c>
      <c r="M136" s="126" t="s">
        <v>556</v>
      </c>
      <c r="N136" s="127">
        <v>42478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5">
        <v>34</v>
      </c>
      <c r="B137" s="106">
        <v>42195</v>
      </c>
      <c r="C137" s="106"/>
      <c r="D137" s="107" t="s">
        <v>633</v>
      </c>
      <c r="E137" s="108" t="s">
        <v>580</v>
      </c>
      <c r="F137" s="109">
        <v>122.5</v>
      </c>
      <c r="G137" s="109"/>
      <c r="H137" s="110">
        <v>61</v>
      </c>
      <c r="I137" s="128">
        <v>172</v>
      </c>
      <c r="J137" s="129" t="s">
        <v>634</v>
      </c>
      <c r="K137" s="130">
        <f t="shared" si="62"/>
        <v>-61.5</v>
      </c>
      <c r="L137" s="131">
        <f t="shared" si="63"/>
        <v>-0.50204081632653064</v>
      </c>
      <c r="M137" s="132" t="s">
        <v>620</v>
      </c>
      <c r="N137" s="133">
        <v>43333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35</v>
      </c>
      <c r="B138" s="102">
        <v>42219</v>
      </c>
      <c r="C138" s="102"/>
      <c r="D138" s="103" t="s">
        <v>635</v>
      </c>
      <c r="E138" s="104" t="s">
        <v>580</v>
      </c>
      <c r="F138" s="105">
        <v>297.5</v>
      </c>
      <c r="G138" s="104"/>
      <c r="H138" s="104">
        <v>350</v>
      </c>
      <c r="I138" s="122">
        <v>360</v>
      </c>
      <c r="J138" s="123" t="s">
        <v>636</v>
      </c>
      <c r="K138" s="124">
        <f t="shared" si="62"/>
        <v>52.5</v>
      </c>
      <c r="L138" s="125">
        <f t="shared" si="63"/>
        <v>0.17647058823529413</v>
      </c>
      <c r="M138" s="126" t="s">
        <v>556</v>
      </c>
      <c r="N138" s="127">
        <v>42232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36</v>
      </c>
      <c r="B139" s="102">
        <v>42219</v>
      </c>
      <c r="C139" s="102"/>
      <c r="D139" s="103" t="s">
        <v>637</v>
      </c>
      <c r="E139" s="104" t="s">
        <v>580</v>
      </c>
      <c r="F139" s="105">
        <v>115.5</v>
      </c>
      <c r="G139" s="104"/>
      <c r="H139" s="104">
        <v>149</v>
      </c>
      <c r="I139" s="122">
        <v>140</v>
      </c>
      <c r="J139" s="137" t="s">
        <v>638</v>
      </c>
      <c r="K139" s="124">
        <f t="shared" si="62"/>
        <v>33.5</v>
      </c>
      <c r="L139" s="125">
        <f t="shared" si="63"/>
        <v>0.29004329004329005</v>
      </c>
      <c r="M139" s="126" t="s">
        <v>556</v>
      </c>
      <c r="N139" s="127">
        <v>42740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37</v>
      </c>
      <c r="B140" s="102">
        <v>42251</v>
      </c>
      <c r="C140" s="102"/>
      <c r="D140" s="103" t="s">
        <v>631</v>
      </c>
      <c r="E140" s="104" t="s">
        <v>580</v>
      </c>
      <c r="F140" s="105">
        <v>226</v>
      </c>
      <c r="G140" s="104"/>
      <c r="H140" s="104">
        <v>292</v>
      </c>
      <c r="I140" s="122">
        <v>292</v>
      </c>
      <c r="J140" s="123" t="s">
        <v>639</v>
      </c>
      <c r="K140" s="124">
        <f t="shared" si="62"/>
        <v>66</v>
      </c>
      <c r="L140" s="125">
        <f t="shared" si="63"/>
        <v>0.29203539823008851</v>
      </c>
      <c r="M140" s="126" t="s">
        <v>556</v>
      </c>
      <c r="N140" s="127">
        <v>42286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38</v>
      </c>
      <c r="B141" s="102">
        <v>42254</v>
      </c>
      <c r="C141" s="102"/>
      <c r="D141" s="103" t="s">
        <v>626</v>
      </c>
      <c r="E141" s="104" t="s">
        <v>580</v>
      </c>
      <c r="F141" s="105">
        <v>232.5</v>
      </c>
      <c r="G141" s="104"/>
      <c r="H141" s="104">
        <v>312.5</v>
      </c>
      <c r="I141" s="122">
        <v>310</v>
      </c>
      <c r="J141" s="123" t="s">
        <v>582</v>
      </c>
      <c r="K141" s="124">
        <f t="shared" si="62"/>
        <v>80</v>
      </c>
      <c r="L141" s="125">
        <f t="shared" si="63"/>
        <v>0.34408602150537637</v>
      </c>
      <c r="M141" s="126" t="s">
        <v>556</v>
      </c>
      <c r="N141" s="127">
        <v>42823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39</v>
      </c>
      <c r="B142" s="102">
        <v>42268</v>
      </c>
      <c r="C142" s="102"/>
      <c r="D142" s="103" t="s">
        <v>640</v>
      </c>
      <c r="E142" s="104" t="s">
        <v>580</v>
      </c>
      <c r="F142" s="105">
        <v>196.5</v>
      </c>
      <c r="G142" s="104"/>
      <c r="H142" s="104">
        <v>238</v>
      </c>
      <c r="I142" s="122">
        <v>238</v>
      </c>
      <c r="J142" s="123" t="s">
        <v>639</v>
      </c>
      <c r="K142" s="124">
        <f t="shared" si="62"/>
        <v>41.5</v>
      </c>
      <c r="L142" s="125">
        <f t="shared" si="63"/>
        <v>0.21119592875318066</v>
      </c>
      <c r="M142" s="126" t="s">
        <v>556</v>
      </c>
      <c r="N142" s="127">
        <v>42291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40</v>
      </c>
      <c r="B143" s="102">
        <v>42271</v>
      </c>
      <c r="C143" s="102"/>
      <c r="D143" s="103" t="s">
        <v>579</v>
      </c>
      <c r="E143" s="104" t="s">
        <v>580</v>
      </c>
      <c r="F143" s="105">
        <v>65</v>
      </c>
      <c r="G143" s="104"/>
      <c r="H143" s="104">
        <v>82</v>
      </c>
      <c r="I143" s="122">
        <v>82</v>
      </c>
      <c r="J143" s="123" t="s">
        <v>639</v>
      </c>
      <c r="K143" s="124">
        <f t="shared" si="62"/>
        <v>17</v>
      </c>
      <c r="L143" s="125">
        <f t="shared" si="63"/>
        <v>0.26153846153846155</v>
      </c>
      <c r="M143" s="126" t="s">
        <v>556</v>
      </c>
      <c r="N143" s="127">
        <v>42578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41</v>
      </c>
      <c r="B144" s="102">
        <v>42291</v>
      </c>
      <c r="C144" s="102"/>
      <c r="D144" s="103" t="s">
        <v>641</v>
      </c>
      <c r="E144" s="104" t="s">
        <v>580</v>
      </c>
      <c r="F144" s="105">
        <v>144</v>
      </c>
      <c r="G144" s="104"/>
      <c r="H144" s="104">
        <v>182.5</v>
      </c>
      <c r="I144" s="122">
        <v>181</v>
      </c>
      <c r="J144" s="123" t="s">
        <v>639</v>
      </c>
      <c r="K144" s="124">
        <f t="shared" si="62"/>
        <v>38.5</v>
      </c>
      <c r="L144" s="125">
        <f t="shared" si="63"/>
        <v>0.2673611111111111</v>
      </c>
      <c r="M144" s="126" t="s">
        <v>556</v>
      </c>
      <c r="N144" s="127">
        <v>42817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42</v>
      </c>
      <c r="B145" s="102">
        <v>42291</v>
      </c>
      <c r="C145" s="102"/>
      <c r="D145" s="103" t="s">
        <v>642</v>
      </c>
      <c r="E145" s="104" t="s">
        <v>580</v>
      </c>
      <c r="F145" s="105">
        <v>264</v>
      </c>
      <c r="G145" s="104"/>
      <c r="H145" s="104">
        <v>311</v>
      </c>
      <c r="I145" s="122">
        <v>311</v>
      </c>
      <c r="J145" s="123" t="s">
        <v>639</v>
      </c>
      <c r="K145" s="124">
        <f t="shared" si="62"/>
        <v>47</v>
      </c>
      <c r="L145" s="125">
        <f t="shared" si="63"/>
        <v>0.17803030303030304</v>
      </c>
      <c r="M145" s="126" t="s">
        <v>556</v>
      </c>
      <c r="N145" s="127">
        <v>42604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43</v>
      </c>
      <c r="B146" s="102">
        <v>42318</v>
      </c>
      <c r="C146" s="102"/>
      <c r="D146" s="103" t="s">
        <v>643</v>
      </c>
      <c r="E146" s="104" t="s">
        <v>557</v>
      </c>
      <c r="F146" s="105">
        <v>549.5</v>
      </c>
      <c r="G146" s="104"/>
      <c r="H146" s="104">
        <v>630</v>
      </c>
      <c r="I146" s="122">
        <v>630</v>
      </c>
      <c r="J146" s="123" t="s">
        <v>639</v>
      </c>
      <c r="K146" s="124">
        <f t="shared" si="62"/>
        <v>80.5</v>
      </c>
      <c r="L146" s="125">
        <f t="shared" si="63"/>
        <v>0.1464968152866242</v>
      </c>
      <c r="M146" s="126" t="s">
        <v>556</v>
      </c>
      <c r="N146" s="127">
        <v>42419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44</v>
      </c>
      <c r="B147" s="102">
        <v>42342</v>
      </c>
      <c r="C147" s="102"/>
      <c r="D147" s="103" t="s">
        <v>644</v>
      </c>
      <c r="E147" s="104" t="s">
        <v>580</v>
      </c>
      <c r="F147" s="105">
        <v>1027.5</v>
      </c>
      <c r="G147" s="104"/>
      <c r="H147" s="104">
        <v>1315</v>
      </c>
      <c r="I147" s="122">
        <v>1250</v>
      </c>
      <c r="J147" s="123" t="s">
        <v>639</v>
      </c>
      <c r="K147" s="124">
        <f t="shared" si="62"/>
        <v>287.5</v>
      </c>
      <c r="L147" s="125">
        <f t="shared" si="63"/>
        <v>0.27980535279805352</v>
      </c>
      <c r="M147" s="126" t="s">
        <v>556</v>
      </c>
      <c r="N147" s="127">
        <v>43244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45</v>
      </c>
      <c r="B148" s="102">
        <v>42367</v>
      </c>
      <c r="C148" s="102"/>
      <c r="D148" s="103" t="s">
        <v>645</v>
      </c>
      <c r="E148" s="104" t="s">
        <v>580</v>
      </c>
      <c r="F148" s="105">
        <v>465</v>
      </c>
      <c r="G148" s="104"/>
      <c r="H148" s="104">
        <v>540</v>
      </c>
      <c r="I148" s="122">
        <v>540</v>
      </c>
      <c r="J148" s="123" t="s">
        <v>639</v>
      </c>
      <c r="K148" s="124">
        <f t="shared" si="62"/>
        <v>75</v>
      </c>
      <c r="L148" s="125">
        <f t="shared" si="63"/>
        <v>0.16129032258064516</v>
      </c>
      <c r="M148" s="126" t="s">
        <v>556</v>
      </c>
      <c r="N148" s="127">
        <v>42530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46</v>
      </c>
      <c r="B149" s="102">
        <v>42380</v>
      </c>
      <c r="C149" s="102"/>
      <c r="D149" s="103" t="s">
        <v>376</v>
      </c>
      <c r="E149" s="104" t="s">
        <v>557</v>
      </c>
      <c r="F149" s="105">
        <v>81</v>
      </c>
      <c r="G149" s="104"/>
      <c r="H149" s="104">
        <v>110</v>
      </c>
      <c r="I149" s="122">
        <v>110</v>
      </c>
      <c r="J149" s="123" t="s">
        <v>639</v>
      </c>
      <c r="K149" s="124">
        <f t="shared" si="62"/>
        <v>29</v>
      </c>
      <c r="L149" s="125">
        <f t="shared" si="63"/>
        <v>0.35802469135802467</v>
      </c>
      <c r="M149" s="126" t="s">
        <v>556</v>
      </c>
      <c r="N149" s="127">
        <v>42745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47</v>
      </c>
      <c r="B150" s="102">
        <v>42382</v>
      </c>
      <c r="C150" s="102"/>
      <c r="D150" s="103" t="s">
        <v>646</v>
      </c>
      <c r="E150" s="104" t="s">
        <v>557</v>
      </c>
      <c r="F150" s="105">
        <v>417.5</v>
      </c>
      <c r="G150" s="104"/>
      <c r="H150" s="104">
        <v>547</v>
      </c>
      <c r="I150" s="122">
        <v>535</v>
      </c>
      <c r="J150" s="123" t="s">
        <v>639</v>
      </c>
      <c r="K150" s="124">
        <f t="shared" si="62"/>
        <v>129.5</v>
      </c>
      <c r="L150" s="125">
        <f t="shared" si="63"/>
        <v>0.31017964071856285</v>
      </c>
      <c r="M150" s="126" t="s">
        <v>556</v>
      </c>
      <c r="N150" s="127">
        <v>42578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48</v>
      </c>
      <c r="B151" s="102">
        <v>42408</v>
      </c>
      <c r="C151" s="102"/>
      <c r="D151" s="103" t="s">
        <v>647</v>
      </c>
      <c r="E151" s="104" t="s">
        <v>580</v>
      </c>
      <c r="F151" s="105">
        <v>650</v>
      </c>
      <c r="G151" s="104"/>
      <c r="H151" s="104">
        <v>800</v>
      </c>
      <c r="I151" s="122">
        <v>800</v>
      </c>
      <c r="J151" s="123" t="s">
        <v>639</v>
      </c>
      <c r="K151" s="124">
        <f t="shared" si="62"/>
        <v>150</v>
      </c>
      <c r="L151" s="125">
        <f t="shared" si="63"/>
        <v>0.23076923076923078</v>
      </c>
      <c r="M151" s="126" t="s">
        <v>556</v>
      </c>
      <c r="N151" s="127">
        <v>43154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49</v>
      </c>
      <c r="B152" s="102">
        <v>42433</v>
      </c>
      <c r="C152" s="102"/>
      <c r="D152" s="103" t="s">
        <v>193</v>
      </c>
      <c r="E152" s="104" t="s">
        <v>580</v>
      </c>
      <c r="F152" s="105">
        <v>437.5</v>
      </c>
      <c r="G152" s="104"/>
      <c r="H152" s="104">
        <v>504.5</v>
      </c>
      <c r="I152" s="122">
        <v>522</v>
      </c>
      <c r="J152" s="123" t="s">
        <v>648</v>
      </c>
      <c r="K152" s="124">
        <f t="shared" si="62"/>
        <v>67</v>
      </c>
      <c r="L152" s="125">
        <f t="shared" si="63"/>
        <v>0.15314285714285714</v>
      </c>
      <c r="M152" s="126" t="s">
        <v>556</v>
      </c>
      <c r="N152" s="127">
        <v>42480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50</v>
      </c>
      <c r="B153" s="102">
        <v>42438</v>
      </c>
      <c r="C153" s="102"/>
      <c r="D153" s="103" t="s">
        <v>649</v>
      </c>
      <c r="E153" s="104" t="s">
        <v>580</v>
      </c>
      <c r="F153" s="105">
        <v>189.5</v>
      </c>
      <c r="G153" s="104"/>
      <c r="H153" s="104">
        <v>218</v>
      </c>
      <c r="I153" s="122">
        <v>218</v>
      </c>
      <c r="J153" s="123" t="s">
        <v>639</v>
      </c>
      <c r="K153" s="124">
        <f t="shared" si="62"/>
        <v>28.5</v>
      </c>
      <c r="L153" s="125">
        <f t="shared" si="63"/>
        <v>0.15039577836411611</v>
      </c>
      <c r="M153" s="126" t="s">
        <v>556</v>
      </c>
      <c r="N153" s="127">
        <v>43034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339">
        <v>51</v>
      </c>
      <c r="B154" s="111">
        <v>42471</v>
      </c>
      <c r="C154" s="111"/>
      <c r="D154" s="112" t="s">
        <v>650</v>
      </c>
      <c r="E154" s="113" t="s">
        <v>580</v>
      </c>
      <c r="F154" s="114">
        <v>36.5</v>
      </c>
      <c r="G154" s="115"/>
      <c r="H154" s="115">
        <v>15.85</v>
      </c>
      <c r="I154" s="115">
        <v>60</v>
      </c>
      <c r="J154" s="134" t="s">
        <v>651</v>
      </c>
      <c r="K154" s="130">
        <f t="shared" si="62"/>
        <v>-20.65</v>
      </c>
      <c r="L154" s="164">
        <f t="shared" si="63"/>
        <v>-0.5657534246575342</v>
      </c>
      <c r="M154" s="132" t="s">
        <v>620</v>
      </c>
      <c r="N154" s="165">
        <v>43627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52</v>
      </c>
      <c r="B155" s="102">
        <v>42472</v>
      </c>
      <c r="C155" s="102"/>
      <c r="D155" s="103" t="s">
        <v>652</v>
      </c>
      <c r="E155" s="104" t="s">
        <v>580</v>
      </c>
      <c r="F155" s="105">
        <v>93</v>
      </c>
      <c r="G155" s="104"/>
      <c r="H155" s="104">
        <v>149</v>
      </c>
      <c r="I155" s="122">
        <v>140</v>
      </c>
      <c r="J155" s="137" t="s">
        <v>653</v>
      </c>
      <c r="K155" s="124">
        <f t="shared" si="62"/>
        <v>56</v>
      </c>
      <c r="L155" s="125">
        <f t="shared" si="63"/>
        <v>0.60215053763440862</v>
      </c>
      <c r="M155" s="126" t="s">
        <v>556</v>
      </c>
      <c r="N155" s="127">
        <v>42740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53</v>
      </c>
      <c r="B156" s="102">
        <v>42472</v>
      </c>
      <c r="C156" s="102"/>
      <c r="D156" s="103" t="s">
        <v>654</v>
      </c>
      <c r="E156" s="104" t="s">
        <v>580</v>
      </c>
      <c r="F156" s="105">
        <v>130</v>
      </c>
      <c r="G156" s="104"/>
      <c r="H156" s="104">
        <v>150</v>
      </c>
      <c r="I156" s="122" t="s">
        <v>655</v>
      </c>
      <c r="J156" s="123" t="s">
        <v>639</v>
      </c>
      <c r="K156" s="124">
        <f t="shared" si="62"/>
        <v>20</v>
      </c>
      <c r="L156" s="125">
        <f t="shared" si="63"/>
        <v>0.15384615384615385</v>
      </c>
      <c r="M156" s="126" t="s">
        <v>556</v>
      </c>
      <c r="N156" s="127">
        <v>42564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54</v>
      </c>
      <c r="B157" s="102">
        <v>42473</v>
      </c>
      <c r="C157" s="102"/>
      <c r="D157" s="103" t="s">
        <v>344</v>
      </c>
      <c r="E157" s="104" t="s">
        <v>580</v>
      </c>
      <c r="F157" s="105">
        <v>196</v>
      </c>
      <c r="G157" s="104"/>
      <c r="H157" s="104">
        <v>299</v>
      </c>
      <c r="I157" s="122">
        <v>299</v>
      </c>
      <c r="J157" s="123" t="s">
        <v>639</v>
      </c>
      <c r="K157" s="124">
        <v>103</v>
      </c>
      <c r="L157" s="125">
        <v>0.52551020408163296</v>
      </c>
      <c r="M157" s="126" t="s">
        <v>556</v>
      </c>
      <c r="N157" s="127">
        <v>42620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55</v>
      </c>
      <c r="B158" s="102">
        <v>42473</v>
      </c>
      <c r="C158" s="102"/>
      <c r="D158" s="103" t="s">
        <v>713</v>
      </c>
      <c r="E158" s="104" t="s">
        <v>580</v>
      </c>
      <c r="F158" s="105">
        <v>88</v>
      </c>
      <c r="G158" s="104"/>
      <c r="H158" s="104">
        <v>103</v>
      </c>
      <c r="I158" s="122">
        <v>103</v>
      </c>
      <c r="J158" s="123" t="s">
        <v>639</v>
      </c>
      <c r="K158" s="124">
        <v>15</v>
      </c>
      <c r="L158" s="125">
        <v>0.170454545454545</v>
      </c>
      <c r="M158" s="126" t="s">
        <v>556</v>
      </c>
      <c r="N158" s="127">
        <v>42530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56</v>
      </c>
      <c r="B159" s="102">
        <v>42492</v>
      </c>
      <c r="C159" s="102"/>
      <c r="D159" s="103" t="s">
        <v>656</v>
      </c>
      <c r="E159" s="104" t="s">
        <v>580</v>
      </c>
      <c r="F159" s="105">
        <v>127.5</v>
      </c>
      <c r="G159" s="104"/>
      <c r="H159" s="104">
        <v>148</v>
      </c>
      <c r="I159" s="122" t="s">
        <v>657</v>
      </c>
      <c r="J159" s="123" t="s">
        <v>639</v>
      </c>
      <c r="K159" s="124">
        <f>H159-F159</f>
        <v>20.5</v>
      </c>
      <c r="L159" s="125">
        <f>K159/F159</f>
        <v>0.16078431372549021</v>
      </c>
      <c r="M159" s="126" t="s">
        <v>556</v>
      </c>
      <c r="N159" s="127">
        <v>42564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57</v>
      </c>
      <c r="B160" s="102">
        <v>42493</v>
      </c>
      <c r="C160" s="102"/>
      <c r="D160" s="103" t="s">
        <v>658</v>
      </c>
      <c r="E160" s="104" t="s">
        <v>580</v>
      </c>
      <c r="F160" s="105">
        <v>675</v>
      </c>
      <c r="G160" s="104"/>
      <c r="H160" s="104">
        <v>815</v>
      </c>
      <c r="I160" s="122" t="s">
        <v>659</v>
      </c>
      <c r="J160" s="123" t="s">
        <v>639</v>
      </c>
      <c r="K160" s="124">
        <f>H160-F160</f>
        <v>140</v>
      </c>
      <c r="L160" s="125">
        <f>K160/F160</f>
        <v>0.2074074074074074</v>
      </c>
      <c r="M160" s="126" t="s">
        <v>556</v>
      </c>
      <c r="N160" s="127">
        <v>43154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5">
        <v>58</v>
      </c>
      <c r="B161" s="106">
        <v>42522</v>
      </c>
      <c r="C161" s="106"/>
      <c r="D161" s="107" t="s">
        <v>714</v>
      </c>
      <c r="E161" s="108" t="s">
        <v>580</v>
      </c>
      <c r="F161" s="109">
        <v>500</v>
      </c>
      <c r="G161" s="109"/>
      <c r="H161" s="110">
        <v>232.5</v>
      </c>
      <c r="I161" s="128" t="s">
        <v>715</v>
      </c>
      <c r="J161" s="129" t="s">
        <v>716</v>
      </c>
      <c r="K161" s="130">
        <f>H161-F161</f>
        <v>-267.5</v>
      </c>
      <c r="L161" s="131">
        <f>K161/F161</f>
        <v>-0.53500000000000003</v>
      </c>
      <c r="M161" s="132" t="s">
        <v>620</v>
      </c>
      <c r="N161" s="133">
        <v>43735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59</v>
      </c>
      <c r="B162" s="102">
        <v>42527</v>
      </c>
      <c r="C162" s="102"/>
      <c r="D162" s="103" t="s">
        <v>660</v>
      </c>
      <c r="E162" s="104" t="s">
        <v>580</v>
      </c>
      <c r="F162" s="105">
        <v>110</v>
      </c>
      <c r="G162" s="104"/>
      <c r="H162" s="104">
        <v>126.5</v>
      </c>
      <c r="I162" s="122">
        <v>125</v>
      </c>
      <c r="J162" s="123" t="s">
        <v>589</v>
      </c>
      <c r="K162" s="124">
        <f>H162-F162</f>
        <v>16.5</v>
      </c>
      <c r="L162" s="125">
        <f>K162/F162</f>
        <v>0.15</v>
      </c>
      <c r="M162" s="126" t="s">
        <v>556</v>
      </c>
      <c r="N162" s="127">
        <v>42552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60</v>
      </c>
      <c r="B163" s="102">
        <v>42538</v>
      </c>
      <c r="C163" s="102"/>
      <c r="D163" s="103" t="s">
        <v>661</v>
      </c>
      <c r="E163" s="104" t="s">
        <v>580</v>
      </c>
      <c r="F163" s="105">
        <v>44</v>
      </c>
      <c r="G163" s="104"/>
      <c r="H163" s="104">
        <v>69.5</v>
      </c>
      <c r="I163" s="122">
        <v>69.5</v>
      </c>
      <c r="J163" s="123" t="s">
        <v>662</v>
      </c>
      <c r="K163" s="124">
        <f>H163-F163</f>
        <v>25.5</v>
      </c>
      <c r="L163" s="125">
        <f>K163/F163</f>
        <v>0.57954545454545459</v>
      </c>
      <c r="M163" s="126" t="s">
        <v>556</v>
      </c>
      <c r="N163" s="127">
        <v>42977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61</v>
      </c>
      <c r="B164" s="102">
        <v>42549</v>
      </c>
      <c r="C164" s="102"/>
      <c r="D164" s="144" t="s">
        <v>717</v>
      </c>
      <c r="E164" s="104" t="s">
        <v>580</v>
      </c>
      <c r="F164" s="105">
        <v>262.5</v>
      </c>
      <c r="G164" s="104"/>
      <c r="H164" s="104">
        <v>340</v>
      </c>
      <c r="I164" s="122">
        <v>333</v>
      </c>
      <c r="J164" s="123" t="s">
        <v>718</v>
      </c>
      <c r="K164" s="124">
        <v>77.5</v>
      </c>
      <c r="L164" s="125">
        <v>0.29523809523809502</v>
      </c>
      <c r="M164" s="126" t="s">
        <v>556</v>
      </c>
      <c r="N164" s="127">
        <v>43017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62</v>
      </c>
      <c r="B165" s="102">
        <v>42549</v>
      </c>
      <c r="C165" s="102"/>
      <c r="D165" s="144" t="s">
        <v>719</v>
      </c>
      <c r="E165" s="104" t="s">
        <v>580</v>
      </c>
      <c r="F165" s="105">
        <v>840</v>
      </c>
      <c r="G165" s="104"/>
      <c r="H165" s="104">
        <v>1230</v>
      </c>
      <c r="I165" s="122">
        <v>1230</v>
      </c>
      <c r="J165" s="123" t="s">
        <v>639</v>
      </c>
      <c r="K165" s="124">
        <v>390</v>
      </c>
      <c r="L165" s="125">
        <v>0.46428571428571402</v>
      </c>
      <c r="M165" s="126" t="s">
        <v>556</v>
      </c>
      <c r="N165" s="127">
        <v>42649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340">
        <v>63</v>
      </c>
      <c r="B166" s="139">
        <v>42556</v>
      </c>
      <c r="C166" s="139"/>
      <c r="D166" s="140" t="s">
        <v>663</v>
      </c>
      <c r="E166" s="141" t="s">
        <v>580</v>
      </c>
      <c r="F166" s="142">
        <v>395</v>
      </c>
      <c r="G166" s="143"/>
      <c r="H166" s="143">
        <f>(468.5+342.5)/2</f>
        <v>405.5</v>
      </c>
      <c r="I166" s="143">
        <v>510</v>
      </c>
      <c r="J166" s="166" t="s">
        <v>664</v>
      </c>
      <c r="K166" s="167">
        <f t="shared" ref="K166:K172" si="64">H166-F166</f>
        <v>10.5</v>
      </c>
      <c r="L166" s="168">
        <f t="shared" ref="L166:L172" si="65">K166/F166</f>
        <v>2.6582278481012658E-2</v>
      </c>
      <c r="M166" s="169" t="s">
        <v>665</v>
      </c>
      <c r="N166" s="170">
        <v>43606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5">
        <v>64</v>
      </c>
      <c r="B167" s="106">
        <v>42584</v>
      </c>
      <c r="C167" s="106"/>
      <c r="D167" s="107" t="s">
        <v>666</v>
      </c>
      <c r="E167" s="108" t="s">
        <v>557</v>
      </c>
      <c r="F167" s="109">
        <f>169.5-12.8</f>
        <v>156.69999999999999</v>
      </c>
      <c r="G167" s="109"/>
      <c r="H167" s="110">
        <v>77</v>
      </c>
      <c r="I167" s="128" t="s">
        <v>667</v>
      </c>
      <c r="J167" s="359" t="s">
        <v>795</v>
      </c>
      <c r="K167" s="130">
        <f t="shared" si="64"/>
        <v>-79.699999999999989</v>
      </c>
      <c r="L167" s="131">
        <f t="shared" si="65"/>
        <v>-0.50861518825781749</v>
      </c>
      <c r="M167" s="132" t="s">
        <v>620</v>
      </c>
      <c r="N167" s="133">
        <v>43522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5">
        <v>65</v>
      </c>
      <c r="B168" s="106">
        <v>42586</v>
      </c>
      <c r="C168" s="106"/>
      <c r="D168" s="107" t="s">
        <v>668</v>
      </c>
      <c r="E168" s="108" t="s">
        <v>580</v>
      </c>
      <c r="F168" s="109">
        <v>400</v>
      </c>
      <c r="G168" s="109"/>
      <c r="H168" s="110">
        <v>305</v>
      </c>
      <c r="I168" s="128">
        <v>475</v>
      </c>
      <c r="J168" s="129" t="s">
        <v>669</v>
      </c>
      <c r="K168" s="130">
        <f t="shared" si="64"/>
        <v>-95</v>
      </c>
      <c r="L168" s="131">
        <f t="shared" si="65"/>
        <v>-0.23749999999999999</v>
      </c>
      <c r="M168" s="132" t="s">
        <v>620</v>
      </c>
      <c r="N168" s="133">
        <v>43606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66</v>
      </c>
      <c r="B169" s="102">
        <v>42593</v>
      </c>
      <c r="C169" s="102"/>
      <c r="D169" s="103" t="s">
        <v>670</v>
      </c>
      <c r="E169" s="104" t="s">
        <v>580</v>
      </c>
      <c r="F169" s="105">
        <v>86.5</v>
      </c>
      <c r="G169" s="104"/>
      <c r="H169" s="104">
        <v>130</v>
      </c>
      <c r="I169" s="122">
        <v>130</v>
      </c>
      <c r="J169" s="137" t="s">
        <v>671</v>
      </c>
      <c r="K169" s="124">
        <f t="shared" si="64"/>
        <v>43.5</v>
      </c>
      <c r="L169" s="125">
        <f t="shared" si="65"/>
        <v>0.50289017341040465</v>
      </c>
      <c r="M169" s="126" t="s">
        <v>556</v>
      </c>
      <c r="N169" s="127">
        <v>43091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5">
        <v>67</v>
      </c>
      <c r="B170" s="106">
        <v>42600</v>
      </c>
      <c r="C170" s="106"/>
      <c r="D170" s="107" t="s">
        <v>367</v>
      </c>
      <c r="E170" s="108" t="s">
        <v>580</v>
      </c>
      <c r="F170" s="109">
        <v>133.5</v>
      </c>
      <c r="G170" s="109"/>
      <c r="H170" s="110">
        <v>126.5</v>
      </c>
      <c r="I170" s="128">
        <v>178</v>
      </c>
      <c r="J170" s="129" t="s">
        <v>672</v>
      </c>
      <c r="K170" s="130">
        <f t="shared" si="64"/>
        <v>-7</v>
      </c>
      <c r="L170" s="131">
        <f t="shared" si="65"/>
        <v>-5.2434456928838954E-2</v>
      </c>
      <c r="M170" s="132" t="s">
        <v>620</v>
      </c>
      <c r="N170" s="133">
        <v>42615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68</v>
      </c>
      <c r="B171" s="102">
        <v>42613</v>
      </c>
      <c r="C171" s="102"/>
      <c r="D171" s="103" t="s">
        <v>673</v>
      </c>
      <c r="E171" s="104" t="s">
        <v>580</v>
      </c>
      <c r="F171" s="105">
        <v>560</v>
      </c>
      <c r="G171" s="104"/>
      <c r="H171" s="104">
        <v>725</v>
      </c>
      <c r="I171" s="122">
        <v>725</v>
      </c>
      <c r="J171" s="123" t="s">
        <v>582</v>
      </c>
      <c r="K171" s="124">
        <f t="shared" si="64"/>
        <v>165</v>
      </c>
      <c r="L171" s="125">
        <f t="shared" si="65"/>
        <v>0.29464285714285715</v>
      </c>
      <c r="M171" s="126" t="s">
        <v>556</v>
      </c>
      <c r="N171" s="127">
        <v>42456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69</v>
      </c>
      <c r="B172" s="102">
        <v>42614</v>
      </c>
      <c r="C172" s="102"/>
      <c r="D172" s="103" t="s">
        <v>674</v>
      </c>
      <c r="E172" s="104" t="s">
        <v>580</v>
      </c>
      <c r="F172" s="105">
        <v>160.5</v>
      </c>
      <c r="G172" s="104"/>
      <c r="H172" s="104">
        <v>210</v>
      </c>
      <c r="I172" s="122">
        <v>210</v>
      </c>
      <c r="J172" s="123" t="s">
        <v>582</v>
      </c>
      <c r="K172" s="124">
        <f t="shared" si="64"/>
        <v>49.5</v>
      </c>
      <c r="L172" s="125">
        <f t="shared" si="65"/>
        <v>0.30841121495327101</v>
      </c>
      <c r="M172" s="126" t="s">
        <v>556</v>
      </c>
      <c r="N172" s="127">
        <v>42871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70</v>
      </c>
      <c r="B173" s="102">
        <v>42646</v>
      </c>
      <c r="C173" s="102"/>
      <c r="D173" s="144" t="s">
        <v>390</v>
      </c>
      <c r="E173" s="104" t="s">
        <v>580</v>
      </c>
      <c r="F173" s="105">
        <v>430</v>
      </c>
      <c r="G173" s="104"/>
      <c r="H173" s="104">
        <v>596</v>
      </c>
      <c r="I173" s="122">
        <v>575</v>
      </c>
      <c r="J173" s="123" t="s">
        <v>720</v>
      </c>
      <c r="K173" s="124">
        <v>166</v>
      </c>
      <c r="L173" s="125">
        <v>0.38604651162790699</v>
      </c>
      <c r="M173" s="126" t="s">
        <v>556</v>
      </c>
      <c r="N173" s="127">
        <v>42769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71</v>
      </c>
      <c r="B174" s="102">
        <v>42657</v>
      </c>
      <c r="C174" s="102"/>
      <c r="D174" s="103" t="s">
        <v>675</v>
      </c>
      <c r="E174" s="104" t="s">
        <v>580</v>
      </c>
      <c r="F174" s="105">
        <v>280</v>
      </c>
      <c r="G174" s="104"/>
      <c r="H174" s="104">
        <v>345</v>
      </c>
      <c r="I174" s="122">
        <v>345</v>
      </c>
      <c r="J174" s="123" t="s">
        <v>582</v>
      </c>
      <c r="K174" s="124">
        <f t="shared" ref="K174:K179" si="66">H174-F174</f>
        <v>65</v>
      </c>
      <c r="L174" s="125">
        <f>K174/F174</f>
        <v>0.23214285714285715</v>
      </c>
      <c r="M174" s="126" t="s">
        <v>556</v>
      </c>
      <c r="N174" s="127">
        <v>42814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72</v>
      </c>
      <c r="B175" s="102">
        <v>42657</v>
      </c>
      <c r="C175" s="102"/>
      <c r="D175" s="103" t="s">
        <v>676</v>
      </c>
      <c r="E175" s="104" t="s">
        <v>580</v>
      </c>
      <c r="F175" s="105">
        <v>245</v>
      </c>
      <c r="G175" s="104"/>
      <c r="H175" s="104">
        <v>325.5</v>
      </c>
      <c r="I175" s="122">
        <v>330</v>
      </c>
      <c r="J175" s="123" t="s">
        <v>677</v>
      </c>
      <c r="K175" s="124">
        <f t="shared" si="66"/>
        <v>80.5</v>
      </c>
      <c r="L175" s="125">
        <f>K175/F175</f>
        <v>0.32857142857142857</v>
      </c>
      <c r="M175" s="126" t="s">
        <v>556</v>
      </c>
      <c r="N175" s="127">
        <v>42769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73</v>
      </c>
      <c r="B176" s="102">
        <v>42660</v>
      </c>
      <c r="C176" s="102"/>
      <c r="D176" s="103" t="s">
        <v>340</v>
      </c>
      <c r="E176" s="104" t="s">
        <v>580</v>
      </c>
      <c r="F176" s="105">
        <v>125</v>
      </c>
      <c r="G176" s="104"/>
      <c r="H176" s="104">
        <v>160</v>
      </c>
      <c r="I176" s="122">
        <v>160</v>
      </c>
      <c r="J176" s="123" t="s">
        <v>639</v>
      </c>
      <c r="K176" s="124">
        <f t="shared" si="66"/>
        <v>35</v>
      </c>
      <c r="L176" s="125">
        <v>0.28000000000000003</v>
      </c>
      <c r="M176" s="126" t="s">
        <v>556</v>
      </c>
      <c r="N176" s="127">
        <v>42803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74</v>
      </c>
      <c r="B177" s="102">
        <v>42660</v>
      </c>
      <c r="C177" s="102"/>
      <c r="D177" s="103" t="s">
        <v>455</v>
      </c>
      <c r="E177" s="104" t="s">
        <v>580</v>
      </c>
      <c r="F177" s="105">
        <v>114</v>
      </c>
      <c r="G177" s="104"/>
      <c r="H177" s="104">
        <v>145</v>
      </c>
      <c r="I177" s="122">
        <v>145</v>
      </c>
      <c r="J177" s="123" t="s">
        <v>639</v>
      </c>
      <c r="K177" s="124">
        <f t="shared" si="66"/>
        <v>31</v>
      </c>
      <c r="L177" s="125">
        <f>K177/F177</f>
        <v>0.27192982456140352</v>
      </c>
      <c r="M177" s="126" t="s">
        <v>556</v>
      </c>
      <c r="N177" s="127">
        <v>42859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75</v>
      </c>
      <c r="B178" s="102">
        <v>42660</v>
      </c>
      <c r="C178" s="102"/>
      <c r="D178" s="103" t="s">
        <v>678</v>
      </c>
      <c r="E178" s="104" t="s">
        <v>580</v>
      </c>
      <c r="F178" s="105">
        <v>212</v>
      </c>
      <c r="G178" s="104"/>
      <c r="H178" s="104">
        <v>280</v>
      </c>
      <c r="I178" s="122">
        <v>276</v>
      </c>
      <c r="J178" s="123" t="s">
        <v>679</v>
      </c>
      <c r="K178" s="124">
        <f t="shared" si="66"/>
        <v>68</v>
      </c>
      <c r="L178" s="125">
        <f>K178/F178</f>
        <v>0.32075471698113206</v>
      </c>
      <c r="M178" s="126" t="s">
        <v>556</v>
      </c>
      <c r="N178" s="127">
        <v>42858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76</v>
      </c>
      <c r="B179" s="102">
        <v>42678</v>
      </c>
      <c r="C179" s="102"/>
      <c r="D179" s="103" t="s">
        <v>149</v>
      </c>
      <c r="E179" s="104" t="s">
        <v>580</v>
      </c>
      <c r="F179" s="105">
        <v>155</v>
      </c>
      <c r="G179" s="104"/>
      <c r="H179" s="104">
        <v>210</v>
      </c>
      <c r="I179" s="122">
        <v>210</v>
      </c>
      <c r="J179" s="123" t="s">
        <v>680</v>
      </c>
      <c r="K179" s="124">
        <f t="shared" si="66"/>
        <v>55</v>
      </c>
      <c r="L179" s="125">
        <f>K179/F179</f>
        <v>0.35483870967741937</v>
      </c>
      <c r="M179" s="126" t="s">
        <v>556</v>
      </c>
      <c r="N179" s="127">
        <v>42944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5">
        <v>77</v>
      </c>
      <c r="B180" s="106">
        <v>42710</v>
      </c>
      <c r="C180" s="106"/>
      <c r="D180" s="107" t="s">
        <v>721</v>
      </c>
      <c r="E180" s="108" t="s">
        <v>580</v>
      </c>
      <c r="F180" s="109">
        <v>150.5</v>
      </c>
      <c r="G180" s="109"/>
      <c r="H180" s="110">
        <v>72.5</v>
      </c>
      <c r="I180" s="128">
        <v>174</v>
      </c>
      <c r="J180" s="129" t="s">
        <v>722</v>
      </c>
      <c r="K180" s="130">
        <v>-78</v>
      </c>
      <c r="L180" s="131">
        <v>-0.51827242524916906</v>
      </c>
      <c r="M180" s="132" t="s">
        <v>620</v>
      </c>
      <c r="N180" s="133">
        <v>43333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78</v>
      </c>
      <c r="B181" s="102">
        <v>42712</v>
      </c>
      <c r="C181" s="102"/>
      <c r="D181" s="103" t="s">
        <v>123</v>
      </c>
      <c r="E181" s="104" t="s">
        <v>580</v>
      </c>
      <c r="F181" s="105">
        <v>380</v>
      </c>
      <c r="G181" s="104"/>
      <c r="H181" s="104">
        <v>478</v>
      </c>
      <c r="I181" s="122">
        <v>468</v>
      </c>
      <c r="J181" s="123" t="s">
        <v>639</v>
      </c>
      <c r="K181" s="124">
        <f>H181-F181</f>
        <v>98</v>
      </c>
      <c r="L181" s="125">
        <f>K181/F181</f>
        <v>0.25789473684210529</v>
      </c>
      <c r="M181" s="126" t="s">
        <v>556</v>
      </c>
      <c r="N181" s="127">
        <v>43025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79</v>
      </c>
      <c r="B182" s="102">
        <v>42734</v>
      </c>
      <c r="C182" s="102"/>
      <c r="D182" s="103" t="s">
        <v>244</v>
      </c>
      <c r="E182" s="104" t="s">
        <v>580</v>
      </c>
      <c r="F182" s="105">
        <v>305</v>
      </c>
      <c r="G182" s="104"/>
      <c r="H182" s="104">
        <v>375</v>
      </c>
      <c r="I182" s="122">
        <v>375</v>
      </c>
      <c r="J182" s="123" t="s">
        <v>639</v>
      </c>
      <c r="K182" s="124">
        <f>H182-F182</f>
        <v>70</v>
      </c>
      <c r="L182" s="125">
        <f>K182/F182</f>
        <v>0.22950819672131148</v>
      </c>
      <c r="M182" s="126" t="s">
        <v>556</v>
      </c>
      <c r="N182" s="127">
        <v>42768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80</v>
      </c>
      <c r="B183" s="102">
        <v>42739</v>
      </c>
      <c r="C183" s="102"/>
      <c r="D183" s="103" t="s">
        <v>342</v>
      </c>
      <c r="E183" s="104" t="s">
        <v>580</v>
      </c>
      <c r="F183" s="105">
        <v>99.5</v>
      </c>
      <c r="G183" s="104"/>
      <c r="H183" s="104">
        <v>158</v>
      </c>
      <c r="I183" s="122">
        <v>158</v>
      </c>
      <c r="J183" s="123" t="s">
        <v>639</v>
      </c>
      <c r="K183" s="124">
        <f>H183-F183</f>
        <v>58.5</v>
      </c>
      <c r="L183" s="125">
        <f>K183/F183</f>
        <v>0.5879396984924623</v>
      </c>
      <c r="M183" s="126" t="s">
        <v>556</v>
      </c>
      <c r="N183" s="127">
        <v>42898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81</v>
      </c>
      <c r="B184" s="102">
        <v>42739</v>
      </c>
      <c r="C184" s="102"/>
      <c r="D184" s="103" t="s">
        <v>342</v>
      </c>
      <c r="E184" s="104" t="s">
        <v>580</v>
      </c>
      <c r="F184" s="105">
        <v>99.5</v>
      </c>
      <c r="G184" s="104"/>
      <c r="H184" s="104">
        <v>158</v>
      </c>
      <c r="I184" s="122">
        <v>158</v>
      </c>
      <c r="J184" s="123" t="s">
        <v>639</v>
      </c>
      <c r="K184" s="124">
        <v>58.5</v>
      </c>
      <c r="L184" s="125">
        <v>0.58793969849246197</v>
      </c>
      <c r="M184" s="126" t="s">
        <v>556</v>
      </c>
      <c r="N184" s="127">
        <v>42898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82</v>
      </c>
      <c r="B185" s="102">
        <v>42786</v>
      </c>
      <c r="C185" s="102"/>
      <c r="D185" s="103" t="s">
        <v>166</v>
      </c>
      <c r="E185" s="104" t="s">
        <v>580</v>
      </c>
      <c r="F185" s="105">
        <v>140.5</v>
      </c>
      <c r="G185" s="104"/>
      <c r="H185" s="104">
        <v>220</v>
      </c>
      <c r="I185" s="122">
        <v>220</v>
      </c>
      <c r="J185" s="123" t="s">
        <v>639</v>
      </c>
      <c r="K185" s="124">
        <f>H185-F185</f>
        <v>79.5</v>
      </c>
      <c r="L185" s="125">
        <f>K185/F185</f>
        <v>0.5658362989323843</v>
      </c>
      <c r="M185" s="126" t="s">
        <v>556</v>
      </c>
      <c r="N185" s="127">
        <v>42864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83</v>
      </c>
      <c r="B186" s="102">
        <v>42786</v>
      </c>
      <c r="C186" s="102"/>
      <c r="D186" s="103" t="s">
        <v>723</v>
      </c>
      <c r="E186" s="104" t="s">
        <v>580</v>
      </c>
      <c r="F186" s="105">
        <v>202.5</v>
      </c>
      <c r="G186" s="104"/>
      <c r="H186" s="104">
        <v>234</v>
      </c>
      <c r="I186" s="122">
        <v>234</v>
      </c>
      <c r="J186" s="123" t="s">
        <v>639</v>
      </c>
      <c r="K186" s="124">
        <v>31.5</v>
      </c>
      <c r="L186" s="125">
        <v>0.155555555555556</v>
      </c>
      <c r="M186" s="126" t="s">
        <v>556</v>
      </c>
      <c r="N186" s="127">
        <v>42836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84</v>
      </c>
      <c r="B187" s="102">
        <v>42818</v>
      </c>
      <c r="C187" s="102"/>
      <c r="D187" s="103" t="s">
        <v>517</v>
      </c>
      <c r="E187" s="104" t="s">
        <v>580</v>
      </c>
      <c r="F187" s="105">
        <v>300.5</v>
      </c>
      <c r="G187" s="104"/>
      <c r="H187" s="104">
        <v>417.5</v>
      </c>
      <c r="I187" s="122">
        <v>420</v>
      </c>
      <c r="J187" s="123" t="s">
        <v>681</v>
      </c>
      <c r="K187" s="124">
        <f>H187-F187</f>
        <v>117</v>
      </c>
      <c r="L187" s="125">
        <f>K187/F187</f>
        <v>0.38935108153078202</v>
      </c>
      <c r="M187" s="126" t="s">
        <v>556</v>
      </c>
      <c r="N187" s="127">
        <v>43070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85</v>
      </c>
      <c r="B188" s="102">
        <v>42818</v>
      </c>
      <c r="C188" s="102"/>
      <c r="D188" s="103" t="s">
        <v>719</v>
      </c>
      <c r="E188" s="104" t="s">
        <v>580</v>
      </c>
      <c r="F188" s="105">
        <v>850</v>
      </c>
      <c r="G188" s="104"/>
      <c r="H188" s="104">
        <v>1042.5</v>
      </c>
      <c r="I188" s="122">
        <v>1023</v>
      </c>
      <c r="J188" s="123" t="s">
        <v>724</v>
      </c>
      <c r="K188" s="124">
        <v>192.5</v>
      </c>
      <c r="L188" s="125">
        <v>0.22647058823529401</v>
      </c>
      <c r="M188" s="126" t="s">
        <v>556</v>
      </c>
      <c r="N188" s="127">
        <v>42830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86</v>
      </c>
      <c r="B189" s="102">
        <v>42830</v>
      </c>
      <c r="C189" s="102"/>
      <c r="D189" s="103" t="s">
        <v>471</v>
      </c>
      <c r="E189" s="104" t="s">
        <v>580</v>
      </c>
      <c r="F189" s="105">
        <v>785</v>
      </c>
      <c r="G189" s="104"/>
      <c r="H189" s="104">
        <v>930</v>
      </c>
      <c r="I189" s="122">
        <v>920</v>
      </c>
      <c r="J189" s="123" t="s">
        <v>682</v>
      </c>
      <c r="K189" s="124">
        <f>H189-F189</f>
        <v>145</v>
      </c>
      <c r="L189" s="125">
        <f>K189/F189</f>
        <v>0.18471337579617833</v>
      </c>
      <c r="M189" s="126" t="s">
        <v>556</v>
      </c>
      <c r="N189" s="127">
        <v>42976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5">
        <v>87</v>
      </c>
      <c r="B190" s="106">
        <v>42831</v>
      </c>
      <c r="C190" s="106"/>
      <c r="D190" s="107" t="s">
        <v>725</v>
      </c>
      <c r="E190" s="108" t="s">
        <v>580</v>
      </c>
      <c r="F190" s="109">
        <v>40</v>
      </c>
      <c r="G190" s="109"/>
      <c r="H190" s="110">
        <v>13.1</v>
      </c>
      <c r="I190" s="128">
        <v>60</v>
      </c>
      <c r="J190" s="134" t="s">
        <v>726</v>
      </c>
      <c r="K190" s="130">
        <v>-26.9</v>
      </c>
      <c r="L190" s="131">
        <v>-0.67249999999999999</v>
      </c>
      <c r="M190" s="132" t="s">
        <v>620</v>
      </c>
      <c r="N190" s="133">
        <v>43138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88</v>
      </c>
      <c r="B191" s="102">
        <v>42837</v>
      </c>
      <c r="C191" s="102"/>
      <c r="D191" s="103" t="s">
        <v>87</v>
      </c>
      <c r="E191" s="104" t="s">
        <v>580</v>
      </c>
      <c r="F191" s="105">
        <v>289.5</v>
      </c>
      <c r="G191" s="104"/>
      <c r="H191" s="104">
        <v>354</v>
      </c>
      <c r="I191" s="122">
        <v>360</v>
      </c>
      <c r="J191" s="123" t="s">
        <v>683</v>
      </c>
      <c r="K191" s="124">
        <f t="shared" ref="K191:K199" si="67">H191-F191</f>
        <v>64.5</v>
      </c>
      <c r="L191" s="125">
        <f t="shared" ref="L191:L199" si="68">K191/F191</f>
        <v>0.22279792746113988</v>
      </c>
      <c r="M191" s="126" t="s">
        <v>556</v>
      </c>
      <c r="N191" s="127">
        <v>43040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89</v>
      </c>
      <c r="B192" s="102">
        <v>42845</v>
      </c>
      <c r="C192" s="102"/>
      <c r="D192" s="103" t="s">
        <v>416</v>
      </c>
      <c r="E192" s="104" t="s">
        <v>580</v>
      </c>
      <c r="F192" s="105">
        <v>700</v>
      </c>
      <c r="G192" s="104"/>
      <c r="H192" s="104">
        <v>840</v>
      </c>
      <c r="I192" s="122">
        <v>840</v>
      </c>
      <c r="J192" s="123" t="s">
        <v>684</v>
      </c>
      <c r="K192" s="124">
        <f t="shared" si="67"/>
        <v>140</v>
      </c>
      <c r="L192" s="125">
        <f t="shared" si="68"/>
        <v>0.2</v>
      </c>
      <c r="M192" s="126" t="s">
        <v>556</v>
      </c>
      <c r="N192" s="127">
        <v>42893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90</v>
      </c>
      <c r="B193" s="102">
        <v>42887</v>
      </c>
      <c r="C193" s="102"/>
      <c r="D193" s="144" t="s">
        <v>353</v>
      </c>
      <c r="E193" s="104" t="s">
        <v>580</v>
      </c>
      <c r="F193" s="105">
        <v>130</v>
      </c>
      <c r="G193" s="104"/>
      <c r="H193" s="104">
        <v>144.25</v>
      </c>
      <c r="I193" s="122">
        <v>170</v>
      </c>
      <c r="J193" s="123" t="s">
        <v>685</v>
      </c>
      <c r="K193" s="124">
        <f t="shared" si="67"/>
        <v>14.25</v>
      </c>
      <c r="L193" s="125">
        <f t="shared" si="68"/>
        <v>0.10961538461538461</v>
      </c>
      <c r="M193" s="126" t="s">
        <v>556</v>
      </c>
      <c r="N193" s="127">
        <v>43675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91</v>
      </c>
      <c r="B194" s="102">
        <v>42901</v>
      </c>
      <c r="C194" s="102"/>
      <c r="D194" s="144" t="s">
        <v>686</v>
      </c>
      <c r="E194" s="104" t="s">
        <v>580</v>
      </c>
      <c r="F194" s="105">
        <v>214.5</v>
      </c>
      <c r="G194" s="104"/>
      <c r="H194" s="104">
        <v>262</v>
      </c>
      <c r="I194" s="122">
        <v>262</v>
      </c>
      <c r="J194" s="123" t="s">
        <v>687</v>
      </c>
      <c r="K194" s="124">
        <f t="shared" si="67"/>
        <v>47.5</v>
      </c>
      <c r="L194" s="125">
        <f t="shared" si="68"/>
        <v>0.22144522144522144</v>
      </c>
      <c r="M194" s="126" t="s">
        <v>556</v>
      </c>
      <c r="N194" s="127">
        <v>42977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6">
        <v>92</v>
      </c>
      <c r="B195" s="150">
        <v>42933</v>
      </c>
      <c r="C195" s="150"/>
      <c r="D195" s="151" t="s">
        <v>688</v>
      </c>
      <c r="E195" s="152" t="s">
        <v>580</v>
      </c>
      <c r="F195" s="153">
        <v>370</v>
      </c>
      <c r="G195" s="152"/>
      <c r="H195" s="152">
        <v>447.5</v>
      </c>
      <c r="I195" s="174">
        <v>450</v>
      </c>
      <c r="J195" s="218" t="s">
        <v>639</v>
      </c>
      <c r="K195" s="124">
        <f t="shared" si="67"/>
        <v>77.5</v>
      </c>
      <c r="L195" s="176">
        <f t="shared" si="68"/>
        <v>0.20945945945945946</v>
      </c>
      <c r="M195" s="177" t="s">
        <v>556</v>
      </c>
      <c r="N195" s="178">
        <v>43035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6">
        <v>93</v>
      </c>
      <c r="B196" s="150">
        <v>42943</v>
      </c>
      <c r="C196" s="150"/>
      <c r="D196" s="151" t="s">
        <v>164</v>
      </c>
      <c r="E196" s="152" t="s">
        <v>580</v>
      </c>
      <c r="F196" s="153">
        <v>657.5</v>
      </c>
      <c r="G196" s="152"/>
      <c r="H196" s="152">
        <v>825</v>
      </c>
      <c r="I196" s="174">
        <v>820</v>
      </c>
      <c r="J196" s="218" t="s">
        <v>639</v>
      </c>
      <c r="K196" s="124">
        <f t="shared" si="67"/>
        <v>167.5</v>
      </c>
      <c r="L196" s="176">
        <f t="shared" si="68"/>
        <v>0.25475285171102663</v>
      </c>
      <c r="M196" s="177" t="s">
        <v>556</v>
      </c>
      <c r="N196" s="178">
        <v>43090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94</v>
      </c>
      <c r="B197" s="102">
        <v>42964</v>
      </c>
      <c r="C197" s="102"/>
      <c r="D197" s="103" t="s">
        <v>357</v>
      </c>
      <c r="E197" s="104" t="s">
        <v>580</v>
      </c>
      <c r="F197" s="105">
        <v>605</v>
      </c>
      <c r="G197" s="104"/>
      <c r="H197" s="104">
        <v>750</v>
      </c>
      <c r="I197" s="122">
        <v>750</v>
      </c>
      <c r="J197" s="123" t="s">
        <v>682</v>
      </c>
      <c r="K197" s="124">
        <f t="shared" si="67"/>
        <v>145</v>
      </c>
      <c r="L197" s="125">
        <f t="shared" si="68"/>
        <v>0.23966942148760331</v>
      </c>
      <c r="M197" s="126" t="s">
        <v>556</v>
      </c>
      <c r="N197" s="127">
        <v>43027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341">
        <v>95</v>
      </c>
      <c r="B198" s="145">
        <v>42979</v>
      </c>
      <c r="C198" s="145"/>
      <c r="D198" s="146" t="s">
        <v>475</v>
      </c>
      <c r="E198" s="147" t="s">
        <v>580</v>
      </c>
      <c r="F198" s="148">
        <v>255</v>
      </c>
      <c r="G198" s="149"/>
      <c r="H198" s="149">
        <v>217.25</v>
      </c>
      <c r="I198" s="149">
        <v>320</v>
      </c>
      <c r="J198" s="171" t="s">
        <v>689</v>
      </c>
      <c r="K198" s="130">
        <f t="shared" si="67"/>
        <v>-37.75</v>
      </c>
      <c r="L198" s="172">
        <f t="shared" si="68"/>
        <v>-0.14803921568627451</v>
      </c>
      <c r="M198" s="132" t="s">
        <v>620</v>
      </c>
      <c r="N198" s="173">
        <v>43661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96</v>
      </c>
      <c r="B199" s="102">
        <v>42997</v>
      </c>
      <c r="C199" s="102"/>
      <c r="D199" s="103" t="s">
        <v>690</v>
      </c>
      <c r="E199" s="104" t="s">
        <v>580</v>
      </c>
      <c r="F199" s="105">
        <v>215</v>
      </c>
      <c r="G199" s="104"/>
      <c r="H199" s="104">
        <v>258</v>
      </c>
      <c r="I199" s="122">
        <v>258</v>
      </c>
      <c r="J199" s="123" t="s">
        <v>639</v>
      </c>
      <c r="K199" s="124">
        <f t="shared" si="67"/>
        <v>43</v>
      </c>
      <c r="L199" s="125">
        <f t="shared" si="68"/>
        <v>0.2</v>
      </c>
      <c r="M199" s="126" t="s">
        <v>556</v>
      </c>
      <c r="N199" s="127">
        <v>43040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97</v>
      </c>
      <c r="B200" s="102">
        <v>42997</v>
      </c>
      <c r="C200" s="102"/>
      <c r="D200" s="103" t="s">
        <v>690</v>
      </c>
      <c r="E200" s="104" t="s">
        <v>580</v>
      </c>
      <c r="F200" s="105">
        <v>215</v>
      </c>
      <c r="G200" s="104"/>
      <c r="H200" s="104">
        <v>258</v>
      </c>
      <c r="I200" s="122">
        <v>258</v>
      </c>
      <c r="J200" s="218" t="s">
        <v>639</v>
      </c>
      <c r="K200" s="124">
        <v>43</v>
      </c>
      <c r="L200" s="125">
        <v>0.2</v>
      </c>
      <c r="M200" s="126" t="s">
        <v>556</v>
      </c>
      <c r="N200" s="127">
        <v>43040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7">
        <v>98</v>
      </c>
      <c r="B201" s="198">
        <v>42998</v>
      </c>
      <c r="C201" s="198"/>
      <c r="D201" s="350" t="s">
        <v>780</v>
      </c>
      <c r="E201" s="199" t="s">
        <v>580</v>
      </c>
      <c r="F201" s="200">
        <v>75</v>
      </c>
      <c r="G201" s="199"/>
      <c r="H201" s="199">
        <v>90</v>
      </c>
      <c r="I201" s="219">
        <v>90</v>
      </c>
      <c r="J201" s="123" t="s">
        <v>691</v>
      </c>
      <c r="K201" s="124">
        <f t="shared" ref="K201:K206" si="69">H201-F201</f>
        <v>15</v>
      </c>
      <c r="L201" s="125">
        <f t="shared" ref="L201:L206" si="70">K201/F201</f>
        <v>0.2</v>
      </c>
      <c r="M201" s="126" t="s">
        <v>556</v>
      </c>
      <c r="N201" s="127">
        <v>43019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6">
        <v>99</v>
      </c>
      <c r="B202" s="150">
        <v>43011</v>
      </c>
      <c r="C202" s="150"/>
      <c r="D202" s="151" t="s">
        <v>692</v>
      </c>
      <c r="E202" s="152" t="s">
        <v>580</v>
      </c>
      <c r="F202" s="153">
        <v>315</v>
      </c>
      <c r="G202" s="152"/>
      <c r="H202" s="152">
        <v>392</v>
      </c>
      <c r="I202" s="174">
        <v>384</v>
      </c>
      <c r="J202" s="218" t="s">
        <v>693</v>
      </c>
      <c r="K202" s="124">
        <f t="shared" si="69"/>
        <v>77</v>
      </c>
      <c r="L202" s="176">
        <f t="shared" si="70"/>
        <v>0.24444444444444444</v>
      </c>
      <c r="M202" s="177" t="s">
        <v>556</v>
      </c>
      <c r="N202" s="178">
        <v>43017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6">
        <v>100</v>
      </c>
      <c r="B203" s="150">
        <v>43013</v>
      </c>
      <c r="C203" s="150"/>
      <c r="D203" s="151" t="s">
        <v>694</v>
      </c>
      <c r="E203" s="152" t="s">
        <v>580</v>
      </c>
      <c r="F203" s="153">
        <v>145</v>
      </c>
      <c r="G203" s="152"/>
      <c r="H203" s="152">
        <v>179</v>
      </c>
      <c r="I203" s="174">
        <v>180</v>
      </c>
      <c r="J203" s="218" t="s">
        <v>570</v>
      </c>
      <c r="K203" s="124">
        <f t="shared" si="69"/>
        <v>34</v>
      </c>
      <c r="L203" s="176">
        <f t="shared" si="70"/>
        <v>0.23448275862068965</v>
      </c>
      <c r="M203" s="177" t="s">
        <v>556</v>
      </c>
      <c r="N203" s="178">
        <v>43025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6">
        <v>101</v>
      </c>
      <c r="B204" s="150">
        <v>43014</v>
      </c>
      <c r="C204" s="150"/>
      <c r="D204" s="151" t="s">
        <v>330</v>
      </c>
      <c r="E204" s="152" t="s">
        <v>580</v>
      </c>
      <c r="F204" s="153">
        <v>256</v>
      </c>
      <c r="G204" s="152"/>
      <c r="H204" s="152">
        <v>323</v>
      </c>
      <c r="I204" s="174">
        <v>320</v>
      </c>
      <c r="J204" s="218" t="s">
        <v>639</v>
      </c>
      <c r="K204" s="124">
        <f t="shared" si="69"/>
        <v>67</v>
      </c>
      <c r="L204" s="176">
        <f t="shared" si="70"/>
        <v>0.26171875</v>
      </c>
      <c r="M204" s="177" t="s">
        <v>556</v>
      </c>
      <c r="N204" s="178">
        <v>43067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6">
        <v>102</v>
      </c>
      <c r="B205" s="150">
        <v>43017</v>
      </c>
      <c r="C205" s="150"/>
      <c r="D205" s="151" t="s">
        <v>350</v>
      </c>
      <c r="E205" s="152" t="s">
        <v>580</v>
      </c>
      <c r="F205" s="153">
        <v>137.5</v>
      </c>
      <c r="G205" s="152"/>
      <c r="H205" s="152">
        <v>184</v>
      </c>
      <c r="I205" s="174">
        <v>183</v>
      </c>
      <c r="J205" s="175" t="s">
        <v>695</v>
      </c>
      <c r="K205" s="124">
        <f t="shared" si="69"/>
        <v>46.5</v>
      </c>
      <c r="L205" s="176">
        <f t="shared" si="70"/>
        <v>0.33818181818181819</v>
      </c>
      <c r="M205" s="177" t="s">
        <v>556</v>
      </c>
      <c r="N205" s="178">
        <v>43108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6">
        <v>103</v>
      </c>
      <c r="B206" s="150">
        <v>43018</v>
      </c>
      <c r="C206" s="150"/>
      <c r="D206" s="151" t="s">
        <v>696</v>
      </c>
      <c r="E206" s="152" t="s">
        <v>580</v>
      </c>
      <c r="F206" s="153">
        <v>125.5</v>
      </c>
      <c r="G206" s="152"/>
      <c r="H206" s="152">
        <v>158</v>
      </c>
      <c r="I206" s="174">
        <v>155</v>
      </c>
      <c r="J206" s="175" t="s">
        <v>697</v>
      </c>
      <c r="K206" s="124">
        <f t="shared" si="69"/>
        <v>32.5</v>
      </c>
      <c r="L206" s="176">
        <f t="shared" si="70"/>
        <v>0.25896414342629481</v>
      </c>
      <c r="M206" s="177" t="s">
        <v>556</v>
      </c>
      <c r="N206" s="178">
        <v>43067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6">
        <v>104</v>
      </c>
      <c r="B207" s="150">
        <v>43018</v>
      </c>
      <c r="C207" s="150"/>
      <c r="D207" s="151" t="s">
        <v>727</v>
      </c>
      <c r="E207" s="152" t="s">
        <v>580</v>
      </c>
      <c r="F207" s="153">
        <v>895</v>
      </c>
      <c r="G207" s="152"/>
      <c r="H207" s="152">
        <v>1122.5</v>
      </c>
      <c r="I207" s="174">
        <v>1078</v>
      </c>
      <c r="J207" s="175" t="s">
        <v>728</v>
      </c>
      <c r="K207" s="124">
        <v>227.5</v>
      </c>
      <c r="L207" s="176">
        <v>0.25418994413407803</v>
      </c>
      <c r="M207" s="177" t="s">
        <v>556</v>
      </c>
      <c r="N207" s="178">
        <v>43117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6">
        <v>105</v>
      </c>
      <c r="B208" s="150">
        <v>43020</v>
      </c>
      <c r="C208" s="150"/>
      <c r="D208" s="151" t="s">
        <v>338</v>
      </c>
      <c r="E208" s="152" t="s">
        <v>580</v>
      </c>
      <c r="F208" s="153">
        <v>525</v>
      </c>
      <c r="G208" s="152"/>
      <c r="H208" s="152">
        <v>629</v>
      </c>
      <c r="I208" s="174">
        <v>629</v>
      </c>
      <c r="J208" s="218" t="s">
        <v>639</v>
      </c>
      <c r="K208" s="124">
        <v>104</v>
      </c>
      <c r="L208" s="176">
        <v>0.19809523809523799</v>
      </c>
      <c r="M208" s="177" t="s">
        <v>556</v>
      </c>
      <c r="N208" s="178">
        <v>43119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6">
        <v>106</v>
      </c>
      <c r="B209" s="150">
        <v>43046</v>
      </c>
      <c r="C209" s="150"/>
      <c r="D209" s="151" t="s">
        <v>379</v>
      </c>
      <c r="E209" s="152" t="s">
        <v>580</v>
      </c>
      <c r="F209" s="153">
        <v>740</v>
      </c>
      <c r="G209" s="152"/>
      <c r="H209" s="152">
        <v>892.5</v>
      </c>
      <c r="I209" s="174">
        <v>900</v>
      </c>
      <c r="J209" s="175" t="s">
        <v>698</v>
      </c>
      <c r="K209" s="124">
        <f>H209-F209</f>
        <v>152.5</v>
      </c>
      <c r="L209" s="176">
        <f>K209/F209</f>
        <v>0.20608108108108109</v>
      </c>
      <c r="M209" s="177" t="s">
        <v>556</v>
      </c>
      <c r="N209" s="178">
        <v>43052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107</v>
      </c>
      <c r="B210" s="102">
        <v>43073</v>
      </c>
      <c r="C210" s="102"/>
      <c r="D210" s="103" t="s">
        <v>699</v>
      </c>
      <c r="E210" s="104" t="s">
        <v>580</v>
      </c>
      <c r="F210" s="105">
        <v>118.5</v>
      </c>
      <c r="G210" s="104"/>
      <c r="H210" s="104">
        <v>143.5</v>
      </c>
      <c r="I210" s="122">
        <v>145</v>
      </c>
      <c r="J210" s="137" t="s">
        <v>700</v>
      </c>
      <c r="K210" s="124">
        <f>H210-F210</f>
        <v>25</v>
      </c>
      <c r="L210" s="125">
        <f>K210/F210</f>
        <v>0.2109704641350211</v>
      </c>
      <c r="M210" s="126" t="s">
        <v>556</v>
      </c>
      <c r="N210" s="127">
        <v>43097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5">
        <v>108</v>
      </c>
      <c r="B211" s="106">
        <v>43090</v>
      </c>
      <c r="C211" s="106"/>
      <c r="D211" s="154" t="s">
        <v>420</v>
      </c>
      <c r="E211" s="108" t="s">
        <v>580</v>
      </c>
      <c r="F211" s="109">
        <v>715</v>
      </c>
      <c r="G211" s="109"/>
      <c r="H211" s="110">
        <v>500</v>
      </c>
      <c r="I211" s="128">
        <v>872</v>
      </c>
      <c r="J211" s="134" t="s">
        <v>701</v>
      </c>
      <c r="K211" s="130">
        <f>H211-F211</f>
        <v>-215</v>
      </c>
      <c r="L211" s="131">
        <f>K211/F211</f>
        <v>-0.30069930069930068</v>
      </c>
      <c r="M211" s="132" t="s">
        <v>620</v>
      </c>
      <c r="N211" s="133">
        <v>43670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109</v>
      </c>
      <c r="B212" s="102">
        <v>43098</v>
      </c>
      <c r="C212" s="102"/>
      <c r="D212" s="103" t="s">
        <v>692</v>
      </c>
      <c r="E212" s="104" t="s">
        <v>580</v>
      </c>
      <c r="F212" s="105">
        <v>435</v>
      </c>
      <c r="G212" s="104"/>
      <c r="H212" s="104">
        <v>542.5</v>
      </c>
      <c r="I212" s="122">
        <v>539</v>
      </c>
      <c r="J212" s="137" t="s">
        <v>639</v>
      </c>
      <c r="K212" s="124">
        <v>107.5</v>
      </c>
      <c r="L212" s="125">
        <v>0.247126436781609</v>
      </c>
      <c r="M212" s="126" t="s">
        <v>556</v>
      </c>
      <c r="N212" s="127">
        <v>43206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110</v>
      </c>
      <c r="B213" s="102">
        <v>43098</v>
      </c>
      <c r="C213" s="102"/>
      <c r="D213" s="103" t="s">
        <v>530</v>
      </c>
      <c r="E213" s="104" t="s">
        <v>580</v>
      </c>
      <c r="F213" s="105">
        <v>885</v>
      </c>
      <c r="G213" s="104"/>
      <c r="H213" s="104">
        <v>1090</v>
      </c>
      <c r="I213" s="122">
        <v>1084</v>
      </c>
      <c r="J213" s="137" t="s">
        <v>639</v>
      </c>
      <c r="K213" s="124">
        <v>205</v>
      </c>
      <c r="L213" s="125">
        <v>0.23163841807909599</v>
      </c>
      <c r="M213" s="126" t="s">
        <v>556</v>
      </c>
      <c r="N213" s="127">
        <v>43213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342">
        <v>111</v>
      </c>
      <c r="B214" s="328">
        <v>43192</v>
      </c>
      <c r="C214" s="328"/>
      <c r="D214" s="112" t="s">
        <v>709</v>
      </c>
      <c r="E214" s="330" t="s">
        <v>580</v>
      </c>
      <c r="F214" s="332">
        <v>478.5</v>
      </c>
      <c r="G214" s="330"/>
      <c r="H214" s="330">
        <v>442</v>
      </c>
      <c r="I214" s="334">
        <v>613</v>
      </c>
      <c r="J214" s="359" t="s">
        <v>797</v>
      </c>
      <c r="K214" s="130">
        <f>H214-F214</f>
        <v>-36.5</v>
      </c>
      <c r="L214" s="131">
        <f>K214/F214</f>
        <v>-7.6280041797283177E-2</v>
      </c>
      <c r="M214" s="132" t="s">
        <v>620</v>
      </c>
      <c r="N214" s="133">
        <v>43762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5">
        <v>112</v>
      </c>
      <c r="B215" s="106">
        <v>43194</v>
      </c>
      <c r="C215" s="106"/>
      <c r="D215" s="349" t="s">
        <v>779</v>
      </c>
      <c r="E215" s="108" t="s">
        <v>580</v>
      </c>
      <c r="F215" s="109">
        <f>141.5-7.3</f>
        <v>134.19999999999999</v>
      </c>
      <c r="G215" s="109"/>
      <c r="H215" s="110">
        <v>77</v>
      </c>
      <c r="I215" s="128">
        <v>180</v>
      </c>
      <c r="J215" s="359" t="s">
        <v>796</v>
      </c>
      <c r="K215" s="130">
        <f>H215-F215</f>
        <v>-57.199999999999989</v>
      </c>
      <c r="L215" s="131">
        <f>K215/F215</f>
        <v>-0.42622950819672129</v>
      </c>
      <c r="M215" s="132" t="s">
        <v>620</v>
      </c>
      <c r="N215" s="133">
        <v>43522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5">
        <v>113</v>
      </c>
      <c r="B216" s="106">
        <v>43209</v>
      </c>
      <c r="C216" s="106"/>
      <c r="D216" s="107" t="s">
        <v>702</v>
      </c>
      <c r="E216" s="108" t="s">
        <v>580</v>
      </c>
      <c r="F216" s="109">
        <v>430</v>
      </c>
      <c r="G216" s="109"/>
      <c r="H216" s="110">
        <v>220</v>
      </c>
      <c r="I216" s="128">
        <v>537</v>
      </c>
      <c r="J216" s="134" t="s">
        <v>703</v>
      </c>
      <c r="K216" s="130">
        <f>H216-F216</f>
        <v>-210</v>
      </c>
      <c r="L216" s="131">
        <f>K216/F216</f>
        <v>-0.48837209302325579</v>
      </c>
      <c r="M216" s="132" t="s">
        <v>620</v>
      </c>
      <c r="N216" s="133">
        <v>43252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343">
        <v>114</v>
      </c>
      <c r="B217" s="155">
        <v>43220</v>
      </c>
      <c r="C217" s="155"/>
      <c r="D217" s="156" t="s">
        <v>380</v>
      </c>
      <c r="E217" s="157" t="s">
        <v>580</v>
      </c>
      <c r="F217" s="159">
        <v>153.5</v>
      </c>
      <c r="G217" s="159"/>
      <c r="H217" s="159">
        <v>196</v>
      </c>
      <c r="I217" s="159">
        <v>196</v>
      </c>
      <c r="J217" s="336" t="s">
        <v>813</v>
      </c>
      <c r="K217" s="179">
        <f>H217-F217</f>
        <v>42.5</v>
      </c>
      <c r="L217" s="180">
        <f>K217/F217</f>
        <v>0.27687296416938112</v>
      </c>
      <c r="M217" s="158" t="s">
        <v>556</v>
      </c>
      <c r="N217" s="181">
        <v>43605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5">
        <v>115</v>
      </c>
      <c r="B218" s="106">
        <v>43306</v>
      </c>
      <c r="C218" s="106"/>
      <c r="D218" s="107" t="s">
        <v>725</v>
      </c>
      <c r="E218" s="108" t="s">
        <v>580</v>
      </c>
      <c r="F218" s="109">
        <v>27.5</v>
      </c>
      <c r="G218" s="109"/>
      <c r="H218" s="110">
        <v>13.1</v>
      </c>
      <c r="I218" s="128">
        <v>60</v>
      </c>
      <c r="J218" s="134" t="s">
        <v>729</v>
      </c>
      <c r="K218" s="130">
        <v>-14.4</v>
      </c>
      <c r="L218" s="131">
        <v>-0.52363636363636401</v>
      </c>
      <c r="M218" s="132" t="s">
        <v>620</v>
      </c>
      <c r="N218" s="133">
        <v>43138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342">
        <v>116</v>
      </c>
      <c r="B219" s="328">
        <v>43318</v>
      </c>
      <c r="C219" s="328"/>
      <c r="D219" s="112" t="s">
        <v>704</v>
      </c>
      <c r="E219" s="330" t="s">
        <v>580</v>
      </c>
      <c r="F219" s="330">
        <v>148.5</v>
      </c>
      <c r="G219" s="330"/>
      <c r="H219" s="330">
        <v>102</v>
      </c>
      <c r="I219" s="334">
        <v>182</v>
      </c>
      <c r="J219" s="134" t="s">
        <v>812</v>
      </c>
      <c r="K219" s="130">
        <f>H219-F219</f>
        <v>-46.5</v>
      </c>
      <c r="L219" s="131">
        <f>K219/F219</f>
        <v>-0.31313131313131315</v>
      </c>
      <c r="M219" s="132" t="s">
        <v>620</v>
      </c>
      <c r="N219" s="133">
        <v>43661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117</v>
      </c>
      <c r="B220" s="102">
        <v>43335</v>
      </c>
      <c r="C220" s="102"/>
      <c r="D220" s="103" t="s">
        <v>730</v>
      </c>
      <c r="E220" s="104" t="s">
        <v>580</v>
      </c>
      <c r="F220" s="152">
        <v>285</v>
      </c>
      <c r="G220" s="104"/>
      <c r="H220" s="104">
        <v>355</v>
      </c>
      <c r="I220" s="122">
        <v>364</v>
      </c>
      <c r="J220" s="137" t="s">
        <v>731</v>
      </c>
      <c r="K220" s="124">
        <v>70</v>
      </c>
      <c r="L220" s="125">
        <v>0.24561403508771901</v>
      </c>
      <c r="M220" s="126" t="s">
        <v>556</v>
      </c>
      <c r="N220" s="127">
        <v>43455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118</v>
      </c>
      <c r="B221" s="102">
        <v>43341</v>
      </c>
      <c r="C221" s="102"/>
      <c r="D221" s="103" t="s">
        <v>370</v>
      </c>
      <c r="E221" s="104" t="s">
        <v>580</v>
      </c>
      <c r="F221" s="152">
        <v>525</v>
      </c>
      <c r="G221" s="104"/>
      <c r="H221" s="104">
        <v>585</v>
      </c>
      <c r="I221" s="122">
        <v>635</v>
      </c>
      <c r="J221" s="137" t="s">
        <v>705</v>
      </c>
      <c r="K221" s="124">
        <f t="shared" ref="K221:K233" si="71">H221-F221</f>
        <v>60</v>
      </c>
      <c r="L221" s="125">
        <f t="shared" ref="L221:L233" si="72">K221/F221</f>
        <v>0.11428571428571428</v>
      </c>
      <c r="M221" s="126" t="s">
        <v>556</v>
      </c>
      <c r="N221" s="127">
        <v>43662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119</v>
      </c>
      <c r="B222" s="102">
        <v>43395</v>
      </c>
      <c r="C222" s="102"/>
      <c r="D222" s="103" t="s">
        <v>357</v>
      </c>
      <c r="E222" s="104" t="s">
        <v>580</v>
      </c>
      <c r="F222" s="152">
        <v>475</v>
      </c>
      <c r="G222" s="104"/>
      <c r="H222" s="104">
        <v>574</v>
      </c>
      <c r="I222" s="122">
        <v>570</v>
      </c>
      <c r="J222" s="137" t="s">
        <v>639</v>
      </c>
      <c r="K222" s="124">
        <f t="shared" si="71"/>
        <v>99</v>
      </c>
      <c r="L222" s="125">
        <f t="shared" si="72"/>
        <v>0.20842105263157895</v>
      </c>
      <c r="M222" s="126" t="s">
        <v>556</v>
      </c>
      <c r="N222" s="127">
        <v>43403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6">
        <v>120</v>
      </c>
      <c r="B223" s="150">
        <v>43397</v>
      </c>
      <c r="C223" s="150"/>
      <c r="D223" s="376" t="s">
        <v>377</v>
      </c>
      <c r="E223" s="152" t="s">
        <v>580</v>
      </c>
      <c r="F223" s="152">
        <v>707.5</v>
      </c>
      <c r="G223" s="152"/>
      <c r="H223" s="152">
        <v>872</v>
      </c>
      <c r="I223" s="174">
        <v>872</v>
      </c>
      <c r="J223" s="175" t="s">
        <v>639</v>
      </c>
      <c r="K223" s="124">
        <f t="shared" si="71"/>
        <v>164.5</v>
      </c>
      <c r="L223" s="176">
        <f t="shared" si="72"/>
        <v>0.23250883392226149</v>
      </c>
      <c r="M223" s="177" t="s">
        <v>556</v>
      </c>
      <c r="N223" s="178">
        <v>43482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6">
        <v>121</v>
      </c>
      <c r="B224" s="150">
        <v>43398</v>
      </c>
      <c r="C224" s="150"/>
      <c r="D224" s="376" t="s">
        <v>339</v>
      </c>
      <c r="E224" s="152" t="s">
        <v>580</v>
      </c>
      <c r="F224" s="152">
        <v>162</v>
      </c>
      <c r="G224" s="152"/>
      <c r="H224" s="152">
        <v>204</v>
      </c>
      <c r="I224" s="174">
        <v>209</v>
      </c>
      <c r="J224" s="175" t="s">
        <v>811</v>
      </c>
      <c r="K224" s="124">
        <f t="shared" si="71"/>
        <v>42</v>
      </c>
      <c r="L224" s="176">
        <f t="shared" si="72"/>
        <v>0.25925925925925924</v>
      </c>
      <c r="M224" s="177" t="s">
        <v>556</v>
      </c>
      <c r="N224" s="178">
        <v>43539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7">
        <v>122</v>
      </c>
      <c r="B225" s="198">
        <v>43399</v>
      </c>
      <c r="C225" s="198"/>
      <c r="D225" s="151" t="s">
        <v>465</v>
      </c>
      <c r="E225" s="199" t="s">
        <v>580</v>
      </c>
      <c r="F225" s="199">
        <v>240</v>
      </c>
      <c r="G225" s="199"/>
      <c r="H225" s="199">
        <v>297</v>
      </c>
      <c r="I225" s="219">
        <v>297</v>
      </c>
      <c r="J225" s="175" t="s">
        <v>639</v>
      </c>
      <c r="K225" s="220">
        <f t="shared" si="71"/>
        <v>57</v>
      </c>
      <c r="L225" s="221">
        <f t="shared" si="72"/>
        <v>0.23749999999999999</v>
      </c>
      <c r="M225" s="222" t="s">
        <v>556</v>
      </c>
      <c r="N225" s="223">
        <v>43417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123</v>
      </c>
      <c r="B226" s="102">
        <v>43439</v>
      </c>
      <c r="C226" s="102"/>
      <c r="D226" s="144" t="s">
        <v>706</v>
      </c>
      <c r="E226" s="104" t="s">
        <v>580</v>
      </c>
      <c r="F226" s="104">
        <v>202.5</v>
      </c>
      <c r="G226" s="104"/>
      <c r="H226" s="104">
        <v>255</v>
      </c>
      <c r="I226" s="122">
        <v>252</v>
      </c>
      <c r="J226" s="137" t="s">
        <v>639</v>
      </c>
      <c r="K226" s="124">
        <f t="shared" si="71"/>
        <v>52.5</v>
      </c>
      <c r="L226" s="125">
        <f t="shared" si="72"/>
        <v>0.25925925925925924</v>
      </c>
      <c r="M226" s="126" t="s">
        <v>556</v>
      </c>
      <c r="N226" s="127">
        <v>43542</v>
      </c>
      <c r="O226" s="54"/>
      <c r="P226" s="13"/>
      <c r="Q226" s="13"/>
      <c r="R226" s="90" t="s">
        <v>708</v>
      </c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7">
        <v>124</v>
      </c>
      <c r="B227" s="198">
        <v>43465</v>
      </c>
      <c r="C227" s="102"/>
      <c r="D227" s="376" t="s">
        <v>402</v>
      </c>
      <c r="E227" s="199" t="s">
        <v>580</v>
      </c>
      <c r="F227" s="199">
        <v>710</v>
      </c>
      <c r="G227" s="199"/>
      <c r="H227" s="199">
        <v>866</v>
      </c>
      <c r="I227" s="219">
        <v>866</v>
      </c>
      <c r="J227" s="175" t="s">
        <v>639</v>
      </c>
      <c r="K227" s="124">
        <f t="shared" si="71"/>
        <v>156</v>
      </c>
      <c r="L227" s="125">
        <f t="shared" si="72"/>
        <v>0.21971830985915494</v>
      </c>
      <c r="M227" s="126" t="s">
        <v>556</v>
      </c>
      <c r="N227" s="338">
        <v>43553</v>
      </c>
      <c r="O227" s="54"/>
      <c r="P227" s="13"/>
      <c r="Q227" s="13"/>
      <c r="R227" s="14" t="s">
        <v>708</v>
      </c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7">
        <v>125</v>
      </c>
      <c r="B228" s="198">
        <v>43522</v>
      </c>
      <c r="C228" s="198"/>
      <c r="D228" s="376" t="s">
        <v>139</v>
      </c>
      <c r="E228" s="199" t="s">
        <v>580</v>
      </c>
      <c r="F228" s="199">
        <v>337.25</v>
      </c>
      <c r="G228" s="199"/>
      <c r="H228" s="199">
        <v>398.5</v>
      </c>
      <c r="I228" s="219">
        <v>411</v>
      </c>
      <c r="J228" s="137" t="s">
        <v>810</v>
      </c>
      <c r="K228" s="124">
        <f t="shared" si="71"/>
        <v>61.25</v>
      </c>
      <c r="L228" s="125">
        <f t="shared" si="72"/>
        <v>0.1816160118606375</v>
      </c>
      <c r="M228" s="126" t="s">
        <v>556</v>
      </c>
      <c r="N228" s="338">
        <v>43760</v>
      </c>
      <c r="O228" s="54"/>
      <c r="P228" s="13"/>
      <c r="Q228" s="13"/>
      <c r="R228" s="90" t="s">
        <v>708</v>
      </c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344">
        <v>126</v>
      </c>
      <c r="B229" s="160">
        <v>43559</v>
      </c>
      <c r="C229" s="160"/>
      <c r="D229" s="161" t="s">
        <v>394</v>
      </c>
      <c r="E229" s="162" t="s">
        <v>580</v>
      </c>
      <c r="F229" s="162">
        <v>130</v>
      </c>
      <c r="G229" s="162"/>
      <c r="H229" s="162">
        <v>65</v>
      </c>
      <c r="I229" s="182">
        <v>158</v>
      </c>
      <c r="J229" s="134" t="s">
        <v>707</v>
      </c>
      <c r="K229" s="130">
        <f t="shared" si="71"/>
        <v>-65</v>
      </c>
      <c r="L229" s="131">
        <f t="shared" si="72"/>
        <v>-0.5</v>
      </c>
      <c r="M229" s="132" t="s">
        <v>620</v>
      </c>
      <c r="N229" s="133">
        <v>43726</v>
      </c>
      <c r="O229" s="54"/>
      <c r="P229" s="13"/>
      <c r="Q229" s="13"/>
      <c r="R229" s="14" t="s">
        <v>710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45">
        <v>127</v>
      </c>
      <c r="B230" s="183">
        <v>43017</v>
      </c>
      <c r="C230" s="183"/>
      <c r="D230" s="184" t="s">
        <v>166</v>
      </c>
      <c r="E230" s="185" t="s">
        <v>580</v>
      </c>
      <c r="F230" s="186">
        <v>141.5</v>
      </c>
      <c r="G230" s="187"/>
      <c r="H230" s="187">
        <v>183.5</v>
      </c>
      <c r="I230" s="187">
        <v>210</v>
      </c>
      <c r="J230" s="208" t="s">
        <v>801</v>
      </c>
      <c r="K230" s="209">
        <f t="shared" si="71"/>
        <v>42</v>
      </c>
      <c r="L230" s="210">
        <f t="shared" si="72"/>
        <v>0.29681978798586572</v>
      </c>
      <c r="M230" s="186" t="s">
        <v>556</v>
      </c>
      <c r="N230" s="211">
        <v>43042</v>
      </c>
      <c r="O230" s="54"/>
      <c r="P230" s="13"/>
      <c r="Q230" s="13"/>
      <c r="R230" s="90" t="s">
        <v>710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344">
        <v>128</v>
      </c>
      <c r="B231" s="160">
        <v>43074</v>
      </c>
      <c r="C231" s="160"/>
      <c r="D231" s="161" t="s">
        <v>295</v>
      </c>
      <c r="E231" s="162" t="s">
        <v>580</v>
      </c>
      <c r="F231" s="163">
        <v>172</v>
      </c>
      <c r="G231" s="162"/>
      <c r="H231" s="162">
        <v>155.25</v>
      </c>
      <c r="I231" s="182">
        <v>230</v>
      </c>
      <c r="J231" s="359" t="s">
        <v>794</v>
      </c>
      <c r="K231" s="130">
        <f t="shared" ref="K231" si="73">H231-F231</f>
        <v>-16.75</v>
      </c>
      <c r="L231" s="131">
        <f t="shared" ref="L231" si="74">K231/F231</f>
        <v>-9.7383720930232565E-2</v>
      </c>
      <c r="M231" s="132" t="s">
        <v>620</v>
      </c>
      <c r="N231" s="133">
        <v>43787</v>
      </c>
      <c r="O231" s="54"/>
      <c r="P231" s="13"/>
      <c r="Q231" s="13"/>
      <c r="R231" s="14" t="s">
        <v>710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345">
        <v>129</v>
      </c>
      <c r="B232" s="183">
        <v>43398</v>
      </c>
      <c r="C232" s="183"/>
      <c r="D232" s="184" t="s">
        <v>103</v>
      </c>
      <c r="E232" s="185" t="s">
        <v>580</v>
      </c>
      <c r="F232" s="187">
        <v>698.5</v>
      </c>
      <c r="G232" s="187"/>
      <c r="H232" s="187">
        <v>850</v>
      </c>
      <c r="I232" s="187">
        <v>890</v>
      </c>
      <c r="J232" s="212" t="s">
        <v>807</v>
      </c>
      <c r="K232" s="209">
        <f t="shared" si="71"/>
        <v>151.5</v>
      </c>
      <c r="L232" s="210">
        <f t="shared" si="72"/>
        <v>0.21689334287759485</v>
      </c>
      <c r="M232" s="186" t="s">
        <v>556</v>
      </c>
      <c r="N232" s="211">
        <v>43453</v>
      </c>
      <c r="O232" s="54"/>
      <c r="P232" s="13"/>
      <c r="Q232" s="13"/>
      <c r="R232" s="14" t="s">
        <v>708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7">
        <v>130</v>
      </c>
      <c r="B233" s="155">
        <v>42877</v>
      </c>
      <c r="C233" s="155"/>
      <c r="D233" s="156" t="s">
        <v>369</v>
      </c>
      <c r="E233" s="157" t="s">
        <v>580</v>
      </c>
      <c r="F233" s="158">
        <v>127.6</v>
      </c>
      <c r="G233" s="159"/>
      <c r="H233" s="159">
        <v>138</v>
      </c>
      <c r="I233" s="159">
        <v>190</v>
      </c>
      <c r="J233" s="360" t="s">
        <v>798</v>
      </c>
      <c r="K233" s="179">
        <f t="shared" si="71"/>
        <v>10.400000000000006</v>
      </c>
      <c r="L233" s="180">
        <f t="shared" si="72"/>
        <v>8.1504702194357417E-2</v>
      </c>
      <c r="M233" s="158" t="s">
        <v>556</v>
      </c>
      <c r="N233" s="181">
        <v>43774</v>
      </c>
      <c r="O233" s="54"/>
      <c r="P233" s="13"/>
      <c r="Q233" s="13"/>
      <c r="R233" s="90" t="s">
        <v>710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7">
        <v>131</v>
      </c>
      <c r="B234" s="155">
        <v>43158</v>
      </c>
      <c r="C234" s="155"/>
      <c r="D234" s="156" t="s">
        <v>711</v>
      </c>
      <c r="E234" s="157" t="s">
        <v>580</v>
      </c>
      <c r="F234" s="158">
        <v>317</v>
      </c>
      <c r="G234" s="159"/>
      <c r="H234" s="159">
        <v>382.5</v>
      </c>
      <c r="I234" s="159">
        <v>398</v>
      </c>
      <c r="J234" s="360" t="s">
        <v>845</v>
      </c>
      <c r="K234" s="179">
        <f t="shared" ref="K234" si="75">H234-F234</f>
        <v>65.5</v>
      </c>
      <c r="L234" s="180">
        <f t="shared" ref="L234" si="76">K234/F234</f>
        <v>0.20662460567823343</v>
      </c>
      <c r="M234" s="158" t="s">
        <v>556</v>
      </c>
      <c r="N234" s="181">
        <v>44238</v>
      </c>
      <c r="O234" s="54"/>
      <c r="P234" s="13"/>
      <c r="Q234" s="13"/>
      <c r="R234" s="322" t="s">
        <v>710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344">
        <v>132</v>
      </c>
      <c r="B235" s="160">
        <v>43164</v>
      </c>
      <c r="C235" s="160"/>
      <c r="D235" s="161" t="s">
        <v>133</v>
      </c>
      <c r="E235" s="162" t="s">
        <v>580</v>
      </c>
      <c r="F235" s="163">
        <f>510-14.4</f>
        <v>495.6</v>
      </c>
      <c r="G235" s="162"/>
      <c r="H235" s="162">
        <v>350</v>
      </c>
      <c r="I235" s="182">
        <v>672</v>
      </c>
      <c r="J235" s="359" t="s">
        <v>803</v>
      </c>
      <c r="K235" s="130">
        <f t="shared" ref="K235" si="77">H235-F235</f>
        <v>-145.60000000000002</v>
      </c>
      <c r="L235" s="131">
        <f t="shared" ref="L235" si="78">K235/F235</f>
        <v>-0.29378531073446329</v>
      </c>
      <c r="M235" s="132" t="s">
        <v>620</v>
      </c>
      <c r="N235" s="133">
        <v>43887</v>
      </c>
      <c r="O235" s="54"/>
      <c r="P235" s="13"/>
      <c r="Q235" s="13"/>
      <c r="R235" s="14" t="s">
        <v>708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344">
        <v>133</v>
      </c>
      <c r="B236" s="160">
        <v>43237</v>
      </c>
      <c r="C236" s="160"/>
      <c r="D236" s="161" t="s">
        <v>459</v>
      </c>
      <c r="E236" s="162" t="s">
        <v>580</v>
      </c>
      <c r="F236" s="163">
        <v>230.3</v>
      </c>
      <c r="G236" s="162"/>
      <c r="H236" s="162">
        <v>102.5</v>
      </c>
      <c r="I236" s="182">
        <v>348</v>
      </c>
      <c r="J236" s="359" t="s">
        <v>805</v>
      </c>
      <c r="K236" s="130">
        <f t="shared" ref="K236:K237" si="79">H236-F236</f>
        <v>-127.80000000000001</v>
      </c>
      <c r="L236" s="131">
        <f t="shared" ref="L236:L237" si="80">K236/F236</f>
        <v>-0.55492835432045162</v>
      </c>
      <c r="M236" s="132" t="s">
        <v>620</v>
      </c>
      <c r="N236" s="133">
        <v>43896</v>
      </c>
      <c r="O236" s="54"/>
      <c r="P236" s="13"/>
      <c r="Q236" s="13"/>
      <c r="R236" s="324" t="s">
        <v>708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7">
        <v>134</v>
      </c>
      <c r="B237" s="155">
        <v>43258</v>
      </c>
      <c r="C237" s="155"/>
      <c r="D237" s="156" t="s">
        <v>426</v>
      </c>
      <c r="E237" s="157" t="s">
        <v>580</v>
      </c>
      <c r="F237" s="158">
        <f>342.5-5.1</f>
        <v>337.4</v>
      </c>
      <c r="G237" s="159"/>
      <c r="H237" s="159">
        <v>412.5</v>
      </c>
      <c r="I237" s="159">
        <v>439</v>
      </c>
      <c r="J237" s="360" t="s">
        <v>841</v>
      </c>
      <c r="K237" s="179">
        <f t="shared" si="79"/>
        <v>75.100000000000023</v>
      </c>
      <c r="L237" s="180">
        <f t="shared" si="80"/>
        <v>0.22258446947243635</v>
      </c>
      <c r="M237" s="158" t="s">
        <v>556</v>
      </c>
      <c r="N237" s="181">
        <v>44230</v>
      </c>
      <c r="O237" s="54"/>
      <c r="P237" s="13"/>
      <c r="Q237" s="13"/>
      <c r="R237" s="90" t="s">
        <v>710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205">
        <v>135</v>
      </c>
      <c r="B238" s="190">
        <v>43285</v>
      </c>
      <c r="C238" s="190"/>
      <c r="D238" s="193" t="s">
        <v>48</v>
      </c>
      <c r="E238" s="191" t="s">
        <v>580</v>
      </c>
      <c r="F238" s="189">
        <f>127.5-5.53</f>
        <v>121.97</v>
      </c>
      <c r="G238" s="191"/>
      <c r="H238" s="191"/>
      <c r="I238" s="213">
        <v>170</v>
      </c>
      <c r="J238" s="225" t="s">
        <v>558</v>
      </c>
      <c r="K238" s="215"/>
      <c r="L238" s="216"/>
      <c r="M238" s="214" t="s">
        <v>558</v>
      </c>
      <c r="N238" s="217"/>
      <c r="O238" s="54"/>
      <c r="P238" s="13"/>
      <c r="Q238" s="13"/>
      <c r="R238" s="14" t="s">
        <v>708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44">
        <v>136</v>
      </c>
      <c r="B239" s="160">
        <v>43294</v>
      </c>
      <c r="C239" s="160"/>
      <c r="D239" s="161" t="s">
        <v>239</v>
      </c>
      <c r="E239" s="162" t="s">
        <v>580</v>
      </c>
      <c r="F239" s="163">
        <v>46.5</v>
      </c>
      <c r="G239" s="162"/>
      <c r="H239" s="162">
        <v>17</v>
      </c>
      <c r="I239" s="182">
        <v>59</v>
      </c>
      <c r="J239" s="359" t="s">
        <v>802</v>
      </c>
      <c r="K239" s="130">
        <f t="shared" ref="K239" si="81">H239-F239</f>
        <v>-29.5</v>
      </c>
      <c r="L239" s="131">
        <f t="shared" ref="L239" si="82">K239/F239</f>
        <v>-0.63440860215053763</v>
      </c>
      <c r="M239" s="132" t="s">
        <v>620</v>
      </c>
      <c r="N239" s="133">
        <v>43887</v>
      </c>
      <c r="O239" s="54"/>
      <c r="P239" s="13"/>
      <c r="Q239" s="13"/>
      <c r="R239" s="14" t="s">
        <v>708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46">
        <v>137</v>
      </c>
      <c r="B240" s="188">
        <v>43396</v>
      </c>
      <c r="C240" s="188"/>
      <c r="D240" s="193" t="s">
        <v>404</v>
      </c>
      <c r="E240" s="191" t="s">
        <v>580</v>
      </c>
      <c r="F240" s="192">
        <v>156.5</v>
      </c>
      <c r="G240" s="191"/>
      <c r="H240" s="191"/>
      <c r="I240" s="213">
        <v>191</v>
      </c>
      <c r="J240" s="225" t="s">
        <v>558</v>
      </c>
      <c r="K240" s="215"/>
      <c r="L240" s="216"/>
      <c r="M240" s="214" t="s">
        <v>558</v>
      </c>
      <c r="N240" s="217"/>
      <c r="O240" s="54"/>
      <c r="P240" s="13"/>
      <c r="Q240" s="13"/>
      <c r="R240" s="14" t="s">
        <v>708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46">
        <v>138</v>
      </c>
      <c r="B241" s="188">
        <v>43439</v>
      </c>
      <c r="C241" s="188"/>
      <c r="D241" s="193" t="s">
        <v>321</v>
      </c>
      <c r="E241" s="191" t="s">
        <v>580</v>
      </c>
      <c r="F241" s="192">
        <v>259.5</v>
      </c>
      <c r="G241" s="191"/>
      <c r="H241" s="191"/>
      <c r="I241" s="213">
        <v>321</v>
      </c>
      <c r="J241" s="225" t="s">
        <v>558</v>
      </c>
      <c r="K241" s="215"/>
      <c r="L241" s="216"/>
      <c r="M241" s="214" t="s">
        <v>558</v>
      </c>
      <c r="N241" s="217"/>
      <c r="O241" s="13"/>
      <c r="P241" s="13"/>
      <c r="Q241" s="13"/>
      <c r="R241" s="14" t="s">
        <v>708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44">
        <v>139</v>
      </c>
      <c r="B242" s="160">
        <v>43439</v>
      </c>
      <c r="C242" s="160"/>
      <c r="D242" s="161" t="s">
        <v>732</v>
      </c>
      <c r="E242" s="162" t="s">
        <v>580</v>
      </c>
      <c r="F242" s="162">
        <v>715</v>
      </c>
      <c r="G242" s="162"/>
      <c r="H242" s="162">
        <v>445</v>
      </c>
      <c r="I242" s="182">
        <v>840</v>
      </c>
      <c r="J242" s="134" t="s">
        <v>782</v>
      </c>
      <c r="K242" s="130">
        <f t="shared" ref="K242:K245" si="83">H242-F242</f>
        <v>-270</v>
      </c>
      <c r="L242" s="131">
        <f t="shared" ref="L242:L245" si="84">K242/F242</f>
        <v>-0.3776223776223776</v>
      </c>
      <c r="M242" s="132" t="s">
        <v>620</v>
      </c>
      <c r="N242" s="133">
        <v>43800</v>
      </c>
      <c r="O242" s="54"/>
      <c r="P242" s="13"/>
      <c r="Q242" s="13"/>
      <c r="R242" s="14" t="s">
        <v>708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7">
        <v>140</v>
      </c>
      <c r="B243" s="198">
        <v>43469</v>
      </c>
      <c r="C243" s="198"/>
      <c r="D243" s="151" t="s">
        <v>143</v>
      </c>
      <c r="E243" s="199" t="s">
        <v>580</v>
      </c>
      <c r="F243" s="199">
        <v>875</v>
      </c>
      <c r="G243" s="199"/>
      <c r="H243" s="199">
        <v>1165</v>
      </c>
      <c r="I243" s="219">
        <v>1185</v>
      </c>
      <c r="J243" s="137" t="s">
        <v>808</v>
      </c>
      <c r="K243" s="124">
        <f t="shared" si="83"/>
        <v>290</v>
      </c>
      <c r="L243" s="125">
        <f t="shared" si="84"/>
        <v>0.33142857142857141</v>
      </c>
      <c r="M243" s="126" t="s">
        <v>556</v>
      </c>
      <c r="N243" s="338">
        <v>43847</v>
      </c>
      <c r="O243" s="54"/>
      <c r="P243" s="13"/>
      <c r="Q243" s="13"/>
      <c r="R243" s="324" t="s">
        <v>708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7">
        <v>141</v>
      </c>
      <c r="B244" s="198">
        <v>43559</v>
      </c>
      <c r="C244" s="198"/>
      <c r="D244" s="376" t="s">
        <v>336</v>
      </c>
      <c r="E244" s="199" t="s">
        <v>580</v>
      </c>
      <c r="F244" s="199">
        <f>387-14.63</f>
        <v>372.37</v>
      </c>
      <c r="G244" s="199"/>
      <c r="H244" s="199">
        <v>490</v>
      </c>
      <c r="I244" s="219">
        <v>490</v>
      </c>
      <c r="J244" s="137" t="s">
        <v>639</v>
      </c>
      <c r="K244" s="124">
        <f t="shared" si="83"/>
        <v>117.63</v>
      </c>
      <c r="L244" s="125">
        <f t="shared" si="84"/>
        <v>0.31589548030185027</v>
      </c>
      <c r="M244" s="126" t="s">
        <v>556</v>
      </c>
      <c r="N244" s="338">
        <v>43850</v>
      </c>
      <c r="O244" s="54"/>
      <c r="P244" s="13"/>
      <c r="Q244" s="13"/>
      <c r="R244" s="324" t="s">
        <v>708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44">
        <v>142</v>
      </c>
      <c r="B245" s="160">
        <v>43578</v>
      </c>
      <c r="C245" s="160"/>
      <c r="D245" s="161" t="s">
        <v>733</v>
      </c>
      <c r="E245" s="162" t="s">
        <v>557</v>
      </c>
      <c r="F245" s="162">
        <v>220</v>
      </c>
      <c r="G245" s="162"/>
      <c r="H245" s="162">
        <v>127.5</v>
      </c>
      <c r="I245" s="182">
        <v>284</v>
      </c>
      <c r="J245" s="359" t="s">
        <v>806</v>
      </c>
      <c r="K245" s="130">
        <f t="shared" si="83"/>
        <v>-92.5</v>
      </c>
      <c r="L245" s="131">
        <f t="shared" si="84"/>
        <v>-0.42045454545454547</v>
      </c>
      <c r="M245" s="132" t="s">
        <v>620</v>
      </c>
      <c r="N245" s="133">
        <v>43896</v>
      </c>
      <c r="O245" s="54"/>
      <c r="P245" s="13"/>
      <c r="Q245" s="13"/>
      <c r="R245" s="14" t="s">
        <v>708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7">
        <v>143</v>
      </c>
      <c r="B246" s="198">
        <v>43622</v>
      </c>
      <c r="C246" s="198"/>
      <c r="D246" s="376" t="s">
        <v>466</v>
      </c>
      <c r="E246" s="199" t="s">
        <v>557</v>
      </c>
      <c r="F246" s="199">
        <v>332.8</v>
      </c>
      <c r="G246" s="199"/>
      <c r="H246" s="199">
        <v>405</v>
      </c>
      <c r="I246" s="219">
        <v>419</v>
      </c>
      <c r="J246" s="137" t="s">
        <v>809</v>
      </c>
      <c r="K246" s="124">
        <f t="shared" ref="K246" si="85">H246-F246</f>
        <v>72.199999999999989</v>
      </c>
      <c r="L246" s="125">
        <f t="shared" ref="L246" si="86">K246/F246</f>
        <v>0.21694711538461534</v>
      </c>
      <c r="M246" s="126" t="s">
        <v>556</v>
      </c>
      <c r="N246" s="338">
        <v>43860</v>
      </c>
      <c r="O246" s="54"/>
      <c r="P246" s="13"/>
      <c r="Q246" s="13"/>
      <c r="R246" s="14" t="s">
        <v>710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40">
        <v>144</v>
      </c>
      <c r="B247" s="139">
        <v>43641</v>
      </c>
      <c r="C247" s="139"/>
      <c r="D247" s="140" t="s">
        <v>137</v>
      </c>
      <c r="E247" s="141" t="s">
        <v>580</v>
      </c>
      <c r="F247" s="142">
        <v>386</v>
      </c>
      <c r="G247" s="143"/>
      <c r="H247" s="143">
        <v>395</v>
      </c>
      <c r="I247" s="143">
        <v>452</v>
      </c>
      <c r="J247" s="166" t="s">
        <v>799</v>
      </c>
      <c r="K247" s="167">
        <f t="shared" ref="K247" si="87">H247-F247</f>
        <v>9</v>
      </c>
      <c r="L247" s="168">
        <f t="shared" ref="L247" si="88">K247/F247</f>
        <v>2.3316062176165803E-2</v>
      </c>
      <c r="M247" s="169" t="s">
        <v>665</v>
      </c>
      <c r="N247" s="170">
        <v>43868</v>
      </c>
      <c r="O247" s="13"/>
      <c r="P247" s="13"/>
      <c r="Q247" s="13"/>
      <c r="R247" s="14" t="s">
        <v>710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47">
        <v>145</v>
      </c>
      <c r="B248" s="188">
        <v>43707</v>
      </c>
      <c r="C248" s="188"/>
      <c r="D248" s="193" t="s">
        <v>255</v>
      </c>
      <c r="E248" s="191" t="s">
        <v>580</v>
      </c>
      <c r="F248" s="191" t="s">
        <v>712</v>
      </c>
      <c r="G248" s="191"/>
      <c r="H248" s="191"/>
      <c r="I248" s="213">
        <v>190</v>
      </c>
      <c r="J248" s="225" t="s">
        <v>558</v>
      </c>
      <c r="K248" s="215"/>
      <c r="L248" s="216"/>
      <c r="M248" s="335" t="s">
        <v>558</v>
      </c>
      <c r="N248" s="217"/>
      <c r="O248" s="13"/>
      <c r="P248" s="13"/>
      <c r="Q248" s="13"/>
      <c r="R248" s="324" t="s">
        <v>708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7">
        <v>146</v>
      </c>
      <c r="B249" s="198">
        <v>43731</v>
      </c>
      <c r="C249" s="198"/>
      <c r="D249" s="151" t="s">
        <v>418</v>
      </c>
      <c r="E249" s="199" t="s">
        <v>580</v>
      </c>
      <c r="F249" s="199">
        <v>235</v>
      </c>
      <c r="G249" s="199"/>
      <c r="H249" s="199">
        <v>295</v>
      </c>
      <c r="I249" s="219">
        <v>296</v>
      </c>
      <c r="J249" s="137" t="s">
        <v>787</v>
      </c>
      <c r="K249" s="124">
        <f t="shared" ref="K249" si="89">H249-F249</f>
        <v>60</v>
      </c>
      <c r="L249" s="125">
        <f t="shared" ref="L249" si="90">K249/F249</f>
        <v>0.25531914893617019</v>
      </c>
      <c r="M249" s="126" t="s">
        <v>556</v>
      </c>
      <c r="N249" s="338">
        <v>43844</v>
      </c>
      <c r="O249" s="54"/>
      <c r="P249" s="13"/>
      <c r="Q249" s="13"/>
      <c r="R249" s="14" t="s">
        <v>710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7">
        <v>147</v>
      </c>
      <c r="B250" s="198">
        <v>43752</v>
      </c>
      <c r="C250" s="198"/>
      <c r="D250" s="151" t="s">
        <v>778</v>
      </c>
      <c r="E250" s="199" t="s">
        <v>580</v>
      </c>
      <c r="F250" s="199">
        <v>277.5</v>
      </c>
      <c r="G250" s="199"/>
      <c r="H250" s="199">
        <v>333</v>
      </c>
      <c r="I250" s="219">
        <v>333</v>
      </c>
      <c r="J250" s="137" t="s">
        <v>788</v>
      </c>
      <c r="K250" s="124">
        <f t="shared" ref="K250" si="91">H250-F250</f>
        <v>55.5</v>
      </c>
      <c r="L250" s="125">
        <f t="shared" ref="L250" si="92">K250/F250</f>
        <v>0.2</v>
      </c>
      <c r="M250" s="126" t="s">
        <v>556</v>
      </c>
      <c r="N250" s="338">
        <v>43846</v>
      </c>
      <c r="O250" s="54"/>
      <c r="P250" s="13"/>
      <c r="Q250" s="13"/>
      <c r="R250" s="324" t="s">
        <v>708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7">
        <v>148</v>
      </c>
      <c r="B251" s="198">
        <v>43752</v>
      </c>
      <c r="C251" s="198"/>
      <c r="D251" s="151" t="s">
        <v>777</v>
      </c>
      <c r="E251" s="199" t="s">
        <v>580</v>
      </c>
      <c r="F251" s="199">
        <v>930</v>
      </c>
      <c r="G251" s="199"/>
      <c r="H251" s="199">
        <v>1165</v>
      </c>
      <c r="I251" s="219">
        <v>1200</v>
      </c>
      <c r="J251" s="137" t="s">
        <v>789</v>
      </c>
      <c r="K251" s="124">
        <f t="shared" ref="K251" si="93">H251-F251</f>
        <v>235</v>
      </c>
      <c r="L251" s="125">
        <f t="shared" ref="L251" si="94">K251/F251</f>
        <v>0.25268817204301075</v>
      </c>
      <c r="M251" s="126" t="s">
        <v>556</v>
      </c>
      <c r="N251" s="338">
        <v>43847</v>
      </c>
      <c r="O251" s="54"/>
      <c r="P251" s="13"/>
      <c r="Q251" s="13"/>
      <c r="R251" s="324" t="s">
        <v>710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346">
        <v>149</v>
      </c>
      <c r="B252" s="327">
        <v>43753</v>
      </c>
      <c r="C252" s="202"/>
      <c r="D252" s="348" t="s">
        <v>776</v>
      </c>
      <c r="E252" s="329" t="s">
        <v>580</v>
      </c>
      <c r="F252" s="331">
        <v>111</v>
      </c>
      <c r="G252" s="329"/>
      <c r="H252" s="329"/>
      <c r="I252" s="333">
        <v>141</v>
      </c>
      <c r="J252" s="225" t="s">
        <v>558</v>
      </c>
      <c r="K252" s="225"/>
      <c r="L252" s="119"/>
      <c r="M252" s="337" t="s">
        <v>558</v>
      </c>
      <c r="N252" s="227"/>
      <c r="O252" s="13"/>
      <c r="P252" s="13"/>
      <c r="Q252" s="13"/>
      <c r="R252" s="324" t="s">
        <v>710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7">
        <v>150</v>
      </c>
      <c r="B253" s="198">
        <v>43753</v>
      </c>
      <c r="C253" s="198"/>
      <c r="D253" s="151" t="s">
        <v>775</v>
      </c>
      <c r="E253" s="199" t="s">
        <v>580</v>
      </c>
      <c r="F253" s="200">
        <v>296</v>
      </c>
      <c r="G253" s="199"/>
      <c r="H253" s="199">
        <v>370</v>
      </c>
      <c r="I253" s="219">
        <v>370</v>
      </c>
      <c r="J253" s="137" t="s">
        <v>639</v>
      </c>
      <c r="K253" s="124">
        <f t="shared" ref="K253:K254" si="95">H253-F253</f>
        <v>74</v>
      </c>
      <c r="L253" s="125">
        <f t="shared" ref="L253:L254" si="96">K253/F253</f>
        <v>0.25</v>
      </c>
      <c r="M253" s="126" t="s">
        <v>556</v>
      </c>
      <c r="N253" s="338">
        <v>43853</v>
      </c>
      <c r="O253" s="54"/>
      <c r="P253" s="13"/>
      <c r="Q253" s="13"/>
      <c r="R253" s="324" t="s">
        <v>710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7">
        <v>151</v>
      </c>
      <c r="B254" s="198">
        <v>43754</v>
      </c>
      <c r="C254" s="198"/>
      <c r="D254" s="151" t="s">
        <v>774</v>
      </c>
      <c r="E254" s="199" t="s">
        <v>580</v>
      </c>
      <c r="F254" s="200">
        <v>300</v>
      </c>
      <c r="G254" s="199"/>
      <c r="H254" s="199">
        <v>382.5</v>
      </c>
      <c r="I254" s="219">
        <v>344</v>
      </c>
      <c r="J254" s="465" t="s">
        <v>846</v>
      </c>
      <c r="K254" s="124">
        <f t="shared" si="95"/>
        <v>82.5</v>
      </c>
      <c r="L254" s="125">
        <f t="shared" si="96"/>
        <v>0.27500000000000002</v>
      </c>
      <c r="M254" s="126" t="s">
        <v>556</v>
      </c>
      <c r="N254" s="338">
        <v>44238</v>
      </c>
      <c r="O254" s="13"/>
      <c r="P254" s="13"/>
      <c r="Q254" s="13"/>
      <c r="R254" s="324" t="s">
        <v>710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326">
        <v>152</v>
      </c>
      <c r="B255" s="202">
        <v>43832</v>
      </c>
      <c r="C255" s="202"/>
      <c r="D255" s="206" t="s">
        <v>758</v>
      </c>
      <c r="E255" s="203" t="s">
        <v>580</v>
      </c>
      <c r="F255" s="204" t="s">
        <v>786</v>
      </c>
      <c r="G255" s="203"/>
      <c r="H255" s="203"/>
      <c r="I255" s="224">
        <v>590</v>
      </c>
      <c r="J255" s="225" t="s">
        <v>558</v>
      </c>
      <c r="K255" s="225"/>
      <c r="L255" s="119"/>
      <c r="M255" s="323" t="s">
        <v>558</v>
      </c>
      <c r="N255" s="227"/>
      <c r="O255" s="13"/>
      <c r="P255" s="13"/>
      <c r="Q255" s="13"/>
      <c r="R255" s="324" t="s">
        <v>710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7">
        <v>153</v>
      </c>
      <c r="B256" s="198">
        <v>43966</v>
      </c>
      <c r="C256" s="198"/>
      <c r="D256" s="151" t="s">
        <v>64</v>
      </c>
      <c r="E256" s="199" t="s">
        <v>580</v>
      </c>
      <c r="F256" s="200">
        <v>67.5</v>
      </c>
      <c r="G256" s="199"/>
      <c r="H256" s="199">
        <v>86</v>
      </c>
      <c r="I256" s="219">
        <v>86</v>
      </c>
      <c r="J256" s="137" t="s">
        <v>818</v>
      </c>
      <c r="K256" s="124">
        <f t="shared" ref="K256" si="97">H256-F256</f>
        <v>18.5</v>
      </c>
      <c r="L256" s="125">
        <f t="shared" ref="L256" si="98">K256/F256</f>
        <v>0.27407407407407408</v>
      </c>
      <c r="M256" s="126" t="s">
        <v>556</v>
      </c>
      <c r="N256" s="338">
        <v>44008</v>
      </c>
      <c r="O256" s="54"/>
      <c r="P256" s="13"/>
      <c r="Q256" s="13"/>
      <c r="R256" s="324" t="s">
        <v>710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201">
        <v>154</v>
      </c>
      <c r="B257" s="202">
        <v>44035</v>
      </c>
      <c r="C257" s="202"/>
      <c r="D257" s="206" t="s">
        <v>465</v>
      </c>
      <c r="E257" s="203" t="s">
        <v>580</v>
      </c>
      <c r="F257" s="204" t="s">
        <v>821</v>
      </c>
      <c r="G257" s="203"/>
      <c r="H257" s="203"/>
      <c r="I257" s="224">
        <v>296</v>
      </c>
      <c r="J257" s="225" t="s">
        <v>558</v>
      </c>
      <c r="K257" s="225"/>
      <c r="L257" s="119"/>
      <c r="M257" s="226"/>
      <c r="N257" s="227"/>
      <c r="O257" s="13"/>
      <c r="P257" s="13"/>
      <c r="Q257" s="13"/>
      <c r="R257" s="324" t="s">
        <v>710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7">
        <v>155</v>
      </c>
      <c r="B258" s="198">
        <v>44092</v>
      </c>
      <c r="C258" s="198"/>
      <c r="D258" s="151" t="s">
        <v>398</v>
      </c>
      <c r="E258" s="199" t="s">
        <v>580</v>
      </c>
      <c r="F258" s="199">
        <v>206</v>
      </c>
      <c r="G258" s="199"/>
      <c r="H258" s="199">
        <v>248</v>
      </c>
      <c r="I258" s="219">
        <v>248</v>
      </c>
      <c r="J258" s="137" t="s">
        <v>639</v>
      </c>
      <c r="K258" s="124">
        <f t="shared" ref="K258:K259" si="99">H258-F258</f>
        <v>42</v>
      </c>
      <c r="L258" s="125">
        <f t="shared" ref="L258:L259" si="100">K258/F258</f>
        <v>0.20388349514563106</v>
      </c>
      <c r="M258" s="126" t="s">
        <v>556</v>
      </c>
      <c r="N258" s="338">
        <v>44214</v>
      </c>
      <c r="O258" s="54"/>
      <c r="P258" s="13"/>
      <c r="Q258" s="13"/>
      <c r="R258" s="324" t="s">
        <v>710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7">
        <v>156</v>
      </c>
      <c r="B259" s="198">
        <v>44140</v>
      </c>
      <c r="C259" s="198"/>
      <c r="D259" s="151" t="s">
        <v>398</v>
      </c>
      <c r="E259" s="199" t="s">
        <v>580</v>
      </c>
      <c r="F259" s="199">
        <v>182.5</v>
      </c>
      <c r="G259" s="199"/>
      <c r="H259" s="199">
        <v>248</v>
      </c>
      <c r="I259" s="219">
        <v>248</v>
      </c>
      <c r="J259" s="137" t="s">
        <v>639</v>
      </c>
      <c r="K259" s="124">
        <f t="shared" si="99"/>
        <v>65.5</v>
      </c>
      <c r="L259" s="125">
        <f t="shared" si="100"/>
        <v>0.35890410958904112</v>
      </c>
      <c r="M259" s="126" t="s">
        <v>556</v>
      </c>
      <c r="N259" s="338">
        <v>44214</v>
      </c>
      <c r="O259" s="54"/>
      <c r="P259" s="13"/>
      <c r="Q259" s="13"/>
      <c r="R259" s="324" t="s">
        <v>710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201">
        <v>157</v>
      </c>
      <c r="B260" s="202">
        <v>44140</v>
      </c>
      <c r="C260" s="202"/>
      <c r="D260" s="206" t="s">
        <v>321</v>
      </c>
      <c r="E260" s="203" t="s">
        <v>580</v>
      </c>
      <c r="F260" s="204" t="s">
        <v>825</v>
      </c>
      <c r="G260" s="203"/>
      <c r="H260" s="203"/>
      <c r="I260" s="224">
        <v>320</v>
      </c>
      <c r="J260" s="225" t="s">
        <v>558</v>
      </c>
      <c r="K260" s="225"/>
      <c r="L260" s="119"/>
      <c r="M260" s="226"/>
      <c r="N260" s="227"/>
      <c r="O260" s="13"/>
      <c r="P260" s="13"/>
      <c r="Q260" s="13"/>
      <c r="R260" s="324" t="s">
        <v>710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7">
        <v>158</v>
      </c>
      <c r="B261" s="198">
        <v>44140</v>
      </c>
      <c r="C261" s="198"/>
      <c r="D261" s="151" t="s">
        <v>461</v>
      </c>
      <c r="E261" s="199" t="s">
        <v>580</v>
      </c>
      <c r="F261" s="200">
        <v>925</v>
      </c>
      <c r="G261" s="199"/>
      <c r="H261" s="199">
        <v>1095</v>
      </c>
      <c r="I261" s="219">
        <v>1093</v>
      </c>
      <c r="J261" s="465" t="s">
        <v>829</v>
      </c>
      <c r="K261" s="124">
        <f t="shared" ref="K261" si="101">H261-F261</f>
        <v>170</v>
      </c>
      <c r="L261" s="125">
        <f t="shared" ref="L261" si="102">K261/F261</f>
        <v>0.18378378378378379</v>
      </c>
      <c r="M261" s="126" t="s">
        <v>556</v>
      </c>
      <c r="N261" s="338">
        <v>44201</v>
      </c>
      <c r="O261" s="13"/>
      <c r="P261" s="13"/>
      <c r="Q261" s="13"/>
      <c r="R261" s="324" t="s">
        <v>710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7">
        <v>159</v>
      </c>
      <c r="B262" s="198">
        <v>44140</v>
      </c>
      <c r="C262" s="198"/>
      <c r="D262" s="151" t="s">
        <v>336</v>
      </c>
      <c r="E262" s="199" t="s">
        <v>580</v>
      </c>
      <c r="F262" s="200">
        <v>332.5</v>
      </c>
      <c r="G262" s="199"/>
      <c r="H262" s="199">
        <v>393</v>
      </c>
      <c r="I262" s="219">
        <v>406</v>
      </c>
      <c r="J262" s="465" t="s">
        <v>900</v>
      </c>
      <c r="K262" s="124">
        <f t="shared" ref="K262" si="103">H262-F262</f>
        <v>60.5</v>
      </c>
      <c r="L262" s="125">
        <f t="shared" ref="L262" si="104">K262/F262</f>
        <v>0.18195488721804512</v>
      </c>
      <c r="M262" s="126" t="s">
        <v>556</v>
      </c>
      <c r="N262" s="338">
        <v>44256</v>
      </c>
      <c r="O262" s="13"/>
      <c r="P262" s="13"/>
      <c r="Q262" s="13"/>
      <c r="R262" s="324" t="s">
        <v>710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201">
        <v>160</v>
      </c>
      <c r="B263" s="202">
        <v>44141</v>
      </c>
      <c r="C263" s="202"/>
      <c r="D263" s="206" t="s">
        <v>465</v>
      </c>
      <c r="E263" s="203" t="s">
        <v>580</v>
      </c>
      <c r="F263" s="204" t="s">
        <v>826</v>
      </c>
      <c r="G263" s="203"/>
      <c r="H263" s="203"/>
      <c r="I263" s="224">
        <v>290</v>
      </c>
      <c r="J263" s="225" t="s">
        <v>558</v>
      </c>
      <c r="K263" s="225"/>
      <c r="L263" s="119"/>
      <c r="M263" s="226"/>
      <c r="N263" s="227"/>
      <c r="O263" s="13"/>
      <c r="P263" s="13"/>
      <c r="Q263" s="13"/>
      <c r="R263" s="324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201">
        <v>161</v>
      </c>
      <c r="B264" s="202">
        <v>44187</v>
      </c>
      <c r="C264" s="202"/>
      <c r="D264" s="206" t="s">
        <v>754</v>
      </c>
      <c r="E264" s="203" t="s">
        <v>580</v>
      </c>
      <c r="F264" s="458" t="s">
        <v>828</v>
      </c>
      <c r="G264" s="203"/>
      <c r="H264" s="203"/>
      <c r="I264" s="224">
        <v>239</v>
      </c>
      <c r="J264" s="459" t="s">
        <v>558</v>
      </c>
      <c r="K264" s="225"/>
      <c r="L264" s="119"/>
      <c r="M264" s="226"/>
      <c r="N264" s="227"/>
      <c r="O264" s="13"/>
      <c r="P264" s="13"/>
      <c r="Q264" s="13"/>
      <c r="R264" s="324" t="s">
        <v>710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201">
        <v>162</v>
      </c>
      <c r="B265" s="202">
        <v>44258</v>
      </c>
      <c r="C265" s="202"/>
      <c r="D265" s="206" t="s">
        <v>758</v>
      </c>
      <c r="E265" s="203" t="s">
        <v>580</v>
      </c>
      <c r="F265" s="204" t="s">
        <v>786</v>
      </c>
      <c r="G265" s="203"/>
      <c r="H265" s="203"/>
      <c r="I265" s="224">
        <v>590</v>
      </c>
      <c r="J265" s="225" t="s">
        <v>558</v>
      </c>
      <c r="K265" s="225"/>
      <c r="L265" s="119"/>
      <c r="M265" s="323"/>
      <c r="N265" s="227"/>
      <c r="O265" s="13"/>
      <c r="P265" s="13"/>
      <c r="R265" s="324"/>
    </row>
    <row r="266" spans="1:26">
      <c r="A266" s="201"/>
      <c r="B266" s="202"/>
      <c r="C266" s="202"/>
      <c r="D266" s="206"/>
      <c r="E266" s="203"/>
      <c r="F266" s="204"/>
      <c r="G266" s="203"/>
      <c r="H266" s="203"/>
      <c r="I266" s="224"/>
      <c r="J266" s="225"/>
      <c r="K266" s="225"/>
      <c r="L266" s="119"/>
      <c r="M266" s="226"/>
      <c r="N266" s="227"/>
      <c r="O266" s="13"/>
      <c r="R266" s="228"/>
    </row>
    <row r="267" spans="1:26">
      <c r="A267" s="201"/>
      <c r="B267" s="202"/>
      <c r="C267" s="202"/>
      <c r="D267" s="206"/>
      <c r="E267" s="203"/>
      <c r="F267" s="204"/>
      <c r="G267" s="203"/>
      <c r="H267" s="203"/>
      <c r="I267" s="224"/>
      <c r="J267" s="225"/>
      <c r="K267" s="225"/>
      <c r="L267" s="119"/>
      <c r="M267" s="226"/>
      <c r="N267" s="227"/>
      <c r="O267" s="13"/>
      <c r="R267" s="228"/>
    </row>
    <row r="268" spans="1:26">
      <c r="A268" s="201"/>
      <c r="B268" s="202"/>
      <c r="C268" s="202"/>
      <c r="D268" s="206"/>
      <c r="E268" s="203"/>
      <c r="F268" s="204"/>
      <c r="G268" s="203"/>
      <c r="H268" s="203"/>
      <c r="I268" s="224"/>
      <c r="J268" s="225"/>
      <c r="K268" s="225"/>
      <c r="L268" s="119"/>
      <c r="M268" s="226"/>
      <c r="N268" s="227"/>
      <c r="O268" s="13"/>
      <c r="R268" s="228"/>
    </row>
    <row r="269" spans="1:26">
      <c r="A269" s="201"/>
      <c r="B269" s="192" t="s">
        <v>781</v>
      </c>
      <c r="O269" s="13"/>
      <c r="R269" s="228"/>
    </row>
    <row r="270" spans="1:26">
      <c r="R270" s="228"/>
    </row>
    <row r="271" spans="1:26">
      <c r="R271" s="228"/>
    </row>
    <row r="272" spans="1:26">
      <c r="R272" s="228"/>
    </row>
    <row r="273" spans="1:18">
      <c r="R273" s="228"/>
    </row>
    <row r="274" spans="1:18">
      <c r="R274" s="228"/>
    </row>
    <row r="275" spans="1:18">
      <c r="R275" s="228"/>
    </row>
    <row r="276" spans="1:18">
      <c r="R276" s="228"/>
    </row>
    <row r="286" spans="1:18">
      <c r="A286" s="207"/>
    </row>
    <row r="287" spans="1:18">
      <c r="A287" s="207"/>
      <c r="F287" s="460"/>
    </row>
    <row r="288" spans="1:18">
      <c r="A288" s="203"/>
    </row>
  </sheetData>
  <autoFilter ref="R1:R284"/>
  <mergeCells count="7">
    <mergeCell ref="P49:P50"/>
    <mergeCell ref="A49:A50"/>
    <mergeCell ref="B49:B50"/>
    <mergeCell ref="J49:J50"/>
    <mergeCell ref="M49:M50"/>
    <mergeCell ref="N49:N50"/>
    <mergeCell ref="O49:O50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2021-03-05T02:21:53Z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