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8" i="7"/>
  <c r="K28"/>
  <c r="M28" s="1"/>
  <c r="L30"/>
  <c r="K30"/>
  <c r="L14"/>
  <c r="K14"/>
  <c r="M14" s="1"/>
  <c r="L10"/>
  <c r="K10"/>
  <c r="K65"/>
  <c r="K64"/>
  <c r="K47"/>
  <c r="M47" s="1"/>
  <c r="K48"/>
  <c r="L48"/>
  <c r="M48" s="1"/>
  <c r="L29"/>
  <c r="K29"/>
  <c r="L45"/>
  <c r="K45"/>
  <c r="M30" l="1"/>
  <c r="M10"/>
  <c r="M64"/>
  <c r="M65"/>
  <c r="M29"/>
  <c r="M45"/>
  <c r="L12"/>
  <c r="K12"/>
  <c r="L26"/>
  <c r="K26"/>
  <c r="K63"/>
  <c r="M63" s="1"/>
  <c r="H11"/>
  <c r="K11" s="1"/>
  <c r="M12" l="1"/>
  <c r="M26"/>
  <c r="K254"/>
  <c r="L254" s="1"/>
  <c r="K253"/>
  <c r="L253" s="1"/>
  <c r="L11"/>
  <c r="M11" s="1"/>
  <c r="K256"/>
  <c r="L256" s="1"/>
  <c r="K251" l="1"/>
  <c r="L251" s="1"/>
  <c r="M7" l="1"/>
  <c r="F239" l="1"/>
  <c r="K240"/>
  <c r="L240" s="1"/>
  <c r="K231"/>
  <c r="L231" s="1"/>
  <c r="K234"/>
  <c r="L234" s="1"/>
  <c r="K242" l="1"/>
  <c r="L242" s="1"/>
  <c r="F233"/>
  <c r="F232"/>
  <c r="K232" s="1"/>
  <c r="L232" s="1"/>
  <c r="F230"/>
  <c r="K230" s="1"/>
  <c r="L230" s="1"/>
  <c r="F210"/>
  <c r="F162"/>
  <c r="K241" l="1"/>
  <c r="L241" s="1"/>
  <c r="K239"/>
  <c r="L239" s="1"/>
  <c r="K245"/>
  <c r="L245" s="1"/>
  <c r="K246"/>
  <c r="L246" s="1"/>
  <c r="K238"/>
  <c r="L238" s="1"/>
  <c r="K248"/>
  <c r="L248" s="1"/>
  <c r="K244"/>
  <c r="L244" s="1"/>
  <c r="K237" l="1"/>
  <c r="L237" s="1"/>
  <c r="K226"/>
  <c r="L226" s="1"/>
  <c r="K228"/>
  <c r="L228" s="1"/>
  <c r="K225"/>
  <c r="L225" s="1"/>
  <c r="K227"/>
  <c r="L227" s="1"/>
  <c r="K156"/>
  <c r="L156" s="1"/>
  <c r="K209"/>
  <c r="L209" s="1"/>
  <c r="K223"/>
  <c r="L223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K210"/>
  <c r="L210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K158"/>
  <c r="L158" s="1"/>
  <c r="K157"/>
  <c r="L157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D7" i="6"/>
  <c r="K6" i="4"/>
  <c r="K6" i="3"/>
  <c r="L6" i="2"/>
</calcChain>
</file>

<file path=xl/sharedStrings.xml><?xml version="1.0" encoding="utf-8"?>
<sst xmlns="http://schemas.openxmlformats.org/spreadsheetml/2006/main" count="2440" uniqueCount="979">
  <si>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</si>
  <si>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</si>
  <si>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</si>
  <si>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</si>
  <si>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</si>
  <si>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</si>
  <si>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</si>
  <si>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</si>
  <si>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</si>
  <si>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</si>
  <si>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</si>
  <si>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</si>
  <si>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</si>
  <si>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</si>
  <si>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</si>
  <si>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</si>
  <si>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</si>
  <si>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</si>
  <si>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</si>
  <si>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</si>
  <si>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</si>
  <si>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</si>
  <si>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</si>
  <si>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</si>
  <si>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</si>
  <si>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</si>
  <si>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</si>
  <si>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</si>
  <si>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</si>
  <si>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</si>
  <si>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</si>
  <si>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</si>
  <si>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</si>
  <si>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</si>
  <si>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</si>
  <si>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</si>
  <si>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</si>
  <si>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</si>
  <si>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</si>
  <si>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</si>
  <si>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</si>
  <si>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</si>
  <si>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</si>
  <si>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</si>
  <si>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</si>
  <si>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</si>
  <si>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</si>
  <si>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</si>
  <si>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</si>
  <si>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</si>
  <si>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</si>
  <si>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</si>
  <si>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</si>
  <si>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</si>
  <si>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</si>
  <si>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</si>
  <si>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</si>
  <si>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</si>
  <si>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</si>
  <si>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</si>
  <si>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</si>
  <si>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</si>
  <si>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</si>
  <si>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</si>
  <si>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</si>
  <si>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</si>
  <si>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</si>
  <si>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</si>
  <si>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</si>
  <si>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</si>
  <si>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</si>
  <si>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</si>
  <si>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</si>
  <si>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</si>
  <si>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</si>
  <si>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</si>
  <si>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</si>
  <si>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</si>
  <si>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</si>
  <si>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</si>
  <si>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</si>
  <si>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</si>
  <si>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</si>
  <si>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</si>
  <si>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</si>
  <si>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</si>
  <si>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</si>
  <si>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</si>
  <si>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</si>
  <si>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</si>
  <si>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</si>
  <si>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</si>
  <si>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</si>
  <si>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</si>
  <si>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</si>
  <si>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</si>
  <si>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</si>
  <si>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</si>
  <si>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</si>
  <si>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</si>
  <si>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</si>
  <si>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</si>
  <si>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</si>
  <si>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</si>
  <si>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</si>
  <si>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</si>
  <si>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</si>
  <si>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</si>
  <si>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</si>
  <si>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</si>
  <si>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</si>
  <si>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</si>
  <si>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</si>
  <si>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</si>
  <si>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</si>
  <si>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</si>
  <si>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</si>
  <si>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</si>
  <si>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</si>
  <si>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</si>
  <si>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</si>
  <si>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</si>
  <si>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</si>
  <si>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</si>
  <si>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</si>
  <si>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</si>
  <si>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</si>
  <si>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</si>
  <si>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</si>
  <si>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</si>
  <si>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</si>
  <si>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</si>
  <si>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</si>
  <si>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</si>
  <si>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</si>
  <si>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</si>
  <si>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</si>
  <si>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</si>
  <si>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</si>
  <si>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</si>
  <si>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</si>
  <si>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</si>
  <si>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</si>
  <si>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</si>
  <si>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</si>
  <si>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</si>
  <si>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</si>
  <si>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</si>
  <si>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</si>
  <si>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</si>
  <si>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</si>
  <si>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</si>
  <si>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</si>
  <si>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</si>
  <si>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</si>
  <si>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</si>
  <si>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</si>
  <si>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</si>
  <si>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</si>
  <si>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</si>
  <si>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</si>
  <si>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</si>
  <si>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</si>
  <si>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</si>
  <si>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</si>
  <si>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</si>
  <si>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</si>
  <si>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</si>
  <si>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</si>
  <si>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</si>
  <si>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</si>
  <si>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</si>
  <si>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</si>
  <si>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</si>
  <si>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</si>
  <si>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</si>
  <si>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</si>
  <si>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</si>
  <si>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</si>
  <si>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</si>
  <si>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</si>
  <si>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</si>
  <si>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</si>
  <si>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</si>
  <si>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</si>
  <si>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</si>
  <si>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</si>
  <si>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</si>
  <si>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</si>
  <si>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</si>
  <si>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</si>
  <si>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</si>
  <si>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</si>
  <si>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</si>
  <si>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</si>
  <si>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</si>
  <si>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</si>
  <si>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</si>
  <si>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</si>
  <si>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</si>
  <si>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</si>
  <si>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</si>
  <si>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</si>
  <si>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</si>
  <si>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</si>
  <si>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</si>
  <si>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</si>
  <si>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</si>
  <si>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</si>
  <si>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</si>
  <si>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</si>
  <si>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</si>
  <si>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</si>
  <si>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</si>
  <si>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</si>
  <si>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</si>
  <si>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</si>
  <si>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</si>
  <si>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</si>
  <si>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</si>
  <si>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</si>
  <si>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</si>
  <si>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</si>
  <si>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</si>
  <si>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</si>
  <si>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</si>
  <si>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</si>
  <si>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</si>
  <si>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</si>
  <si>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</si>
  <si>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</si>
  <si>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</si>
  <si>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</si>
  <si>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</si>
  <si>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</si>
  <si>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</si>
  <si>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</si>
  <si>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</si>
  <si>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</si>
  <si>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</si>
  <si>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</si>
  <si>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</si>
  <si>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</si>
  <si>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</si>
  <si>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</si>
  <si>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</si>
  <si>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</si>
  <si>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</si>
  <si>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</si>
  <si>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</si>
  <si>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</si>
  <si>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</si>
  <si>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</si>
  <si>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</si>
  <si>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</si>
  <si>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</si>
  <si>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</si>
  <si>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</si>
  <si>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</si>
  <si>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</si>
  <si>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</si>
  <si>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</si>
  <si>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</si>
  <si>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</si>
  <si>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</si>
  <si>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</si>
  <si>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</si>
  <si>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</si>
  <si>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</si>
  <si>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</si>
  <si>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</si>
  <si>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</si>
  <si>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</si>
  <si>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</si>
  <si>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</si>
  <si>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</si>
  <si>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</si>
  <si>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</si>
  <si>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</si>
  <si>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</si>
  <si>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</si>
  <si>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</si>
  <si>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</si>
  <si>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</si>
  <si>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</si>
  <si>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</si>
  <si>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</si>
  <si>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</si>
  <si>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</si>
  <si>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</si>
  <si>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</si>
  <si>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</si>
  <si>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</si>
  <si>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</si>
  <si>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</si>
  <si>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</si>
  <si>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</si>
  <si>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</si>
  <si>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</si>
  <si>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</si>
  <si>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</si>
  <si>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</si>
  <si>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</si>
  <si>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</si>
  <si>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</si>
  <si>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</si>
  <si>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</si>
  <si>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</si>
  <si>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</si>
  <si>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</si>
  <si>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</si>
  <si>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</si>
  <si>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</si>
  <si>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</si>
  <si>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</si>
  <si>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</si>
  <si>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</si>
  <si>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</si>
  <si>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</si>
  <si>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</si>
  <si>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</si>
  <si>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</si>
  <si>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</si>
  <si>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</si>
  <si>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</si>
  <si>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</si>
  <si>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</si>
  <si>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</si>
  <si>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</si>
  <si>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</si>
  <si>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</si>
  <si>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</si>
  <si>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</si>
  <si>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</si>
  <si>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</si>
  <si>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</si>
  <si>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</si>
  <si>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</si>
  <si>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</si>
  <si>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</si>
  <si>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</si>
  <si>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</si>
  <si>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</si>
  <si>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</si>
  <si>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</si>
  <si>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</si>
  <si>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</si>
  <si>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</si>
  <si>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</si>
  <si>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</si>
  <si>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</si>
  <si>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</si>
  <si>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</si>
  <si>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</si>
  <si>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</si>
  <si>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</si>
  <si>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</si>
  <si>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</si>
  <si>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</si>
  <si>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</si>
  <si>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</si>
  <si>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</si>
  <si>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</si>
  <si>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</si>
  <si>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</si>
  <si>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</si>
  <si>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</si>
  <si>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</si>
  <si>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</si>
  <si>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</si>
  <si>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</si>
  <si>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</si>
  <si>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</si>
  <si>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</si>
  <si>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</si>
  <si>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</si>
  <si>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</si>
  <si>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</si>
  <si>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</si>
  <si>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</si>
  <si>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</si>
  <si>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</si>
  <si>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</si>
  <si>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</si>
  <si>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</si>
  <si>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</si>
  <si>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</si>
  <si>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</si>
  <si>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</si>
  <si>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</si>
  <si>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</si>
  <si>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</si>
  <si>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</si>
  <si>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</si>
  <si>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</si>
  <si>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</si>
  <si>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</si>
  <si>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</si>
  <si>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</si>
  <si>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</si>
  <si>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</si>
  <si>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</si>
  <si>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</si>
  <si>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</si>
  <si>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</si>
  <si>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</si>
  <si>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</si>
  <si>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</si>
  <si>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</si>
  <si>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</si>
  <si>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</si>
  <si>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</si>
  <si>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</si>
  <si>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</si>
  <si>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</si>
  <si>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</si>
  <si>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</si>
  <si>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</si>
  <si>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</si>
  <si>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</si>
  <si>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</si>
  <si>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</si>
  <si>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</si>
  <si>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</si>
  <si>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</si>
  <si>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</si>
  <si>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</si>
  <si>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</si>
  <si>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</si>
  <si>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</si>
  <si>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</si>
  <si>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</si>
  <si>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</si>
  <si>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</si>
  <si>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</si>
  <si>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</si>
  <si>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</si>
  <si>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</si>
  <si>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</si>
  <si>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</si>
  <si>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</si>
  <si>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</si>
  <si>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</si>
  <si>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</si>
  <si>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</si>
  <si>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</si>
  <si>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</si>
  <si>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</si>
  <si>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</si>
  <si>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</si>
  <si>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</si>
  <si>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</si>
  <si>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</si>
  <si>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</si>
  <si>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</si>
  <si>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</si>
  <si>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</si>
  <si>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</si>
  <si>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</si>
  <si>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</si>
  <si>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</si>
  <si>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</si>
  <si>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</si>
  <si>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</si>
  <si>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</si>
  <si>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</si>
  <si>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</si>
  <si>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</si>
  <si>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</si>
  <si>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</si>
  <si>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</si>
  <si>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</si>
  <si>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</si>
  <si>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</si>
  <si>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</si>
  <si>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</si>
  <si>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</si>
  <si>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</si>
  <si>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</si>
  <si>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</si>
  <si>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</si>
  <si>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</si>
  <si>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</si>
  <si>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</si>
  <si>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</si>
  <si>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</si>
  <si>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</si>
  <si>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</si>
  <si>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</si>
  <si>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</si>
  <si>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</si>
  <si>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</si>
  <si>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</si>
  <si>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</si>
  <si>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</si>
  <si>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</si>
  <si>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</si>
  <si>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</si>
  <si>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</si>
  <si>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</si>
  <si>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</si>
  <si>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</si>
  <si>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</si>
  <si>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</si>
  <si>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</si>
  <si>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</si>
  <si>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</si>
  <si>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</si>
  <si>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</si>
  <si>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</si>
  <si>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</si>
  <si>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</si>
  <si>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</si>
  <si>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</si>
  <si>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</si>
  <si>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</si>
  <si>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</si>
  <si>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</si>
  <si>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</si>
  <si>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</si>
  <si>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</si>
  <si>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</si>
  <si>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</si>
  <si>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</si>
  <si>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</si>
  <si>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</si>
  <si>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</si>
  <si>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</si>
  <si>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</si>
  <si>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</si>
  <si>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</si>
  <si>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</si>
  <si>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</si>
  <si>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</si>
  <si>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</si>
  <si>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</si>
  <si>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</si>
  <si>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</si>
  <si>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</si>
  <si>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</si>
  <si>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</si>
  <si>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</si>
  <si>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</si>
  <si>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</si>
  <si>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</si>
  <si>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</si>
  <si>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</si>
  <si>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</si>
  <si>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</si>
  <si>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</si>
  <si>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</si>
  <si>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</si>
  <si>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</si>
  <si>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</si>
  <si>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</si>
  <si>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</si>
  <si>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</si>
  <si>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</si>
  <si>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</si>
  <si>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</si>
  <si>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</si>
  <si>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</si>
  <si>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</si>
  <si>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</si>
  <si>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</si>
  <si>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</si>
  <si>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</si>
  <si>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</si>
  <si>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</si>
  <si>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</si>
  <si>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</si>
  <si>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</si>
  <si>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</si>
  <si>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</si>
  <si>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</si>
  <si>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</si>
  <si>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</si>
  <si>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</si>
  <si>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</si>
  <si>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</si>
  <si>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</si>
  <si>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</si>
  <si>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</si>
  <si>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</si>
  <si>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</si>
  <si>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</si>
  <si>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</si>
  <si>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</si>
  <si>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</si>
  <si>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</si>
  <si>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</si>
  <si>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</si>
  <si>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</si>
  <si>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</si>
  <si>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</si>
  <si>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</si>
  <si>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</si>
  <si>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</si>
  <si>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</si>
  <si>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</si>
  <si>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</si>
  <si>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</si>
  <si>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</si>
  <si>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</si>
  <si>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</si>
  <si>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</si>
  <si>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</si>
  <si>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</si>
  <si>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</si>
  <si>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</si>
  <si>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</si>
  <si>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</si>
  <si>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</si>
  <si>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</si>
  <si>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</si>
  <si>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</si>
  <si>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</si>
  <si>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</si>
  <si>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</si>
  <si>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</si>
  <si>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</si>
  <si>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</si>
  <si>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</si>
  <si>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</si>
  <si>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</si>
  <si>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</si>
  <si>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</si>
  <si>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</si>
  <si>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</si>
  <si>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</si>
  <si>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</si>
  <si>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</si>
  <si>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</si>
  <si>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</si>
  <si>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</si>
  <si>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</si>
  <si>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</si>
  <si>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</si>
  <si>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</si>
  <si>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</si>
  <si>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</si>
  <si>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</si>
  <si>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</si>
  <si>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</si>
  <si>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</si>
  <si>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</si>
  <si>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</si>
  <si>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</si>
  <si>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</si>
  <si>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</si>
  <si>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</si>
  <si>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</si>
  <si>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</si>
  <si>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</si>
  <si>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</si>
  <si>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</si>
  <si>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</si>
  <si>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</si>
  <si>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</si>
  <si>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</si>
  <si>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</si>
  <si>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</si>
  <si>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</si>
  <si>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</si>
  <si>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</si>
  <si>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</si>
  <si>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</si>
  <si>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</si>
  <si>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</si>
  <si>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</si>
  <si>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</si>
  <si>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</si>
  <si>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</si>
  <si>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</si>
  <si>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</si>
  <si>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</si>
  <si>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</si>
  <si>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</si>
  <si>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</si>
  <si>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</si>
  <si>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</si>
  <si>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</si>
  <si>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</si>
  <si>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</si>
  <si>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</si>
  <si>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</si>
  <si>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</si>
  <si>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</si>
  <si>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</si>
  <si>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</si>
  <si>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</si>
  <si>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</si>
  <si>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</si>
  <si>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</si>
  <si>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</si>
  <si>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</si>
  <si>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</si>
  <si>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</si>
  <si>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</si>
  <si>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</si>
  <si>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</si>
  <si>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</si>
  <si>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</si>
  <si>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</si>
  <si>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</si>
  <si>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</si>
  <si>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</si>
  <si>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</si>
  <si>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</si>
  <si>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</si>
  <si>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</si>
  <si>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</si>
  <si>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</si>
  <si>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</si>
  <si>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</si>
  <si>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</si>
  <si>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</si>
  <si>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</si>
  <si>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</si>
  <si>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</si>
  <si>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</si>
  <si>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</si>
  <si>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</si>
  <si>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</si>
  <si>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</si>
  <si>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</si>
  <si>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</si>
  <si>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</si>
  <si>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</si>
  <si>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</si>
  <si>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</si>
  <si>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</si>
  <si>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</si>
  <si>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</si>
  <si>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</si>
  <si>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</si>
  <si>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</si>
  <si>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</si>
  <si>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</si>
  <si>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</si>
  <si>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</si>
  <si>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</si>
  <si>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</si>
  <si>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</si>
  <si>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</si>
  <si>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</si>
  <si>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</si>
  <si>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</si>
  <si>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</si>
  <si>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</si>
  <si>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</si>
  <si>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</si>
  <si>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</si>
  <si>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</si>
  <si>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</si>
  <si>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</si>
  <si>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</si>
  <si>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</si>
  <si>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</si>
  <si>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</si>
  <si>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</si>
  <si>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</si>
  <si>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</si>
  <si>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</si>
  <si>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</si>
  <si>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</si>
  <si>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</si>
  <si>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</si>
  <si>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</si>
  <si>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</si>
  <si>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</si>
  <si>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</si>
  <si>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</si>
  <si>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</si>
  <si>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</si>
  <si>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</si>
  <si>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</si>
  <si>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</si>
  <si>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</si>
  <si>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</si>
  <si>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</si>
  <si>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</si>
  <si>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</si>
  <si>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</si>
  <si>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</si>
  <si>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</si>
  <si>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</si>
  <si>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</si>
  <si>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</si>
  <si>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</si>
  <si>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</si>
  <si>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</si>
  <si>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</si>
  <si>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</si>
  <si>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</si>
  <si>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</si>
  <si>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</si>
  <si>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</si>
  <si>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</si>
  <si>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</si>
  <si>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</si>
  <si>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</si>
  <si>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</si>
  <si>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</si>
  <si>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</si>
  <si>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</si>
  <si>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</si>
  <si>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</si>
  <si>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</si>
  <si>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</si>
  <si>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</si>
  <si>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</si>
  <si>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</si>
  <si>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</si>
  <si>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</si>
  <si>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</si>
  <si>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</si>
  <si>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</si>
  <si>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</si>
  <si>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</si>
  <si>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</si>
  <si>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</si>
  <si>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</si>
  <si>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</si>
  <si>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</si>
  <si>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</si>
  <si>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</si>
  <si>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</si>
  <si>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</si>
  <si>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</si>
  <si>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</si>
  <si>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</si>
  <si>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</si>
  <si>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</si>
  <si>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</si>
  <si>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</si>
  <si>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</si>
  <si>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</si>
  <si>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</si>
  <si>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</si>
  <si>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</si>
  <si>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</si>
  <si>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</si>
  <si>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</si>
  <si>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</si>
  <si>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SANCO</t>
  </si>
  <si>
    <t>Sanco Industries Ltd.</t>
  </si>
  <si>
    <t>NIFTY 13800 PE 11-FEB</t>
  </si>
  <si>
    <t>210-220</t>
  </si>
  <si>
    <t>NIFTY 13400 PE 11-FEB</t>
  </si>
  <si>
    <t>NIFTY 13800 PE 4-FEB</t>
  </si>
  <si>
    <t>Loss of Rs, 32.5</t>
  </si>
  <si>
    <t>ALPHA LEON ENTERPRISES LLP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</si>
  <si>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</si>
  <si>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</si>
  <si>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</si>
  <si>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</si>
  <si>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</si>
  <si>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>Part Profit of Rs.102.5/-</t>
  </si>
  <si>
    <t>625-630</t>
  </si>
  <si>
    <t xml:space="preserve">AUROPHARMA FEB FUT </t>
  </si>
  <si>
    <t>960-965</t>
  </si>
  <si>
    <t>RELIANCE FEB FUT</t>
  </si>
  <si>
    <t>1925-1935</t>
  </si>
  <si>
    <t>600-610</t>
  </si>
  <si>
    <t>SUPRBPA</t>
  </si>
  <si>
    <t>AEGIS INVESTMENT FUND</t>
  </si>
  <si>
    <t>ARNOLD</t>
  </si>
  <si>
    <t>HAZOOR MULTI PROJECTS LIMITED</t>
  </si>
  <si>
    <t>INT INFRASTURCTURE PRIVATE LIMITED</t>
  </si>
  <si>
    <t>SMGOLD</t>
  </si>
  <si>
    <t>HOMEFIRST</t>
  </si>
  <si>
    <t>Home First Fin Co Ind Ltd</t>
  </si>
  <si>
    <t>XTX MARKETS LLP</t>
  </si>
  <si>
    <t>VIKASMCORP</t>
  </si>
  <si>
    <t>Vikas Multicorp Limited</t>
  </si>
  <si>
    <t>PANTOMATH STOCK BROKERS PRIVATE LIMITED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</si>
  <si>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</si>
  <si>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</si>
  <si>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</si>
  <si>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</si>
  <si>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</si>
  <si>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</si>
  <si>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</si>
  <si>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</si>
  <si>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</si>
  <si>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</si>
  <si>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</si>
  <si>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</si>
  <si>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</si>
  <si>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</si>
  <si>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</si>
  <si>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</si>
  <si>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610-615</t>
  </si>
  <si>
    <t>640-650</t>
  </si>
  <si>
    <t>470-474</t>
  </si>
  <si>
    <t>495-505</t>
  </si>
  <si>
    <t>AUROPHARMA FEB FUT</t>
  </si>
  <si>
    <t>923-925</t>
  </si>
  <si>
    <t>AFEL</t>
  </si>
  <si>
    <t>BHARAT BHUSHAN</t>
  </si>
  <si>
    <t>AKASHDEEP</t>
  </si>
  <si>
    <t>ANISHA IMPEX LIMITED</t>
  </si>
  <si>
    <t>DHANANJAY MALIK</t>
  </si>
  <si>
    <t>CBPL</t>
  </si>
  <si>
    <t>AMRUTLAL GORDHANDAS THOBHANI</t>
  </si>
  <si>
    <t>CHANDRIMA</t>
  </si>
  <si>
    <t>PRITI KHANDELWAL</t>
  </si>
  <si>
    <t>GEL</t>
  </si>
  <si>
    <t>V N SHAH</t>
  </si>
  <si>
    <t>GIRIRAJ TRADING</t>
  </si>
  <si>
    <t>SUDHARMA INVESTMENT</t>
  </si>
  <si>
    <t>SUBHMANGAL MERCHANDISE PRIVATE LIMITED .</t>
  </si>
  <si>
    <t>GANNAYAK SALES PRIVATE LIMITED</t>
  </si>
  <si>
    <t>JAYKAY</t>
  </si>
  <si>
    <t>KAPILRAJ</t>
  </si>
  <si>
    <t>KOTHARI TRADE INVESTMENTS PRIVATE LIMITED .</t>
  </si>
  <si>
    <t>OZONEWORLD</t>
  </si>
  <si>
    <t>VIRALKUMAR RASIKBHAI PATEL</t>
  </si>
  <si>
    <t>PRERINFRA</t>
  </si>
  <si>
    <t>SANKET V SHAH HUF</t>
  </si>
  <si>
    <t>ANKUR MAHENDRABHAI SHAH</t>
  </si>
  <si>
    <t>SCTL</t>
  </si>
  <si>
    <t>SWORD EDGE COMMERCIALS LTD</t>
  </si>
  <si>
    <t>NORGES BANK ON ACCOUNT OF THE GOVERNMENT PENSION FUND GLOBAL</t>
  </si>
  <si>
    <t>STEADVIEW CAPITAL MAURITIUS LIMITED</t>
  </si>
  <si>
    <t>MEET D THAKKAR HUF</t>
  </si>
  <si>
    <t>RAHUL DEEPAK PARIKH</t>
  </si>
  <si>
    <t>SOLIDSTON</t>
  </si>
  <si>
    <t>KISHOR HEMANDAS MULANI</t>
  </si>
  <si>
    <t>SPACEAGE</t>
  </si>
  <si>
    <t>BABULAL BHAWARLAL KHARWAD</t>
  </si>
  <si>
    <t>SAROJASUREDDY</t>
  </si>
  <si>
    <t>KALPAK VORA HUF</t>
  </si>
  <si>
    <t>SREE RAMA CHANDRA VENKATESWARA PRASAD GORREPATI</t>
  </si>
  <si>
    <t>DIVESH KUMAR AGARWAL</t>
  </si>
  <si>
    <t>STL</t>
  </si>
  <si>
    <t>NOPEA CAPITAL SERVICES PRIVATE LIMITED</t>
  </si>
  <si>
    <t>SYNCOM</t>
  </si>
  <si>
    <t>VLS FINANCE LTD.</t>
  </si>
  <si>
    <t>VISVEN</t>
  </si>
  <si>
    <t>B K JAJODIA HUF</t>
  </si>
  <si>
    <t>SANJAY CHOTHMAL AGARWAL</t>
  </si>
  <si>
    <t>Apollo Tyres Ltd.</t>
  </si>
  <si>
    <t>SURJECTIVE RESEARCH CAPITAL LLP</t>
  </si>
  <si>
    <t>TOWER RESEARCH CAPITAL MARKETS INDIA PRIVATE LIMITED</t>
  </si>
  <si>
    <t>Asian Granito India Limit</t>
  </si>
  <si>
    <t>SECUROCROP SEC INDIA PVT LTD</t>
  </si>
  <si>
    <t>MANISH KISHORBHAI JAGTAP</t>
  </si>
  <si>
    <t>RAJASTHAN GLOBAL SECURITIES PVT LTD</t>
  </si>
  <si>
    <t>BIOFILCHEM</t>
  </si>
  <si>
    <t>Biofil Chemicals &amp; Pharm</t>
  </si>
  <si>
    <t>FCL</t>
  </si>
  <si>
    <t>Fineotex Chemical Limited</t>
  </si>
  <si>
    <t>AL MEHWAR COMMERCIAL INVESTMENTS L.L.C.</t>
  </si>
  <si>
    <t>JUMPNET</t>
  </si>
  <si>
    <t>Jump Networks Limited</t>
  </si>
  <si>
    <t>VANRAJ DADBHAI KAHOR</t>
  </si>
  <si>
    <t>L&amp;TFH-RE</t>
  </si>
  <si>
    <t>L&amp;T Fin Holdings Ltd RE</t>
  </si>
  <si>
    <t>CITIGROUP GLOBAL MARKETS MAURITIUS PRIVATE LIMITED</t>
  </si>
  <si>
    <t>MAJESCO</t>
  </si>
  <si>
    <t>Majesco Limited</t>
  </si>
  <si>
    <t>BESSEGGEN INFOTECH LLP</t>
  </si>
  <si>
    <t>GEETA CHETAN SHAH</t>
  </si>
  <si>
    <t>DEVANG CHANDRAKANTBHAI SHAH</t>
  </si>
  <si>
    <t>KUSH  GUPTA</t>
  </si>
  <si>
    <t>SACHIN GOVINDLAL MODI</t>
  </si>
  <si>
    <t>PRABHULAL LALLUBHAI PAREKH</t>
  </si>
  <si>
    <t>VETO</t>
  </si>
  <si>
    <t>Veto Switchgear Cable Ltd</t>
  </si>
  <si>
    <t>M T CORPORATION</t>
  </si>
  <si>
    <t>TOPGAIN FINANCE PRIVATE LIMITED</t>
  </si>
  <si>
    <t>HI GROWTH CORPORATE SERVICES PVT LTD</t>
  </si>
  <si>
    <t>JAYANTILAL MISTRIMALBHAI SANGHAVI</t>
  </si>
  <si>
    <t>CITIGROUP GLOBAL MARKETS MAURITIUS PVT LTD</t>
  </si>
  <si>
    <t>THIRD ALPHA LLP</t>
  </si>
  <si>
    <t>ALBULA INVESTMENT FUND LTD</t>
  </si>
  <si>
    <t>AVIATOR GLOBAL INVESTMENT FUND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</si>
</sst>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44232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44232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45" t="s">
        <v>16</v>
      </c>
      <c r="B9" s="547" t="s">
        <v>17</v>
      </c>
      <c r="C9" s="547" t="s">
        <v>18</v>
      </c>
      <c r="D9" s="547" t="s">
        <v>840</v>
      </c>
      <c r="E9" s="269" t="s">
        <v>19</v>
      </c>
      <c r="F9" s="269" t="s">
        <v>20</v>
      </c>
      <c r="G9" s="542" t="s">
        <v>21</v>
      </c>
      <c r="H9" s="543"/>
      <c r="I9" s="544"/>
      <c r="J9" s="542" t="s">
        <v>22</v>
      </c>
      <c r="K9" s="543"/>
      <c r="L9" s="544"/>
      <c r="M9" s="269"/>
      <c r="N9" s="276"/>
      <c r="O9" s="276"/>
      <c r="P9" s="276"/>
    </row>
    <row r="10" spans="1:16" ht="59.25" customHeight="1">
      <c r="A10" s="546"/>
      <c r="B10" s="548" t="s">
        <v>17</v>
      </c>
      <c r="C10" s="548"/>
      <c r="D10" s="548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13" t="s">
        <v>35</v>
      </c>
      <c r="D11" s="514">
        <v>44252</v>
      </c>
      <c r="E11" s="298">
        <v>35352.050000000003</v>
      </c>
      <c r="F11" s="298">
        <v>35061.200000000004</v>
      </c>
      <c r="G11" s="310">
        <v>34634.400000000009</v>
      </c>
      <c r="H11" s="310">
        <v>33916.750000000007</v>
      </c>
      <c r="I11" s="310">
        <v>33489.950000000012</v>
      </c>
      <c r="J11" s="310">
        <v>35778.850000000006</v>
      </c>
      <c r="K11" s="310">
        <v>36205.650000000009</v>
      </c>
      <c r="L11" s="310">
        <v>36923.300000000003</v>
      </c>
      <c r="M11" s="297">
        <v>35488</v>
      </c>
      <c r="N11" s="297">
        <v>34343.550000000003</v>
      </c>
      <c r="O11" s="511">
        <v>1909475</v>
      </c>
      <c r="P11" s="512">
        <v>-2.0267063456432227E-2</v>
      </c>
    </row>
    <row r="12" spans="1:16" ht="15">
      <c r="A12" s="272">
        <v>2</v>
      </c>
      <c r="B12" s="382" t="s">
        <v>34</v>
      </c>
      <c r="C12" s="513" t="s">
        <v>36</v>
      </c>
      <c r="D12" s="514">
        <v>44252</v>
      </c>
      <c r="E12" s="311">
        <v>14895.35</v>
      </c>
      <c r="F12" s="311">
        <v>14854.783333333333</v>
      </c>
      <c r="G12" s="312">
        <v>14771.566666666666</v>
      </c>
      <c r="H12" s="312">
        <v>14647.783333333333</v>
      </c>
      <c r="I12" s="312">
        <v>14564.566666666666</v>
      </c>
      <c r="J12" s="312">
        <v>14978.566666666666</v>
      </c>
      <c r="K12" s="312">
        <v>15061.783333333333</v>
      </c>
      <c r="L12" s="312">
        <v>15185.566666666666</v>
      </c>
      <c r="M12" s="299">
        <v>14938</v>
      </c>
      <c r="N12" s="299">
        <v>14731</v>
      </c>
      <c r="O12" s="314">
        <v>12112800</v>
      </c>
      <c r="P12" s="315">
        <v>8.1263473615146686E-2</v>
      </c>
    </row>
    <row r="13" spans="1:16" ht="15">
      <c r="A13" s="272">
        <v>3</v>
      </c>
      <c r="B13" s="382" t="s">
        <v>34</v>
      </c>
      <c r="C13" s="513" t="s">
        <v>838</v>
      </c>
      <c r="D13" s="514">
        <v>44252</v>
      </c>
      <c r="E13" s="445">
        <v>16622.650000000001</v>
      </c>
      <c r="F13" s="445">
        <v>16515.833333333332</v>
      </c>
      <c r="G13" s="446">
        <v>16357.516666666663</v>
      </c>
      <c r="H13" s="446">
        <v>16092.383333333331</v>
      </c>
      <c r="I13" s="446">
        <v>15934.066666666662</v>
      </c>
      <c r="J13" s="446">
        <v>16780.966666666664</v>
      </c>
      <c r="K13" s="446">
        <v>16939.283333333336</v>
      </c>
      <c r="L13" s="446">
        <v>17204.416666666664</v>
      </c>
      <c r="M13" s="447">
        <v>16674.150000000001</v>
      </c>
      <c r="N13" s="447">
        <v>16250.7</v>
      </c>
      <c r="O13" s="448">
        <v>37960</v>
      </c>
      <c r="P13" s="449">
        <v>-0.11556383970177074</v>
      </c>
    </row>
    <row r="14" spans="1:16" ht="15">
      <c r="A14" s="272">
        <v>4</v>
      </c>
      <c r="B14" s="402" t="s">
        <v>39</v>
      </c>
      <c r="C14" s="513" t="s">
        <v>736</v>
      </c>
      <c r="D14" s="514">
        <v>44252</v>
      </c>
      <c r="E14" s="311">
        <v>1197.0999999999999</v>
      </c>
      <c r="F14" s="311">
        <v>1200.8666666666666</v>
      </c>
      <c r="G14" s="312">
        <v>1186.7333333333331</v>
      </c>
      <c r="H14" s="312">
        <v>1176.3666666666666</v>
      </c>
      <c r="I14" s="312">
        <v>1162.2333333333331</v>
      </c>
      <c r="J14" s="312">
        <v>1211.2333333333331</v>
      </c>
      <c r="K14" s="312">
        <v>1225.3666666666668</v>
      </c>
      <c r="L14" s="312">
        <v>1235.7333333333331</v>
      </c>
      <c r="M14" s="299">
        <v>1215</v>
      </c>
      <c r="N14" s="299">
        <v>1190.5</v>
      </c>
      <c r="O14" s="314">
        <v>606475</v>
      </c>
      <c r="P14" s="315">
        <v>-3.5810810810810813E-2</v>
      </c>
    </row>
    <row r="15" spans="1:16" ht="15">
      <c r="A15" s="272">
        <v>5</v>
      </c>
      <c r="B15" s="382" t="s">
        <v>37</v>
      </c>
      <c r="C15" s="513" t="s">
        <v>38</v>
      </c>
      <c r="D15" s="514">
        <v>44252</v>
      </c>
      <c r="E15" s="311">
        <v>1758.7</v>
      </c>
      <c r="F15" s="311">
        <v>1750.9000000000003</v>
      </c>
      <c r="G15" s="312">
        <v>1730.4000000000005</v>
      </c>
      <c r="H15" s="312">
        <v>1702.1000000000001</v>
      </c>
      <c r="I15" s="312">
        <v>1681.6000000000004</v>
      </c>
      <c r="J15" s="312">
        <v>1779.2000000000007</v>
      </c>
      <c r="K15" s="312">
        <v>1799.7000000000003</v>
      </c>
      <c r="L15" s="312">
        <v>1828.0000000000009</v>
      </c>
      <c r="M15" s="299">
        <v>1771.4</v>
      </c>
      <c r="N15" s="299">
        <v>1722.6</v>
      </c>
      <c r="O15" s="314">
        <v>3045000</v>
      </c>
      <c r="P15" s="315">
        <v>8.6917722648581122E-2</v>
      </c>
    </row>
    <row r="16" spans="1:16" ht="15">
      <c r="A16" s="272">
        <v>6</v>
      </c>
      <c r="B16" s="382" t="s">
        <v>39</v>
      </c>
      <c r="C16" s="513" t="s">
        <v>40</v>
      </c>
      <c r="D16" s="514">
        <v>44252</v>
      </c>
      <c r="E16" s="311">
        <v>590.6</v>
      </c>
      <c r="F16" s="311">
        <v>587.33333333333337</v>
      </c>
      <c r="G16" s="312">
        <v>560.86666666666679</v>
      </c>
      <c r="H16" s="312">
        <v>531.13333333333344</v>
      </c>
      <c r="I16" s="312">
        <v>504.66666666666686</v>
      </c>
      <c r="J16" s="312">
        <v>617.06666666666672</v>
      </c>
      <c r="K16" s="312">
        <v>643.53333333333319</v>
      </c>
      <c r="L16" s="312">
        <v>673.26666666666665</v>
      </c>
      <c r="M16" s="299">
        <v>613.79999999999995</v>
      </c>
      <c r="N16" s="299">
        <v>557.6</v>
      </c>
      <c r="O16" s="314">
        <v>17946000</v>
      </c>
      <c r="P16" s="315">
        <v>-8.1795070189012928E-3</v>
      </c>
    </row>
    <row r="17" spans="1:16" ht="15">
      <c r="A17" s="272">
        <v>7</v>
      </c>
      <c r="B17" s="382" t="s">
        <v>39</v>
      </c>
      <c r="C17" s="513" t="s">
        <v>41</v>
      </c>
      <c r="D17" s="514">
        <v>44252</v>
      </c>
      <c r="E17" s="311">
        <v>571.70000000000005</v>
      </c>
      <c r="F17" s="311">
        <v>568.6</v>
      </c>
      <c r="G17" s="312">
        <v>560.40000000000009</v>
      </c>
      <c r="H17" s="312">
        <v>549.1</v>
      </c>
      <c r="I17" s="312">
        <v>540.90000000000009</v>
      </c>
      <c r="J17" s="312">
        <v>579.90000000000009</v>
      </c>
      <c r="K17" s="312">
        <v>588.10000000000014</v>
      </c>
      <c r="L17" s="312">
        <v>599.40000000000009</v>
      </c>
      <c r="M17" s="299">
        <v>576.79999999999995</v>
      </c>
      <c r="N17" s="299">
        <v>557.29999999999995</v>
      </c>
      <c r="O17" s="314">
        <v>40792500</v>
      </c>
      <c r="P17" s="315">
        <v>6.0647425897035881E-2</v>
      </c>
    </row>
    <row r="18" spans="1:16" ht="15">
      <c r="A18" s="272">
        <v>8</v>
      </c>
      <c r="B18" s="382" t="s">
        <v>43</v>
      </c>
      <c r="C18" s="513" t="s">
        <v>44</v>
      </c>
      <c r="D18" s="514">
        <v>44252</v>
      </c>
      <c r="E18" s="311">
        <v>961.85</v>
      </c>
      <c r="F18" s="311">
        <v>962.43333333333339</v>
      </c>
      <c r="G18" s="312">
        <v>952.36666666666679</v>
      </c>
      <c r="H18" s="312">
        <v>942.88333333333344</v>
      </c>
      <c r="I18" s="312">
        <v>932.81666666666683</v>
      </c>
      <c r="J18" s="312">
        <v>971.91666666666674</v>
      </c>
      <c r="K18" s="312">
        <v>981.98333333333335</v>
      </c>
      <c r="L18" s="312">
        <v>991.4666666666667</v>
      </c>
      <c r="M18" s="299">
        <v>972.5</v>
      </c>
      <c r="N18" s="299">
        <v>952.95</v>
      </c>
      <c r="O18" s="314">
        <v>2026000</v>
      </c>
      <c r="P18" s="315">
        <v>2.271580010095911E-2</v>
      </c>
    </row>
    <row r="19" spans="1:16" ht="15">
      <c r="A19" s="272">
        <v>9</v>
      </c>
      <c r="B19" s="382" t="s">
        <v>37</v>
      </c>
      <c r="C19" s="513" t="s">
        <v>45</v>
      </c>
      <c r="D19" s="514">
        <v>44252</v>
      </c>
      <c r="E19" s="311">
        <v>274.35000000000002</v>
      </c>
      <c r="F19" s="311">
        <v>272.98333333333335</v>
      </c>
      <c r="G19" s="312">
        <v>269.11666666666667</v>
      </c>
      <c r="H19" s="312">
        <v>263.88333333333333</v>
      </c>
      <c r="I19" s="312">
        <v>260.01666666666665</v>
      </c>
      <c r="J19" s="312">
        <v>278.2166666666667</v>
      </c>
      <c r="K19" s="312">
        <v>282.08333333333337</v>
      </c>
      <c r="L19" s="312">
        <v>287.31666666666672</v>
      </c>
      <c r="M19" s="299">
        <v>276.85000000000002</v>
      </c>
      <c r="N19" s="299">
        <v>267.75</v>
      </c>
      <c r="O19" s="314">
        <v>21915000</v>
      </c>
      <c r="P19" s="315">
        <v>4.5812455261274157E-2</v>
      </c>
    </row>
    <row r="20" spans="1:16" ht="15">
      <c r="A20" s="272">
        <v>10</v>
      </c>
      <c r="B20" s="382" t="s">
        <v>39</v>
      </c>
      <c r="C20" s="513" t="s">
        <v>46</v>
      </c>
      <c r="D20" s="514">
        <v>44252</v>
      </c>
      <c r="E20" s="311">
        <v>2746.35</v>
      </c>
      <c r="F20" s="311">
        <v>2734</v>
      </c>
      <c r="G20" s="312">
        <v>2711.35</v>
      </c>
      <c r="H20" s="312">
        <v>2676.35</v>
      </c>
      <c r="I20" s="312">
        <v>2653.7</v>
      </c>
      <c r="J20" s="312">
        <v>2769</v>
      </c>
      <c r="K20" s="312">
        <v>2791.6499999999996</v>
      </c>
      <c r="L20" s="312">
        <v>2826.65</v>
      </c>
      <c r="M20" s="299">
        <v>2756.65</v>
      </c>
      <c r="N20" s="299">
        <v>2699</v>
      </c>
      <c r="O20" s="314">
        <v>1432000</v>
      </c>
      <c r="P20" s="315">
        <v>-6.9783670621074664E-4</v>
      </c>
    </row>
    <row r="21" spans="1:16" ht="15">
      <c r="A21" s="272">
        <v>11</v>
      </c>
      <c r="B21" s="382" t="s">
        <v>43</v>
      </c>
      <c r="C21" s="513" t="s">
        <v>47</v>
      </c>
      <c r="D21" s="514">
        <v>44252</v>
      </c>
      <c r="E21" s="311">
        <v>245.2</v>
      </c>
      <c r="F21" s="311">
        <v>244.56666666666669</v>
      </c>
      <c r="G21" s="312">
        <v>232.63333333333338</v>
      </c>
      <c r="H21" s="312">
        <v>220.06666666666669</v>
      </c>
      <c r="I21" s="312">
        <v>208.13333333333338</v>
      </c>
      <c r="J21" s="312">
        <v>257.13333333333338</v>
      </c>
      <c r="K21" s="312">
        <v>269.06666666666672</v>
      </c>
      <c r="L21" s="312">
        <v>281.63333333333338</v>
      </c>
      <c r="M21" s="299">
        <v>256.5</v>
      </c>
      <c r="N21" s="299">
        <v>232</v>
      </c>
      <c r="O21" s="314">
        <v>19085000</v>
      </c>
      <c r="P21" s="315">
        <v>0.13129816241849437</v>
      </c>
    </row>
    <row r="22" spans="1:16" ht="15">
      <c r="A22" s="272">
        <v>12</v>
      </c>
      <c r="B22" s="382" t="s">
        <v>43</v>
      </c>
      <c r="C22" s="513" t="s">
        <v>48</v>
      </c>
      <c r="D22" s="514">
        <v>44252</v>
      </c>
      <c r="E22" s="311">
        <v>136.35</v>
      </c>
      <c r="F22" s="311">
        <v>136.43333333333334</v>
      </c>
      <c r="G22" s="312">
        <v>133.46666666666667</v>
      </c>
      <c r="H22" s="312">
        <v>130.58333333333334</v>
      </c>
      <c r="I22" s="312">
        <v>127.61666666666667</v>
      </c>
      <c r="J22" s="312">
        <v>139.31666666666666</v>
      </c>
      <c r="K22" s="312">
        <v>142.28333333333336</v>
      </c>
      <c r="L22" s="312">
        <v>145.16666666666666</v>
      </c>
      <c r="M22" s="299">
        <v>139.4</v>
      </c>
      <c r="N22" s="299">
        <v>133.55000000000001</v>
      </c>
      <c r="O22" s="314">
        <v>35001000</v>
      </c>
      <c r="P22" s="315">
        <v>-2.6533166458072591E-2</v>
      </c>
    </row>
    <row r="23" spans="1:16" ht="15">
      <c r="A23" s="272">
        <v>13</v>
      </c>
      <c r="B23" s="382" t="s">
        <v>49</v>
      </c>
      <c r="C23" s="513" t="s">
        <v>50</v>
      </c>
      <c r="D23" s="514">
        <v>44252</v>
      </c>
      <c r="E23" s="311">
        <v>2415.4499999999998</v>
      </c>
      <c r="F23" s="311">
        <v>2431.5166666666664</v>
      </c>
      <c r="G23" s="312">
        <v>2395.083333333333</v>
      </c>
      <c r="H23" s="312">
        <v>2374.7166666666667</v>
      </c>
      <c r="I23" s="312">
        <v>2338.2833333333333</v>
      </c>
      <c r="J23" s="312">
        <v>2451.8833333333328</v>
      </c>
      <c r="K23" s="312">
        <v>2488.3166666666662</v>
      </c>
      <c r="L23" s="312">
        <v>2508.6833333333325</v>
      </c>
      <c r="M23" s="299">
        <v>2467.9499999999998</v>
      </c>
      <c r="N23" s="299">
        <v>2411.15</v>
      </c>
      <c r="O23" s="314">
        <v>6478200</v>
      </c>
      <c r="P23" s="315">
        <v>0.17218543046357615</v>
      </c>
    </row>
    <row r="24" spans="1:16" ht="15">
      <c r="A24" s="272">
        <v>14</v>
      </c>
      <c r="B24" s="382" t="s">
        <v>51</v>
      </c>
      <c r="C24" s="513" t="s">
        <v>52</v>
      </c>
      <c r="D24" s="514">
        <v>44252</v>
      </c>
      <c r="E24" s="311">
        <v>931.55</v>
      </c>
      <c r="F24" s="311">
        <v>928.98333333333323</v>
      </c>
      <c r="G24" s="312">
        <v>918.56666666666649</v>
      </c>
      <c r="H24" s="312">
        <v>905.58333333333326</v>
      </c>
      <c r="I24" s="312">
        <v>895.16666666666652</v>
      </c>
      <c r="J24" s="312">
        <v>941.96666666666647</v>
      </c>
      <c r="K24" s="312">
        <v>952.38333333333321</v>
      </c>
      <c r="L24" s="312">
        <v>965.36666666666645</v>
      </c>
      <c r="M24" s="299">
        <v>939.4</v>
      </c>
      <c r="N24" s="299">
        <v>916</v>
      </c>
      <c r="O24" s="314">
        <v>9710350</v>
      </c>
      <c r="P24" s="315">
        <v>1.2676247288503254E-2</v>
      </c>
    </row>
    <row r="25" spans="1:16" ht="15">
      <c r="A25" s="272">
        <v>15</v>
      </c>
      <c r="B25" s="382" t="s">
        <v>53</v>
      </c>
      <c r="C25" s="513" t="s">
        <v>54</v>
      </c>
      <c r="D25" s="514">
        <v>44252</v>
      </c>
      <c r="E25" s="311">
        <v>745.45</v>
      </c>
      <c r="F25" s="311">
        <v>739.0333333333333</v>
      </c>
      <c r="G25" s="312">
        <v>730.16666666666663</v>
      </c>
      <c r="H25" s="312">
        <v>714.88333333333333</v>
      </c>
      <c r="I25" s="312">
        <v>706.01666666666665</v>
      </c>
      <c r="J25" s="312">
        <v>754.31666666666661</v>
      </c>
      <c r="K25" s="312">
        <v>763.18333333333339</v>
      </c>
      <c r="L25" s="312">
        <v>778.46666666666658</v>
      </c>
      <c r="M25" s="299">
        <v>747.9</v>
      </c>
      <c r="N25" s="299">
        <v>723.75</v>
      </c>
      <c r="O25" s="314">
        <v>45762000</v>
      </c>
      <c r="P25" s="315">
        <v>2.0170674941815361E-2</v>
      </c>
    </row>
    <row r="26" spans="1:16" ht="15">
      <c r="A26" s="272">
        <v>16</v>
      </c>
      <c r="B26" s="382" t="s">
        <v>43</v>
      </c>
      <c r="C26" s="513" t="s">
        <v>55</v>
      </c>
      <c r="D26" s="514">
        <v>44252</v>
      </c>
      <c r="E26" s="311">
        <v>4239.2</v>
      </c>
      <c r="F26" s="311">
        <v>4274.0166666666673</v>
      </c>
      <c r="G26" s="312">
        <v>4176.2833333333347</v>
      </c>
      <c r="H26" s="312">
        <v>4113.3666666666677</v>
      </c>
      <c r="I26" s="312">
        <v>4015.633333333335</v>
      </c>
      <c r="J26" s="312">
        <v>4336.9333333333343</v>
      </c>
      <c r="K26" s="312">
        <v>4434.6666666666661</v>
      </c>
      <c r="L26" s="312">
        <v>4497.5833333333339</v>
      </c>
      <c r="M26" s="299">
        <v>4371.75</v>
      </c>
      <c r="N26" s="299">
        <v>4211.1000000000004</v>
      </c>
      <c r="O26" s="314">
        <v>1741500</v>
      </c>
      <c r="P26" s="315">
        <v>-2.286435685229345E-2</v>
      </c>
    </row>
    <row r="27" spans="1:16" ht="15">
      <c r="A27" s="272">
        <v>17</v>
      </c>
      <c r="B27" s="382" t="s">
        <v>56</v>
      </c>
      <c r="C27" s="513" t="s">
        <v>57</v>
      </c>
      <c r="D27" s="514">
        <v>44252</v>
      </c>
      <c r="E27" s="311">
        <v>9750.2999999999993</v>
      </c>
      <c r="F27" s="311">
        <v>9692.6333333333332</v>
      </c>
      <c r="G27" s="312">
        <v>9575.2666666666664</v>
      </c>
      <c r="H27" s="312">
        <v>9400.2333333333336</v>
      </c>
      <c r="I27" s="312">
        <v>9282.8666666666668</v>
      </c>
      <c r="J27" s="312">
        <v>9867.6666666666661</v>
      </c>
      <c r="K27" s="312">
        <v>9985.033333333331</v>
      </c>
      <c r="L27" s="312">
        <v>10160.066666666666</v>
      </c>
      <c r="M27" s="299">
        <v>9810</v>
      </c>
      <c r="N27" s="299">
        <v>9517.6</v>
      </c>
      <c r="O27" s="314">
        <v>723125</v>
      </c>
      <c r="P27" s="315">
        <v>3.5068885310431203E-2</v>
      </c>
    </row>
    <row r="28" spans="1:16" ht="15">
      <c r="A28" s="272">
        <v>18</v>
      </c>
      <c r="B28" s="382" t="s">
        <v>56</v>
      </c>
      <c r="C28" s="513" t="s">
        <v>58</v>
      </c>
      <c r="D28" s="514">
        <v>44252</v>
      </c>
      <c r="E28" s="311">
        <v>5512.3</v>
      </c>
      <c r="F28" s="311">
        <v>5423.333333333333</v>
      </c>
      <c r="G28" s="312">
        <v>5306.9166666666661</v>
      </c>
      <c r="H28" s="312">
        <v>5101.5333333333328</v>
      </c>
      <c r="I28" s="312">
        <v>4985.1166666666659</v>
      </c>
      <c r="J28" s="312">
        <v>5628.7166666666662</v>
      </c>
      <c r="K28" s="312">
        <v>5745.1333333333323</v>
      </c>
      <c r="L28" s="312">
        <v>5950.5166666666664</v>
      </c>
      <c r="M28" s="299">
        <v>5539.75</v>
      </c>
      <c r="N28" s="299">
        <v>5217.95</v>
      </c>
      <c r="O28" s="314">
        <v>3888750</v>
      </c>
      <c r="P28" s="315">
        <v>5.3576266594418859E-2</v>
      </c>
    </row>
    <row r="29" spans="1:16" ht="15">
      <c r="A29" s="272">
        <v>19</v>
      </c>
      <c r="B29" s="382" t="s">
        <v>43</v>
      </c>
      <c r="C29" s="513" t="s">
        <v>59</v>
      </c>
      <c r="D29" s="514">
        <v>44252</v>
      </c>
      <c r="E29" s="311">
        <v>1831.45</v>
      </c>
      <c r="F29" s="311">
        <v>1800.5</v>
      </c>
      <c r="G29" s="312">
        <v>1755.5</v>
      </c>
      <c r="H29" s="312">
        <v>1679.55</v>
      </c>
      <c r="I29" s="312">
        <v>1634.55</v>
      </c>
      <c r="J29" s="312">
        <v>1876.45</v>
      </c>
      <c r="K29" s="312">
        <v>1921.45</v>
      </c>
      <c r="L29" s="312">
        <v>1997.4</v>
      </c>
      <c r="M29" s="299">
        <v>1845.5</v>
      </c>
      <c r="N29" s="299">
        <v>1724.55</v>
      </c>
      <c r="O29" s="314">
        <v>1477600</v>
      </c>
      <c r="P29" s="315">
        <v>6.9175108538350211E-2</v>
      </c>
    </row>
    <row r="30" spans="1:16" ht="15">
      <c r="A30" s="272">
        <v>20</v>
      </c>
      <c r="B30" s="382" t="s">
        <v>53</v>
      </c>
      <c r="C30" s="513" t="s">
        <v>230</v>
      </c>
      <c r="D30" s="514">
        <v>44252</v>
      </c>
      <c r="E30" s="311">
        <v>345.3</v>
      </c>
      <c r="F30" s="311">
        <v>343.2166666666667</v>
      </c>
      <c r="G30" s="312">
        <v>335.38333333333338</v>
      </c>
      <c r="H30" s="312">
        <v>325.4666666666667</v>
      </c>
      <c r="I30" s="312">
        <v>317.63333333333338</v>
      </c>
      <c r="J30" s="312">
        <v>353.13333333333338</v>
      </c>
      <c r="K30" s="312">
        <v>360.96666666666664</v>
      </c>
      <c r="L30" s="312">
        <v>370.88333333333338</v>
      </c>
      <c r="M30" s="299">
        <v>351.05</v>
      </c>
      <c r="N30" s="299">
        <v>333.3</v>
      </c>
      <c r="O30" s="314">
        <v>25741800</v>
      </c>
      <c r="P30" s="315">
        <v>-6.6680558449677017E-3</v>
      </c>
    </row>
    <row r="31" spans="1:16" ht="15">
      <c r="A31" s="272">
        <v>21</v>
      </c>
      <c r="B31" s="382" t="s">
        <v>53</v>
      </c>
      <c r="C31" s="513" t="s">
        <v>60</v>
      </c>
      <c r="D31" s="514">
        <v>44252</v>
      </c>
      <c r="E31" s="311">
        <v>82.45</v>
      </c>
      <c r="F31" s="311">
        <v>80.733333333333334</v>
      </c>
      <c r="G31" s="312">
        <v>77.966666666666669</v>
      </c>
      <c r="H31" s="312">
        <v>73.483333333333334</v>
      </c>
      <c r="I31" s="312">
        <v>70.716666666666669</v>
      </c>
      <c r="J31" s="312">
        <v>85.216666666666669</v>
      </c>
      <c r="K31" s="312">
        <v>87.983333333333348</v>
      </c>
      <c r="L31" s="312">
        <v>92.466666666666669</v>
      </c>
      <c r="M31" s="299">
        <v>83.5</v>
      </c>
      <c r="N31" s="299">
        <v>76.25</v>
      </c>
      <c r="O31" s="314">
        <v>71182800</v>
      </c>
      <c r="P31" s="315">
        <v>4.6619645621881992E-2</v>
      </c>
    </row>
    <row r="32" spans="1:16" ht="15">
      <c r="A32" s="272">
        <v>22</v>
      </c>
      <c r="B32" s="382" t="s">
        <v>49</v>
      </c>
      <c r="C32" s="513" t="s">
        <v>62</v>
      </c>
      <c r="D32" s="514">
        <v>44252</v>
      </c>
      <c r="E32" s="311">
        <v>1598.4</v>
      </c>
      <c r="F32" s="311">
        <v>1590.0666666666666</v>
      </c>
      <c r="G32" s="312">
        <v>1577.3333333333333</v>
      </c>
      <c r="H32" s="312">
        <v>1556.2666666666667</v>
      </c>
      <c r="I32" s="312">
        <v>1543.5333333333333</v>
      </c>
      <c r="J32" s="312">
        <v>1611.1333333333332</v>
      </c>
      <c r="K32" s="312">
        <v>1623.8666666666668</v>
      </c>
      <c r="L32" s="312">
        <v>1644.9333333333332</v>
      </c>
      <c r="M32" s="299">
        <v>1602.8</v>
      </c>
      <c r="N32" s="299">
        <v>1569</v>
      </c>
      <c r="O32" s="314">
        <v>1306250</v>
      </c>
      <c r="P32" s="315">
        <v>0.10465116279069768</v>
      </c>
    </row>
    <row r="33" spans="1:16" ht="15">
      <c r="A33" s="272">
        <v>23</v>
      </c>
      <c r="B33" s="382" t="s">
        <v>63</v>
      </c>
      <c r="C33" s="513" t="s">
        <v>64</v>
      </c>
      <c r="D33" s="514">
        <v>44252</v>
      </c>
      <c r="E33" s="311">
        <v>140.4</v>
      </c>
      <c r="F33" s="311">
        <v>139.4</v>
      </c>
      <c r="G33" s="312">
        <v>137.60000000000002</v>
      </c>
      <c r="H33" s="312">
        <v>134.80000000000001</v>
      </c>
      <c r="I33" s="312">
        <v>133.00000000000003</v>
      </c>
      <c r="J33" s="312">
        <v>142.20000000000002</v>
      </c>
      <c r="K33" s="312">
        <v>144.00000000000003</v>
      </c>
      <c r="L33" s="312">
        <v>146.80000000000001</v>
      </c>
      <c r="M33" s="299">
        <v>141.19999999999999</v>
      </c>
      <c r="N33" s="299">
        <v>136.6</v>
      </c>
      <c r="O33" s="314">
        <v>35499600</v>
      </c>
      <c r="P33" s="315">
        <v>5.0843644544431944E-2</v>
      </c>
    </row>
    <row r="34" spans="1:16" ht="15">
      <c r="A34" s="272">
        <v>24</v>
      </c>
      <c r="B34" s="382" t="s">
        <v>49</v>
      </c>
      <c r="C34" s="513" t="s">
        <v>65</v>
      </c>
      <c r="D34" s="514">
        <v>44252</v>
      </c>
      <c r="E34" s="311">
        <v>735.2</v>
      </c>
      <c r="F34" s="311">
        <v>732</v>
      </c>
      <c r="G34" s="312">
        <v>726.4</v>
      </c>
      <c r="H34" s="312">
        <v>717.6</v>
      </c>
      <c r="I34" s="312">
        <v>712</v>
      </c>
      <c r="J34" s="312">
        <v>740.8</v>
      </c>
      <c r="K34" s="312">
        <v>746.39999999999986</v>
      </c>
      <c r="L34" s="312">
        <v>755.19999999999993</v>
      </c>
      <c r="M34" s="299">
        <v>737.6</v>
      </c>
      <c r="N34" s="299">
        <v>723.2</v>
      </c>
      <c r="O34" s="314">
        <v>3000800</v>
      </c>
      <c r="P34" s="315">
        <v>-9.8003629764065337E-3</v>
      </c>
    </row>
    <row r="35" spans="1:16" ht="15">
      <c r="A35" s="272">
        <v>25</v>
      </c>
      <c r="B35" s="382" t="s">
        <v>43</v>
      </c>
      <c r="C35" s="513" t="s">
        <v>66</v>
      </c>
      <c r="D35" s="514">
        <v>44252</v>
      </c>
      <c r="E35" s="311">
        <v>632.85</v>
      </c>
      <c r="F35" s="311">
        <v>635.83333333333337</v>
      </c>
      <c r="G35" s="312">
        <v>625.66666666666674</v>
      </c>
      <c r="H35" s="312">
        <v>618.48333333333335</v>
      </c>
      <c r="I35" s="312">
        <v>608.31666666666672</v>
      </c>
      <c r="J35" s="312">
        <v>643.01666666666677</v>
      </c>
      <c r="K35" s="312">
        <v>653.18333333333351</v>
      </c>
      <c r="L35" s="312">
        <v>660.36666666666679</v>
      </c>
      <c r="M35" s="299">
        <v>646</v>
      </c>
      <c r="N35" s="299">
        <v>628.65</v>
      </c>
      <c r="O35" s="314">
        <v>5976000</v>
      </c>
      <c r="P35" s="315">
        <v>2.9457364341085271E-2</v>
      </c>
    </row>
    <row r="36" spans="1:16" ht="15">
      <c r="A36" s="272">
        <v>26</v>
      </c>
      <c r="B36" s="382" t="s">
        <v>67</v>
      </c>
      <c r="C36" s="513" t="s">
        <v>68</v>
      </c>
      <c r="D36" s="514">
        <v>44252</v>
      </c>
      <c r="E36" s="311">
        <v>604</v>
      </c>
      <c r="F36" s="311">
        <v>608.86666666666667</v>
      </c>
      <c r="G36" s="312">
        <v>593.33333333333337</v>
      </c>
      <c r="H36" s="312">
        <v>582.66666666666674</v>
      </c>
      <c r="I36" s="312">
        <v>567.13333333333344</v>
      </c>
      <c r="J36" s="312">
        <v>619.5333333333333</v>
      </c>
      <c r="K36" s="312">
        <v>635.06666666666661</v>
      </c>
      <c r="L36" s="312">
        <v>645.73333333333323</v>
      </c>
      <c r="M36" s="299">
        <v>624.4</v>
      </c>
      <c r="N36" s="299">
        <v>598.20000000000005</v>
      </c>
      <c r="O36" s="314">
        <v>106843422</v>
      </c>
      <c r="P36" s="315">
        <v>7.0650863428115662E-2</v>
      </c>
    </row>
    <row r="37" spans="1:16" ht="15">
      <c r="A37" s="272">
        <v>27</v>
      </c>
      <c r="B37" s="382" t="s">
        <v>63</v>
      </c>
      <c r="C37" s="513" t="s">
        <v>69</v>
      </c>
      <c r="D37" s="514">
        <v>44252</v>
      </c>
      <c r="E37" s="311">
        <v>42.45</v>
      </c>
      <c r="F37" s="311">
        <v>41.583333333333336</v>
      </c>
      <c r="G37" s="312">
        <v>40.366666666666674</v>
      </c>
      <c r="H37" s="312">
        <v>38.283333333333339</v>
      </c>
      <c r="I37" s="312">
        <v>37.066666666666677</v>
      </c>
      <c r="J37" s="312">
        <v>43.666666666666671</v>
      </c>
      <c r="K37" s="312">
        <v>44.883333333333326</v>
      </c>
      <c r="L37" s="312">
        <v>46.966666666666669</v>
      </c>
      <c r="M37" s="299">
        <v>42.8</v>
      </c>
      <c r="N37" s="299">
        <v>39.5</v>
      </c>
      <c r="O37" s="314">
        <v>148386000</v>
      </c>
      <c r="P37" s="315">
        <v>0.2260975186534791</v>
      </c>
    </row>
    <row r="38" spans="1:16" ht="15">
      <c r="A38" s="272">
        <v>28</v>
      </c>
      <c r="B38" s="382" t="s">
        <v>51</v>
      </c>
      <c r="C38" s="513" t="s">
        <v>70</v>
      </c>
      <c r="D38" s="514">
        <v>44252</v>
      </c>
      <c r="E38" s="311">
        <v>410.6</v>
      </c>
      <c r="F38" s="311">
        <v>407.58333333333331</v>
      </c>
      <c r="G38" s="312">
        <v>403.71666666666664</v>
      </c>
      <c r="H38" s="312">
        <v>396.83333333333331</v>
      </c>
      <c r="I38" s="312">
        <v>392.96666666666664</v>
      </c>
      <c r="J38" s="312">
        <v>414.46666666666664</v>
      </c>
      <c r="K38" s="312">
        <v>418.33333333333331</v>
      </c>
      <c r="L38" s="312">
        <v>425.21666666666664</v>
      </c>
      <c r="M38" s="299">
        <v>411.45</v>
      </c>
      <c r="N38" s="299">
        <v>400.7</v>
      </c>
      <c r="O38" s="314">
        <v>17171800</v>
      </c>
      <c r="P38" s="315">
        <v>-6.1352778476238372E-2</v>
      </c>
    </row>
    <row r="39" spans="1:16" ht="15">
      <c r="A39" s="272">
        <v>29</v>
      </c>
      <c r="B39" s="382" t="s">
        <v>43</v>
      </c>
      <c r="C39" s="513" t="s">
        <v>71</v>
      </c>
      <c r="D39" s="514">
        <v>44252</v>
      </c>
      <c r="E39" s="311">
        <v>16410</v>
      </c>
      <c r="F39" s="311">
        <v>16559.516666666666</v>
      </c>
      <c r="G39" s="312">
        <v>16200.483333333334</v>
      </c>
      <c r="H39" s="312">
        <v>15990.966666666667</v>
      </c>
      <c r="I39" s="312">
        <v>15631.933333333334</v>
      </c>
      <c r="J39" s="312">
        <v>16769.033333333333</v>
      </c>
      <c r="K39" s="312">
        <v>17128.066666666666</v>
      </c>
      <c r="L39" s="312">
        <v>17337.583333333332</v>
      </c>
      <c r="M39" s="299">
        <v>16918.55</v>
      </c>
      <c r="N39" s="299">
        <v>16350</v>
      </c>
      <c r="O39" s="314">
        <v>78550</v>
      </c>
      <c r="P39" s="315">
        <v>-5.4753309265944648E-2</v>
      </c>
    </row>
    <row r="40" spans="1:16" ht="15">
      <c r="A40" s="272">
        <v>30</v>
      </c>
      <c r="B40" s="382" t="s">
        <v>72</v>
      </c>
      <c r="C40" s="513" t="s">
        <v>73</v>
      </c>
      <c r="D40" s="514">
        <v>44252</v>
      </c>
      <c r="E40" s="311">
        <v>413.3</v>
      </c>
      <c r="F40" s="311">
        <v>412.48333333333335</v>
      </c>
      <c r="G40" s="312">
        <v>407.06666666666672</v>
      </c>
      <c r="H40" s="312">
        <v>400.83333333333337</v>
      </c>
      <c r="I40" s="312">
        <v>395.41666666666674</v>
      </c>
      <c r="J40" s="312">
        <v>418.7166666666667</v>
      </c>
      <c r="K40" s="312">
        <v>424.13333333333333</v>
      </c>
      <c r="L40" s="312">
        <v>430.36666666666667</v>
      </c>
      <c r="M40" s="299">
        <v>417.9</v>
      </c>
      <c r="N40" s="299">
        <v>406.25</v>
      </c>
      <c r="O40" s="314">
        <v>23401800</v>
      </c>
      <c r="P40" s="315">
        <v>1.1550900970275682E-3</v>
      </c>
    </row>
    <row r="41" spans="1:16" ht="15">
      <c r="A41" s="272">
        <v>31</v>
      </c>
      <c r="B41" s="382" t="s">
        <v>49</v>
      </c>
      <c r="C41" s="513" t="s">
        <v>74</v>
      </c>
      <c r="D41" s="514">
        <v>44252</v>
      </c>
      <c r="E41" s="311">
        <v>3597.4</v>
      </c>
      <c r="F41" s="311">
        <v>3580.2833333333328</v>
      </c>
      <c r="G41" s="312">
        <v>3532.5666666666657</v>
      </c>
      <c r="H41" s="312">
        <v>3467.7333333333327</v>
      </c>
      <c r="I41" s="312">
        <v>3420.0166666666655</v>
      </c>
      <c r="J41" s="312">
        <v>3645.1166666666659</v>
      </c>
      <c r="K41" s="312">
        <v>3692.833333333333</v>
      </c>
      <c r="L41" s="312">
        <v>3757.6666666666661</v>
      </c>
      <c r="M41" s="299">
        <v>3628</v>
      </c>
      <c r="N41" s="299">
        <v>3515.45</v>
      </c>
      <c r="O41" s="314">
        <v>2334000</v>
      </c>
      <c r="P41" s="315">
        <v>4.0292387234801212E-2</v>
      </c>
    </row>
    <row r="42" spans="1:16" ht="15">
      <c r="A42" s="272">
        <v>32</v>
      </c>
      <c r="B42" s="382" t="s">
        <v>51</v>
      </c>
      <c r="C42" s="513" t="s">
        <v>75</v>
      </c>
      <c r="D42" s="514">
        <v>44252</v>
      </c>
      <c r="E42" s="311">
        <v>480.35</v>
      </c>
      <c r="F42" s="311">
        <v>480.11666666666662</v>
      </c>
      <c r="G42" s="312">
        <v>476.23333333333323</v>
      </c>
      <c r="H42" s="312">
        <v>472.11666666666662</v>
      </c>
      <c r="I42" s="312">
        <v>468.23333333333323</v>
      </c>
      <c r="J42" s="312">
        <v>484.23333333333323</v>
      </c>
      <c r="K42" s="312">
        <v>488.11666666666656</v>
      </c>
      <c r="L42" s="312">
        <v>492.23333333333323</v>
      </c>
      <c r="M42" s="299">
        <v>484</v>
      </c>
      <c r="N42" s="299">
        <v>476</v>
      </c>
      <c r="O42" s="314">
        <v>11836000</v>
      </c>
      <c r="P42" s="315">
        <v>1.5285903000566144E-2</v>
      </c>
    </row>
    <row r="43" spans="1:16" ht="15">
      <c r="A43" s="272">
        <v>33</v>
      </c>
      <c r="B43" s="382" t="s">
        <v>53</v>
      </c>
      <c r="C43" s="513" t="s">
        <v>76</v>
      </c>
      <c r="D43" s="514">
        <v>44252</v>
      </c>
      <c r="E43" s="311">
        <v>163.05000000000001</v>
      </c>
      <c r="F43" s="311">
        <v>159.81666666666669</v>
      </c>
      <c r="G43" s="312">
        <v>155.38333333333338</v>
      </c>
      <c r="H43" s="312">
        <v>147.7166666666667</v>
      </c>
      <c r="I43" s="312">
        <v>143.28333333333339</v>
      </c>
      <c r="J43" s="312">
        <v>167.48333333333338</v>
      </c>
      <c r="K43" s="312">
        <v>171.91666666666671</v>
      </c>
      <c r="L43" s="312">
        <v>179.58333333333337</v>
      </c>
      <c r="M43" s="299">
        <v>164.25</v>
      </c>
      <c r="N43" s="299">
        <v>152.15</v>
      </c>
      <c r="O43" s="314">
        <v>61986600</v>
      </c>
      <c r="P43" s="315">
        <v>2.5734965597355018E-2</v>
      </c>
    </row>
    <row r="44" spans="1:16" ht="15">
      <c r="A44" s="272">
        <v>34</v>
      </c>
      <c r="B44" s="382" t="s">
        <v>56</v>
      </c>
      <c r="C44" s="513" t="s">
        <v>81</v>
      </c>
      <c r="D44" s="514">
        <v>44252</v>
      </c>
      <c r="E44" s="311">
        <v>463.9</v>
      </c>
      <c r="F44" s="311">
        <v>464.01666666666665</v>
      </c>
      <c r="G44" s="312">
        <v>458.43333333333328</v>
      </c>
      <c r="H44" s="312">
        <v>452.96666666666664</v>
      </c>
      <c r="I44" s="312">
        <v>447.38333333333327</v>
      </c>
      <c r="J44" s="312">
        <v>469.48333333333329</v>
      </c>
      <c r="K44" s="312">
        <v>475.06666666666666</v>
      </c>
      <c r="L44" s="312">
        <v>480.5333333333333</v>
      </c>
      <c r="M44" s="299">
        <v>469.6</v>
      </c>
      <c r="N44" s="299">
        <v>458.55</v>
      </c>
      <c r="O44" s="314">
        <v>5022500</v>
      </c>
      <c r="P44" s="315">
        <v>-7.4193548387096769E-2</v>
      </c>
    </row>
    <row r="45" spans="1:16" ht="15">
      <c r="A45" s="272">
        <v>35</v>
      </c>
      <c r="B45" s="382" t="s">
        <v>51</v>
      </c>
      <c r="C45" s="513" t="s">
        <v>82</v>
      </c>
      <c r="D45" s="514">
        <v>44252</v>
      </c>
      <c r="E45" s="311">
        <v>838.9</v>
      </c>
      <c r="F45" s="311">
        <v>844.91666666666663</v>
      </c>
      <c r="G45" s="312">
        <v>830.98333333333323</v>
      </c>
      <c r="H45" s="312">
        <v>823.06666666666661</v>
      </c>
      <c r="I45" s="312">
        <v>809.13333333333321</v>
      </c>
      <c r="J45" s="312">
        <v>852.83333333333326</v>
      </c>
      <c r="K45" s="312">
        <v>866.76666666666665</v>
      </c>
      <c r="L45" s="312">
        <v>874.68333333333328</v>
      </c>
      <c r="M45" s="299">
        <v>858.85</v>
      </c>
      <c r="N45" s="299">
        <v>837</v>
      </c>
      <c r="O45" s="314">
        <v>13522600</v>
      </c>
      <c r="P45" s="315">
        <v>2.9085872576177285E-2</v>
      </c>
    </row>
    <row r="46" spans="1:16" ht="15">
      <c r="A46" s="272">
        <v>36</v>
      </c>
      <c r="B46" s="382" t="s">
        <v>39</v>
      </c>
      <c r="C46" s="513" t="s">
        <v>83</v>
      </c>
      <c r="D46" s="514">
        <v>44252</v>
      </c>
      <c r="E46" s="311">
        <v>143.30000000000001</v>
      </c>
      <c r="F46" s="311">
        <v>141.19999999999999</v>
      </c>
      <c r="G46" s="312">
        <v>138.54999999999998</v>
      </c>
      <c r="H46" s="312">
        <v>133.79999999999998</v>
      </c>
      <c r="I46" s="312">
        <v>131.14999999999998</v>
      </c>
      <c r="J46" s="312">
        <v>145.94999999999999</v>
      </c>
      <c r="K46" s="312">
        <v>148.59999999999997</v>
      </c>
      <c r="L46" s="312">
        <v>153.35</v>
      </c>
      <c r="M46" s="299">
        <v>143.85</v>
      </c>
      <c r="N46" s="299">
        <v>136.44999999999999</v>
      </c>
      <c r="O46" s="314">
        <v>31689000</v>
      </c>
      <c r="P46" s="315">
        <v>-8.6672315700278418E-2</v>
      </c>
    </row>
    <row r="47" spans="1:16" ht="15">
      <c r="A47" s="272">
        <v>37</v>
      </c>
      <c r="B47" s="402" t="s">
        <v>106</v>
      </c>
      <c r="C47" s="513" t="s">
        <v>826</v>
      </c>
      <c r="D47" s="514">
        <v>44252</v>
      </c>
      <c r="E47" s="311">
        <v>2551</v>
      </c>
      <c r="F47" s="311">
        <v>2544.6166666666668</v>
      </c>
      <c r="G47" s="312">
        <v>2519.7333333333336</v>
      </c>
      <c r="H47" s="312">
        <v>2488.4666666666667</v>
      </c>
      <c r="I47" s="312">
        <v>2463.5833333333335</v>
      </c>
      <c r="J47" s="312">
        <v>2575.8833333333337</v>
      </c>
      <c r="K47" s="312">
        <v>2600.7666666666669</v>
      </c>
      <c r="L47" s="312">
        <v>2632.0333333333338</v>
      </c>
      <c r="M47" s="299">
        <v>2569.5</v>
      </c>
      <c r="N47" s="299">
        <v>2513.35</v>
      </c>
      <c r="O47" s="314">
        <v>498000</v>
      </c>
      <c r="P47" s="315">
        <v>-4.3227665706051875E-2</v>
      </c>
    </row>
    <row r="48" spans="1:16" ht="15">
      <c r="A48" s="272">
        <v>38</v>
      </c>
      <c r="B48" s="382" t="s">
        <v>49</v>
      </c>
      <c r="C48" s="513" t="s">
        <v>84</v>
      </c>
      <c r="D48" s="514">
        <v>44252</v>
      </c>
      <c r="E48" s="311">
        <v>1626.75</v>
      </c>
      <c r="F48" s="311">
        <v>1618.1666666666667</v>
      </c>
      <c r="G48" s="312">
        <v>1607.3333333333335</v>
      </c>
      <c r="H48" s="312">
        <v>1587.9166666666667</v>
      </c>
      <c r="I48" s="312">
        <v>1577.0833333333335</v>
      </c>
      <c r="J48" s="312">
        <v>1637.5833333333335</v>
      </c>
      <c r="K48" s="312">
        <v>1648.416666666667</v>
      </c>
      <c r="L48" s="312">
        <v>1667.8333333333335</v>
      </c>
      <c r="M48" s="299">
        <v>1629</v>
      </c>
      <c r="N48" s="299">
        <v>1598.75</v>
      </c>
      <c r="O48" s="314">
        <v>3388700</v>
      </c>
      <c r="P48" s="315">
        <v>2.868678283042924E-2</v>
      </c>
    </row>
    <row r="49" spans="1:16" ht="15">
      <c r="A49" s="272">
        <v>39</v>
      </c>
      <c r="B49" s="382" t="s">
        <v>39</v>
      </c>
      <c r="C49" s="513" t="s">
        <v>85</v>
      </c>
      <c r="D49" s="514">
        <v>44252</v>
      </c>
      <c r="E49" s="311">
        <v>479.8</v>
      </c>
      <c r="F49" s="311">
        <v>475.2833333333333</v>
      </c>
      <c r="G49" s="312">
        <v>467.36666666666662</v>
      </c>
      <c r="H49" s="312">
        <v>454.93333333333334</v>
      </c>
      <c r="I49" s="312">
        <v>447.01666666666665</v>
      </c>
      <c r="J49" s="312">
        <v>487.71666666666658</v>
      </c>
      <c r="K49" s="312">
        <v>495.63333333333333</v>
      </c>
      <c r="L49" s="312">
        <v>508.06666666666655</v>
      </c>
      <c r="M49" s="299">
        <v>483.2</v>
      </c>
      <c r="N49" s="299">
        <v>462.85</v>
      </c>
      <c r="O49" s="314">
        <v>7060071</v>
      </c>
      <c r="P49" s="315">
        <v>-7.8351356865945729E-2</v>
      </c>
    </row>
    <row r="50" spans="1:16" ht="15">
      <c r="A50" s="272">
        <v>40</v>
      </c>
      <c r="B50" s="382" t="s">
        <v>63</v>
      </c>
      <c r="C50" s="513" t="s">
        <v>86</v>
      </c>
      <c r="D50" s="514">
        <v>44252</v>
      </c>
      <c r="E50" s="311">
        <v>780.3</v>
      </c>
      <c r="F50" s="311">
        <v>772.05000000000007</v>
      </c>
      <c r="G50" s="312">
        <v>760.15000000000009</v>
      </c>
      <c r="H50" s="312">
        <v>740</v>
      </c>
      <c r="I50" s="312">
        <v>728.1</v>
      </c>
      <c r="J50" s="312">
        <v>792.20000000000016</v>
      </c>
      <c r="K50" s="312">
        <v>804.1</v>
      </c>
      <c r="L50" s="312">
        <v>824.25000000000023</v>
      </c>
      <c r="M50" s="299">
        <v>783.95</v>
      </c>
      <c r="N50" s="299">
        <v>751.9</v>
      </c>
      <c r="O50" s="314">
        <v>1322400</v>
      </c>
      <c r="P50" s="315">
        <v>-1.342882721575649E-2</v>
      </c>
    </row>
    <row r="51" spans="1:16" ht="15">
      <c r="A51" s="272">
        <v>41</v>
      </c>
      <c r="B51" s="382" t="s">
        <v>49</v>
      </c>
      <c r="C51" s="513" t="s">
        <v>87</v>
      </c>
      <c r="D51" s="514">
        <v>44252</v>
      </c>
      <c r="E51" s="311">
        <v>528.35</v>
      </c>
      <c r="F51" s="311">
        <v>528.16666666666674</v>
      </c>
      <c r="G51" s="312">
        <v>525.38333333333344</v>
      </c>
      <c r="H51" s="312">
        <v>522.41666666666674</v>
      </c>
      <c r="I51" s="312">
        <v>519.63333333333344</v>
      </c>
      <c r="J51" s="312">
        <v>531.13333333333344</v>
      </c>
      <c r="K51" s="312">
        <v>533.91666666666674</v>
      </c>
      <c r="L51" s="312">
        <v>536.88333333333344</v>
      </c>
      <c r="M51" s="299">
        <v>530.95000000000005</v>
      </c>
      <c r="N51" s="299">
        <v>525.20000000000005</v>
      </c>
      <c r="O51" s="314">
        <v>14253750</v>
      </c>
      <c r="P51" s="315">
        <v>-2.2376543209876542E-2</v>
      </c>
    </row>
    <row r="52" spans="1:16" ht="15">
      <c r="A52" s="272">
        <v>42</v>
      </c>
      <c r="B52" s="382" t="s">
        <v>51</v>
      </c>
      <c r="C52" s="513" t="s">
        <v>90</v>
      </c>
      <c r="D52" s="514">
        <v>44252</v>
      </c>
      <c r="E52" s="311">
        <v>3689.4</v>
      </c>
      <c r="F52" s="311">
        <v>3692.2166666666667</v>
      </c>
      <c r="G52" s="312">
        <v>3653.1833333333334</v>
      </c>
      <c r="H52" s="312">
        <v>3616.9666666666667</v>
      </c>
      <c r="I52" s="312">
        <v>3577.9333333333334</v>
      </c>
      <c r="J52" s="312">
        <v>3728.4333333333334</v>
      </c>
      <c r="K52" s="312">
        <v>3767.4666666666672</v>
      </c>
      <c r="L52" s="312">
        <v>3803.6833333333334</v>
      </c>
      <c r="M52" s="299">
        <v>3731.25</v>
      </c>
      <c r="N52" s="299">
        <v>3656</v>
      </c>
      <c r="O52" s="314">
        <v>3538200</v>
      </c>
      <c r="P52" s="315">
        <v>7.6422269546699118E-2</v>
      </c>
    </row>
    <row r="53" spans="1:16" ht="15">
      <c r="A53" s="272">
        <v>43</v>
      </c>
      <c r="B53" s="382" t="s">
        <v>91</v>
      </c>
      <c r="C53" s="513" t="s">
        <v>92</v>
      </c>
      <c r="D53" s="514">
        <v>44252</v>
      </c>
      <c r="E53" s="311">
        <v>306.3</v>
      </c>
      <c r="F53" s="311">
        <v>302.40000000000003</v>
      </c>
      <c r="G53" s="312">
        <v>291.10000000000008</v>
      </c>
      <c r="H53" s="312">
        <v>275.90000000000003</v>
      </c>
      <c r="I53" s="312">
        <v>264.60000000000008</v>
      </c>
      <c r="J53" s="312">
        <v>317.60000000000008</v>
      </c>
      <c r="K53" s="312">
        <v>328.90000000000003</v>
      </c>
      <c r="L53" s="312">
        <v>344.10000000000008</v>
      </c>
      <c r="M53" s="299">
        <v>313.7</v>
      </c>
      <c r="N53" s="299">
        <v>287.2</v>
      </c>
      <c r="O53" s="314">
        <v>32138700</v>
      </c>
      <c r="P53" s="315">
        <v>5.2751053940114583E-2</v>
      </c>
    </row>
    <row r="54" spans="1:16" ht="15">
      <c r="A54" s="272">
        <v>44</v>
      </c>
      <c r="B54" s="382" t="s">
        <v>51</v>
      </c>
      <c r="C54" s="513" t="s">
        <v>93</v>
      </c>
      <c r="D54" s="514">
        <v>44252</v>
      </c>
      <c r="E54" s="311">
        <v>4676.1499999999996</v>
      </c>
      <c r="F54" s="311">
        <v>4674.1333333333332</v>
      </c>
      <c r="G54" s="312">
        <v>4633.3666666666668</v>
      </c>
      <c r="H54" s="312">
        <v>4590.5833333333339</v>
      </c>
      <c r="I54" s="312">
        <v>4549.8166666666675</v>
      </c>
      <c r="J54" s="312">
        <v>4716.9166666666661</v>
      </c>
      <c r="K54" s="312">
        <v>4757.6833333333325</v>
      </c>
      <c r="L54" s="312">
        <v>4800.4666666666653</v>
      </c>
      <c r="M54" s="299">
        <v>4714.8999999999996</v>
      </c>
      <c r="N54" s="299">
        <v>4631.3500000000004</v>
      </c>
      <c r="O54" s="314">
        <v>3257250</v>
      </c>
      <c r="P54" s="315">
        <v>-7.5033326985336126E-3</v>
      </c>
    </row>
    <row r="55" spans="1:16" ht="15">
      <c r="A55" s="272">
        <v>45</v>
      </c>
      <c r="B55" s="382" t="s">
        <v>43</v>
      </c>
      <c r="C55" s="513" t="s">
        <v>94</v>
      </c>
      <c r="D55" s="514">
        <v>44252</v>
      </c>
      <c r="E55" s="311">
        <v>2970.25</v>
      </c>
      <c r="F55" s="311">
        <v>2956.4666666666667</v>
      </c>
      <c r="G55" s="312">
        <v>2928.1333333333332</v>
      </c>
      <c r="H55" s="312">
        <v>2886.0166666666664</v>
      </c>
      <c r="I55" s="312">
        <v>2857.6833333333329</v>
      </c>
      <c r="J55" s="312">
        <v>2998.5833333333335</v>
      </c>
      <c r="K55" s="312">
        <v>3026.9166666666665</v>
      </c>
      <c r="L55" s="312">
        <v>3069.0333333333338</v>
      </c>
      <c r="M55" s="299">
        <v>2984.8</v>
      </c>
      <c r="N55" s="299">
        <v>2914.35</v>
      </c>
      <c r="O55" s="314">
        <v>2356200</v>
      </c>
      <c r="P55" s="315">
        <v>-6.7866627323694305E-3</v>
      </c>
    </row>
    <row r="56" spans="1:16" ht="15">
      <c r="A56" s="272">
        <v>46</v>
      </c>
      <c r="B56" s="382" t="s">
        <v>43</v>
      </c>
      <c r="C56" s="513" t="s">
        <v>96</v>
      </c>
      <c r="D56" s="514">
        <v>44252</v>
      </c>
      <c r="E56" s="311">
        <v>1406.2</v>
      </c>
      <c r="F56" s="311">
        <v>1409.95</v>
      </c>
      <c r="G56" s="312">
        <v>1372.0500000000002</v>
      </c>
      <c r="H56" s="312">
        <v>1337.9</v>
      </c>
      <c r="I56" s="312">
        <v>1300.0000000000002</v>
      </c>
      <c r="J56" s="312">
        <v>1444.1000000000001</v>
      </c>
      <c r="K56" s="312">
        <v>1482.0000000000002</v>
      </c>
      <c r="L56" s="312">
        <v>1516.15</v>
      </c>
      <c r="M56" s="299">
        <v>1447.85</v>
      </c>
      <c r="N56" s="299">
        <v>1375.8</v>
      </c>
      <c r="O56" s="314">
        <v>3314850</v>
      </c>
      <c r="P56" s="315">
        <v>-7.1483592666769374E-2</v>
      </c>
    </row>
    <row r="57" spans="1:16" ht="15">
      <c r="A57" s="272">
        <v>47</v>
      </c>
      <c r="B57" s="382" t="s">
        <v>43</v>
      </c>
      <c r="C57" s="513" t="s">
        <v>97</v>
      </c>
      <c r="D57" s="514">
        <v>44252</v>
      </c>
      <c r="E57" s="311">
        <v>204.6</v>
      </c>
      <c r="F57" s="311">
        <v>205.36666666666667</v>
      </c>
      <c r="G57" s="312">
        <v>200.98333333333335</v>
      </c>
      <c r="H57" s="312">
        <v>197.36666666666667</v>
      </c>
      <c r="I57" s="312">
        <v>192.98333333333335</v>
      </c>
      <c r="J57" s="312">
        <v>208.98333333333335</v>
      </c>
      <c r="K57" s="312">
        <v>213.36666666666667</v>
      </c>
      <c r="L57" s="312">
        <v>216.98333333333335</v>
      </c>
      <c r="M57" s="299">
        <v>209.75</v>
      </c>
      <c r="N57" s="299">
        <v>201.75</v>
      </c>
      <c r="O57" s="314">
        <v>11847600</v>
      </c>
      <c r="P57" s="315">
        <v>6.9895968790637197E-2</v>
      </c>
    </row>
    <row r="58" spans="1:16" ht="15">
      <c r="A58" s="272">
        <v>48</v>
      </c>
      <c r="B58" s="382" t="s">
        <v>53</v>
      </c>
      <c r="C58" s="513" t="s">
        <v>98</v>
      </c>
      <c r="D58" s="514">
        <v>44252</v>
      </c>
      <c r="E58" s="311">
        <v>85.65</v>
      </c>
      <c r="F58" s="311">
        <v>84.166666666666671</v>
      </c>
      <c r="G58" s="312">
        <v>82.38333333333334</v>
      </c>
      <c r="H58" s="312">
        <v>79.116666666666674</v>
      </c>
      <c r="I58" s="312">
        <v>77.333333333333343</v>
      </c>
      <c r="J58" s="312">
        <v>87.433333333333337</v>
      </c>
      <c r="K58" s="312">
        <v>89.216666666666669</v>
      </c>
      <c r="L58" s="312">
        <v>92.483333333333334</v>
      </c>
      <c r="M58" s="299">
        <v>85.95</v>
      </c>
      <c r="N58" s="299">
        <v>80.900000000000006</v>
      </c>
      <c r="O58" s="314">
        <v>88730000</v>
      </c>
      <c r="P58" s="315">
        <v>7.7228847245883019E-3</v>
      </c>
    </row>
    <row r="59" spans="1:16" ht="15">
      <c r="A59" s="272">
        <v>49</v>
      </c>
      <c r="B59" s="382" t="s">
        <v>72</v>
      </c>
      <c r="C59" s="513" t="s">
        <v>99</v>
      </c>
      <c r="D59" s="514">
        <v>44252</v>
      </c>
      <c r="E59" s="311">
        <v>131.55000000000001</v>
      </c>
      <c r="F59" s="311">
        <v>132.86666666666665</v>
      </c>
      <c r="G59" s="312">
        <v>129.8833333333333</v>
      </c>
      <c r="H59" s="312">
        <v>128.21666666666664</v>
      </c>
      <c r="I59" s="312">
        <v>125.23333333333329</v>
      </c>
      <c r="J59" s="312">
        <v>134.5333333333333</v>
      </c>
      <c r="K59" s="312">
        <v>137.51666666666665</v>
      </c>
      <c r="L59" s="312">
        <v>139.18333333333331</v>
      </c>
      <c r="M59" s="299">
        <v>135.85</v>
      </c>
      <c r="N59" s="299">
        <v>131.19999999999999</v>
      </c>
      <c r="O59" s="314">
        <v>34019700</v>
      </c>
      <c r="P59" s="315">
        <v>8.375437232802177E-2</v>
      </c>
    </row>
    <row r="60" spans="1:16" ht="15">
      <c r="A60" s="272">
        <v>50</v>
      </c>
      <c r="B60" s="382" t="s">
        <v>51</v>
      </c>
      <c r="C60" s="513" t="s">
        <v>100</v>
      </c>
      <c r="D60" s="514">
        <v>44252</v>
      </c>
      <c r="E60" s="311">
        <v>504.5</v>
      </c>
      <c r="F60" s="311">
        <v>506.08333333333331</v>
      </c>
      <c r="G60" s="312">
        <v>500.41666666666663</v>
      </c>
      <c r="H60" s="312">
        <v>496.33333333333331</v>
      </c>
      <c r="I60" s="312">
        <v>490.66666666666663</v>
      </c>
      <c r="J60" s="312">
        <v>510.16666666666663</v>
      </c>
      <c r="K60" s="312">
        <v>515.83333333333326</v>
      </c>
      <c r="L60" s="312">
        <v>519.91666666666663</v>
      </c>
      <c r="M60" s="299">
        <v>511.75</v>
      </c>
      <c r="N60" s="299">
        <v>502</v>
      </c>
      <c r="O60" s="314">
        <v>4548250</v>
      </c>
      <c r="P60" s="315">
        <v>1.6970943687323218E-2</v>
      </c>
    </row>
    <row r="61" spans="1:16" ht="15">
      <c r="A61" s="272">
        <v>51</v>
      </c>
      <c r="B61" s="382" t="s">
        <v>101</v>
      </c>
      <c r="C61" s="513" t="s">
        <v>102</v>
      </c>
      <c r="D61" s="514">
        <v>44252</v>
      </c>
      <c r="E61" s="311">
        <v>26.9</v>
      </c>
      <c r="F61" s="311">
        <v>26.866666666666664</v>
      </c>
      <c r="G61" s="312">
        <v>26.083333333333329</v>
      </c>
      <c r="H61" s="312">
        <v>25.266666666666666</v>
      </c>
      <c r="I61" s="312">
        <v>24.483333333333331</v>
      </c>
      <c r="J61" s="312">
        <v>27.683333333333326</v>
      </c>
      <c r="K61" s="312">
        <v>28.466666666666665</v>
      </c>
      <c r="L61" s="312">
        <v>29.283333333333324</v>
      </c>
      <c r="M61" s="299">
        <v>27.65</v>
      </c>
      <c r="N61" s="299">
        <v>26.05</v>
      </c>
      <c r="O61" s="314">
        <v>147352500</v>
      </c>
      <c r="P61" s="315">
        <v>-1.3723696248856359E-3</v>
      </c>
    </row>
    <row r="62" spans="1:16" ht="15">
      <c r="A62" s="272">
        <v>52</v>
      </c>
      <c r="B62" s="382" t="s">
        <v>49</v>
      </c>
      <c r="C62" s="513" t="s">
        <v>103</v>
      </c>
      <c r="D62" s="514">
        <v>44252</v>
      </c>
      <c r="E62" s="311">
        <v>767.5</v>
      </c>
      <c r="F62" s="311">
        <v>762.18333333333339</v>
      </c>
      <c r="G62" s="312">
        <v>754.41666666666674</v>
      </c>
      <c r="H62" s="312">
        <v>741.33333333333337</v>
      </c>
      <c r="I62" s="312">
        <v>733.56666666666672</v>
      </c>
      <c r="J62" s="312">
        <v>775.26666666666677</v>
      </c>
      <c r="K62" s="312">
        <v>783.03333333333342</v>
      </c>
      <c r="L62" s="312">
        <v>796.11666666666679</v>
      </c>
      <c r="M62" s="299">
        <v>769.95</v>
      </c>
      <c r="N62" s="299">
        <v>749.1</v>
      </c>
      <c r="O62" s="314">
        <v>3312000</v>
      </c>
      <c r="P62" s="315">
        <v>-3.0728709394205442E-2</v>
      </c>
    </row>
    <row r="63" spans="1:16" ht="15">
      <c r="A63" s="272">
        <v>53</v>
      </c>
      <c r="B63" s="402" t="s">
        <v>39</v>
      </c>
      <c r="C63" s="513" t="s">
        <v>245</v>
      </c>
      <c r="D63" s="514">
        <v>44252</v>
      </c>
      <c r="E63" s="311">
        <v>1343.6</v>
      </c>
      <c r="F63" s="311">
        <v>1358.4833333333333</v>
      </c>
      <c r="G63" s="312">
        <v>1290.2166666666667</v>
      </c>
      <c r="H63" s="312">
        <v>1236.8333333333333</v>
      </c>
      <c r="I63" s="312">
        <v>1168.5666666666666</v>
      </c>
      <c r="J63" s="312">
        <v>1411.8666666666668</v>
      </c>
      <c r="K63" s="312">
        <v>1480.1333333333337</v>
      </c>
      <c r="L63" s="312">
        <v>1533.5166666666669</v>
      </c>
      <c r="M63" s="299">
        <v>1426.75</v>
      </c>
      <c r="N63" s="299">
        <v>1305.0999999999999</v>
      </c>
      <c r="O63" s="314">
        <v>2574000</v>
      </c>
      <c r="P63" s="315">
        <v>0.31780366056572379</v>
      </c>
    </row>
    <row r="64" spans="1:16" ht="15">
      <c r="A64" s="272">
        <v>54</v>
      </c>
      <c r="B64" s="382" t="s">
        <v>37</v>
      </c>
      <c r="C64" s="513" t="s">
        <v>104</v>
      </c>
      <c r="D64" s="514">
        <v>44252</v>
      </c>
      <c r="E64" s="311">
        <v>1190.9000000000001</v>
      </c>
      <c r="F64" s="311">
        <v>1195.3333333333333</v>
      </c>
      <c r="G64" s="312">
        <v>1171.1666666666665</v>
      </c>
      <c r="H64" s="312">
        <v>1151.4333333333332</v>
      </c>
      <c r="I64" s="312">
        <v>1127.2666666666664</v>
      </c>
      <c r="J64" s="312">
        <v>1215.0666666666666</v>
      </c>
      <c r="K64" s="312">
        <v>1239.2333333333331</v>
      </c>
      <c r="L64" s="312">
        <v>1258.9666666666667</v>
      </c>
      <c r="M64" s="299">
        <v>1219.5</v>
      </c>
      <c r="N64" s="299">
        <v>1175.5999999999999</v>
      </c>
      <c r="O64" s="314">
        <v>16929950</v>
      </c>
      <c r="P64" s="315">
        <v>-1.3124377007420534E-2</v>
      </c>
    </row>
    <row r="65" spans="1:16" ht="15">
      <c r="A65" s="272">
        <v>55</v>
      </c>
      <c r="B65" s="382" t="s">
        <v>39</v>
      </c>
      <c r="C65" s="513" t="s">
        <v>105</v>
      </c>
      <c r="D65" s="514">
        <v>44252</v>
      </c>
      <c r="E65" s="311">
        <v>1136</v>
      </c>
      <c r="F65" s="311">
        <v>1126.55</v>
      </c>
      <c r="G65" s="312">
        <v>1114.55</v>
      </c>
      <c r="H65" s="312">
        <v>1093.0999999999999</v>
      </c>
      <c r="I65" s="312">
        <v>1081.0999999999999</v>
      </c>
      <c r="J65" s="312">
        <v>1148</v>
      </c>
      <c r="K65" s="312">
        <v>1160</v>
      </c>
      <c r="L65" s="312">
        <v>1181.45</v>
      </c>
      <c r="M65" s="299">
        <v>1138.55</v>
      </c>
      <c r="N65" s="299">
        <v>1105.0999999999999</v>
      </c>
      <c r="O65" s="314">
        <v>4068000</v>
      </c>
      <c r="P65" s="315">
        <v>-1.6441005802707929E-2</v>
      </c>
    </row>
    <row r="66" spans="1:16" ht="15">
      <c r="A66" s="272">
        <v>56</v>
      </c>
      <c r="B66" s="382" t="s">
        <v>106</v>
      </c>
      <c r="C66" s="513" t="s">
        <v>107</v>
      </c>
      <c r="D66" s="514">
        <v>44252</v>
      </c>
      <c r="E66" s="311">
        <v>960.05</v>
      </c>
      <c r="F66" s="311">
        <v>961.48333333333323</v>
      </c>
      <c r="G66" s="312">
        <v>950.96666666666647</v>
      </c>
      <c r="H66" s="312">
        <v>941.88333333333321</v>
      </c>
      <c r="I66" s="312">
        <v>931.36666666666645</v>
      </c>
      <c r="J66" s="312">
        <v>970.56666666666649</v>
      </c>
      <c r="K66" s="312">
        <v>981.08333333333314</v>
      </c>
      <c r="L66" s="312">
        <v>990.16666666666652</v>
      </c>
      <c r="M66" s="299">
        <v>972</v>
      </c>
      <c r="N66" s="299">
        <v>952.4</v>
      </c>
      <c r="O66" s="314">
        <v>19315100</v>
      </c>
      <c r="P66" s="315">
        <v>-6.874460120932911E-3</v>
      </c>
    </row>
    <row r="67" spans="1:16" ht="15">
      <c r="A67" s="272">
        <v>57</v>
      </c>
      <c r="B67" s="382" t="s">
        <v>56</v>
      </c>
      <c r="C67" s="513" t="s">
        <v>108</v>
      </c>
      <c r="D67" s="514">
        <v>44252</v>
      </c>
      <c r="E67" s="445">
        <v>2714.05</v>
      </c>
      <c r="F67" s="445">
        <v>2707.166666666667</v>
      </c>
      <c r="G67" s="446">
        <v>2673.9333333333338</v>
      </c>
      <c r="H67" s="446">
        <v>2633.8166666666671</v>
      </c>
      <c r="I67" s="446">
        <v>2600.5833333333339</v>
      </c>
      <c r="J67" s="446">
        <v>2747.2833333333338</v>
      </c>
      <c r="K67" s="446">
        <v>2780.5166666666673</v>
      </c>
      <c r="L67" s="446">
        <v>2820.6333333333337</v>
      </c>
      <c r="M67" s="447">
        <v>2740.4</v>
      </c>
      <c r="N67" s="447">
        <v>2667.05</v>
      </c>
      <c r="O67" s="448">
        <v>17787300</v>
      </c>
      <c r="P67" s="449">
        <v>8.6247958628198149E-3</v>
      </c>
    </row>
    <row r="68" spans="1:16" ht="15">
      <c r="A68" s="272">
        <v>58</v>
      </c>
      <c r="B68" s="402" t="s">
        <v>56</v>
      </c>
      <c r="C68" s="513" t="s">
        <v>249</v>
      </c>
      <c r="D68" s="514">
        <v>44252</v>
      </c>
      <c r="E68" s="311">
        <v>3033.85</v>
      </c>
      <c r="F68" s="311">
        <v>3039.0666666666662</v>
      </c>
      <c r="G68" s="312">
        <v>3002.1833333333325</v>
      </c>
      <c r="H68" s="312">
        <v>2970.5166666666664</v>
      </c>
      <c r="I68" s="312">
        <v>2933.6333333333328</v>
      </c>
      <c r="J68" s="312">
        <v>3070.7333333333322</v>
      </c>
      <c r="K68" s="312">
        <v>3107.6166666666663</v>
      </c>
      <c r="L68" s="312">
        <v>3139.2833333333319</v>
      </c>
      <c r="M68" s="299">
        <v>3075.95</v>
      </c>
      <c r="N68" s="299">
        <v>3007.4</v>
      </c>
      <c r="O68" s="314">
        <v>480600</v>
      </c>
      <c r="P68" s="315">
        <v>2.038216560509554E-2</v>
      </c>
    </row>
    <row r="69" spans="1:16" ht="15">
      <c r="A69" s="272">
        <v>59</v>
      </c>
      <c r="B69" s="382" t="s">
        <v>53</v>
      </c>
      <c r="C69" s="513" t="s">
        <v>109</v>
      </c>
      <c r="D69" s="514">
        <v>44252</v>
      </c>
      <c r="E69" s="311">
        <v>1576.1</v>
      </c>
      <c r="F69" s="311">
        <v>1571.4833333333333</v>
      </c>
      <c r="G69" s="312">
        <v>1554.0666666666666</v>
      </c>
      <c r="H69" s="312">
        <v>1532.0333333333333</v>
      </c>
      <c r="I69" s="312">
        <v>1514.6166666666666</v>
      </c>
      <c r="J69" s="312">
        <v>1593.5166666666667</v>
      </c>
      <c r="K69" s="312">
        <v>1610.9333333333332</v>
      </c>
      <c r="L69" s="312">
        <v>1632.9666666666667</v>
      </c>
      <c r="M69" s="299">
        <v>1588.9</v>
      </c>
      <c r="N69" s="299">
        <v>1549.45</v>
      </c>
      <c r="O69" s="314">
        <v>25766950</v>
      </c>
      <c r="P69" s="315">
        <v>1.292945017405029E-2</v>
      </c>
    </row>
    <row r="70" spans="1:16" ht="15">
      <c r="A70" s="272">
        <v>60</v>
      </c>
      <c r="B70" s="382" t="s">
        <v>56</v>
      </c>
      <c r="C70" s="513" t="s">
        <v>250</v>
      </c>
      <c r="D70" s="514">
        <v>44252</v>
      </c>
      <c r="E70" s="311">
        <v>684.55</v>
      </c>
      <c r="F70" s="311">
        <v>687.0333333333333</v>
      </c>
      <c r="G70" s="312">
        <v>679.66666666666663</v>
      </c>
      <c r="H70" s="312">
        <v>674.7833333333333</v>
      </c>
      <c r="I70" s="312">
        <v>667.41666666666663</v>
      </c>
      <c r="J70" s="312">
        <v>691.91666666666663</v>
      </c>
      <c r="K70" s="312">
        <v>699.28333333333342</v>
      </c>
      <c r="L70" s="312">
        <v>704.16666666666663</v>
      </c>
      <c r="M70" s="299">
        <v>694.4</v>
      </c>
      <c r="N70" s="299">
        <v>682.15</v>
      </c>
      <c r="O70" s="314">
        <v>9456700</v>
      </c>
      <c r="P70" s="315">
        <v>8.7952417109592507E-2</v>
      </c>
    </row>
    <row r="71" spans="1:16" ht="15">
      <c r="A71" s="272">
        <v>61</v>
      </c>
      <c r="B71" s="382" t="s">
        <v>43</v>
      </c>
      <c r="C71" s="513" t="s">
        <v>110</v>
      </c>
      <c r="D71" s="514">
        <v>44252</v>
      </c>
      <c r="E71" s="311">
        <v>3389.35</v>
      </c>
      <c r="F71" s="311">
        <v>3392.0666666666671</v>
      </c>
      <c r="G71" s="312">
        <v>3337.983333333334</v>
      </c>
      <c r="H71" s="312">
        <v>3286.6166666666668</v>
      </c>
      <c r="I71" s="312">
        <v>3232.5333333333338</v>
      </c>
      <c r="J71" s="312">
        <v>3443.4333333333343</v>
      </c>
      <c r="K71" s="312">
        <v>3497.5166666666673</v>
      </c>
      <c r="L71" s="312">
        <v>3548.8833333333346</v>
      </c>
      <c r="M71" s="299">
        <v>3446.15</v>
      </c>
      <c r="N71" s="299">
        <v>3340.7</v>
      </c>
      <c r="O71" s="314">
        <v>3471300</v>
      </c>
      <c r="P71" s="315">
        <v>-1.740828804347826E-2</v>
      </c>
    </row>
    <row r="72" spans="1:16" ht="15">
      <c r="A72" s="272">
        <v>62</v>
      </c>
      <c r="B72" s="382" t="s">
        <v>111</v>
      </c>
      <c r="C72" s="513" t="s">
        <v>112</v>
      </c>
      <c r="D72" s="514">
        <v>44252</v>
      </c>
      <c r="E72" s="311">
        <v>263.25</v>
      </c>
      <c r="F72" s="311">
        <v>263.7833333333333</v>
      </c>
      <c r="G72" s="312">
        <v>259.01666666666659</v>
      </c>
      <c r="H72" s="312">
        <v>254.7833333333333</v>
      </c>
      <c r="I72" s="312">
        <v>250.01666666666659</v>
      </c>
      <c r="J72" s="312">
        <v>268.01666666666659</v>
      </c>
      <c r="K72" s="312">
        <v>272.78333333333325</v>
      </c>
      <c r="L72" s="312">
        <v>277.01666666666659</v>
      </c>
      <c r="M72" s="299">
        <v>268.55</v>
      </c>
      <c r="N72" s="299">
        <v>259.55</v>
      </c>
      <c r="O72" s="314">
        <v>24522900</v>
      </c>
      <c r="P72" s="315">
        <v>-2.4794801641586869E-2</v>
      </c>
    </row>
    <row r="73" spans="1:16" ht="15">
      <c r="A73" s="272">
        <v>63</v>
      </c>
      <c r="B73" s="382" t="s">
        <v>72</v>
      </c>
      <c r="C73" s="513" t="s">
        <v>113</v>
      </c>
      <c r="D73" s="514">
        <v>44252</v>
      </c>
      <c r="E73" s="311">
        <v>230.85</v>
      </c>
      <c r="F73" s="311">
        <v>230.04999999999998</v>
      </c>
      <c r="G73" s="312">
        <v>227.29999999999995</v>
      </c>
      <c r="H73" s="312">
        <v>223.74999999999997</v>
      </c>
      <c r="I73" s="312">
        <v>220.99999999999994</v>
      </c>
      <c r="J73" s="312">
        <v>233.59999999999997</v>
      </c>
      <c r="K73" s="312">
        <v>236.35000000000002</v>
      </c>
      <c r="L73" s="312">
        <v>239.89999999999998</v>
      </c>
      <c r="M73" s="299">
        <v>232.8</v>
      </c>
      <c r="N73" s="299">
        <v>226.5</v>
      </c>
      <c r="O73" s="314">
        <v>32616000</v>
      </c>
      <c r="P73" s="315">
        <v>1.949531606042704E-2</v>
      </c>
    </row>
    <row r="74" spans="1:16" ht="15">
      <c r="A74" s="272">
        <v>64</v>
      </c>
      <c r="B74" s="382" t="s">
        <v>49</v>
      </c>
      <c r="C74" s="513" t="s">
        <v>114</v>
      </c>
      <c r="D74" s="514">
        <v>44252</v>
      </c>
      <c r="E74" s="311">
        <v>2250.6</v>
      </c>
      <c r="F74" s="311">
        <v>2250.5333333333333</v>
      </c>
      <c r="G74" s="312">
        <v>2236.1166666666668</v>
      </c>
      <c r="H74" s="312">
        <v>2221.6333333333337</v>
      </c>
      <c r="I74" s="312">
        <v>2207.2166666666672</v>
      </c>
      <c r="J74" s="312">
        <v>2265.0166666666664</v>
      </c>
      <c r="K74" s="312">
        <v>2279.4333333333334</v>
      </c>
      <c r="L74" s="312">
        <v>2293.9166666666661</v>
      </c>
      <c r="M74" s="299">
        <v>2264.9499999999998</v>
      </c>
      <c r="N74" s="299">
        <v>2236.0500000000002</v>
      </c>
      <c r="O74" s="314">
        <v>7816800</v>
      </c>
      <c r="P74" s="315">
        <v>6.6382909061144302E-2</v>
      </c>
    </row>
    <row r="75" spans="1:16" ht="15">
      <c r="A75" s="272">
        <v>65</v>
      </c>
      <c r="B75" s="382" t="s">
        <v>56</v>
      </c>
      <c r="C75" s="513" t="s">
        <v>115</v>
      </c>
      <c r="D75" s="514">
        <v>44252</v>
      </c>
      <c r="E75" s="311">
        <v>223.2</v>
      </c>
      <c r="F75" s="311">
        <v>222.29999999999998</v>
      </c>
      <c r="G75" s="312">
        <v>216.84999999999997</v>
      </c>
      <c r="H75" s="312">
        <v>210.49999999999997</v>
      </c>
      <c r="I75" s="312">
        <v>205.04999999999995</v>
      </c>
      <c r="J75" s="312">
        <v>228.64999999999998</v>
      </c>
      <c r="K75" s="312">
        <v>234.09999999999997</v>
      </c>
      <c r="L75" s="312">
        <v>240.45</v>
      </c>
      <c r="M75" s="299">
        <v>227.75</v>
      </c>
      <c r="N75" s="299">
        <v>215.95</v>
      </c>
      <c r="O75" s="314">
        <v>30900800</v>
      </c>
      <c r="P75" s="315">
        <v>4.6728971962616821E-2</v>
      </c>
    </row>
    <row r="76" spans="1:16" ht="15">
      <c r="A76" s="272">
        <v>66</v>
      </c>
      <c r="B76" s="382" t="s">
        <v>53</v>
      </c>
      <c r="C76" t="s">
        <v>116</v>
      </c>
      <c r="D76" s="514">
        <v>44252</v>
      </c>
      <c r="E76" s="445">
        <v>629.95000000000005</v>
      </c>
      <c r="F76" s="445">
        <v>625.23333333333335</v>
      </c>
      <c r="G76" s="446">
        <v>616.76666666666665</v>
      </c>
      <c r="H76" s="446">
        <v>603.58333333333326</v>
      </c>
      <c r="I76" s="446">
        <v>595.11666666666656</v>
      </c>
      <c r="J76" s="446">
        <v>638.41666666666674</v>
      </c>
      <c r="K76" s="446">
        <v>646.88333333333344</v>
      </c>
      <c r="L76" s="446">
        <v>660.06666666666683</v>
      </c>
      <c r="M76" s="447">
        <v>633.70000000000005</v>
      </c>
      <c r="N76" s="447">
        <v>612.04999999999995</v>
      </c>
      <c r="O76" s="448">
        <v>105674250</v>
      </c>
      <c r="P76" s="449">
        <v>1.2115784760449864E-2</v>
      </c>
    </row>
    <row r="77" spans="1:16" ht="15">
      <c r="A77" s="272">
        <v>67</v>
      </c>
      <c r="B77" s="402" t="s">
        <v>56</v>
      </c>
      <c r="C77" s="513" t="s">
        <v>253</v>
      </c>
      <c r="D77" s="514">
        <v>44252</v>
      </c>
      <c r="E77" s="311">
        <v>1471.75</v>
      </c>
      <c r="F77" s="311">
        <v>1455.4333333333332</v>
      </c>
      <c r="G77" s="312">
        <v>1428.4166666666663</v>
      </c>
      <c r="H77" s="312">
        <v>1385.083333333333</v>
      </c>
      <c r="I77" s="312">
        <v>1358.0666666666662</v>
      </c>
      <c r="J77" s="312">
        <v>1498.7666666666664</v>
      </c>
      <c r="K77" s="312">
        <v>1525.7833333333333</v>
      </c>
      <c r="L77" s="312">
        <v>1569.1166666666666</v>
      </c>
      <c r="M77" s="299">
        <v>1482.45</v>
      </c>
      <c r="N77" s="299">
        <v>1412.1</v>
      </c>
      <c r="O77" s="314">
        <v>1314100</v>
      </c>
      <c r="P77" s="315">
        <v>-4.6267735965453423E-2</v>
      </c>
    </row>
    <row r="78" spans="1:16" ht="15">
      <c r="A78" s="272">
        <v>68</v>
      </c>
      <c r="B78" s="382" t="s">
        <v>56</v>
      </c>
      <c r="C78" s="513" t="s">
        <v>117</v>
      </c>
      <c r="D78" s="514">
        <v>44252</v>
      </c>
      <c r="E78" s="311">
        <v>479.3</v>
      </c>
      <c r="F78" s="311">
        <v>481.31666666666666</v>
      </c>
      <c r="G78" s="312">
        <v>473.2833333333333</v>
      </c>
      <c r="H78" s="312">
        <v>467.26666666666665</v>
      </c>
      <c r="I78" s="312">
        <v>459.23333333333329</v>
      </c>
      <c r="J78" s="312">
        <v>487.33333333333331</v>
      </c>
      <c r="K78" s="312">
        <v>495.36666666666673</v>
      </c>
      <c r="L78" s="312">
        <v>501.38333333333333</v>
      </c>
      <c r="M78" s="299">
        <v>489.35</v>
      </c>
      <c r="N78" s="299">
        <v>475.3</v>
      </c>
      <c r="O78" s="314">
        <v>8044500</v>
      </c>
      <c r="P78" s="315">
        <v>0.20489777578072343</v>
      </c>
    </row>
    <row r="79" spans="1:16" ht="15">
      <c r="A79" s="272">
        <v>69</v>
      </c>
      <c r="B79" s="382" t="s">
        <v>67</v>
      </c>
      <c r="C79" s="513" t="s">
        <v>118</v>
      </c>
      <c r="D79" s="514">
        <v>44252</v>
      </c>
      <c r="E79" s="311">
        <v>12.25</v>
      </c>
      <c r="F79" s="311">
        <v>12.333333333333334</v>
      </c>
      <c r="G79" s="312">
        <v>12.116666666666667</v>
      </c>
      <c r="H79" s="312">
        <v>11.983333333333333</v>
      </c>
      <c r="I79" s="312">
        <v>11.766666666666666</v>
      </c>
      <c r="J79" s="312">
        <v>12.466666666666669</v>
      </c>
      <c r="K79" s="312">
        <v>12.683333333333334</v>
      </c>
      <c r="L79" s="312">
        <v>12.81666666666667</v>
      </c>
      <c r="M79" s="299">
        <v>12.55</v>
      </c>
      <c r="N79" s="299">
        <v>12.2</v>
      </c>
      <c r="O79" s="314">
        <v>856030000</v>
      </c>
      <c r="P79" s="315">
        <v>1.3929193267556587E-2</v>
      </c>
    </row>
    <row r="80" spans="1:16" ht="15">
      <c r="A80" s="272">
        <v>70</v>
      </c>
      <c r="B80" s="382" t="s">
        <v>53</v>
      </c>
      <c r="C80" s="513" t="s">
        <v>119</v>
      </c>
      <c r="D80" s="514">
        <v>44252</v>
      </c>
      <c r="E80" s="311">
        <v>49.1</v>
      </c>
      <c r="F80" s="311">
        <v>48.54999999999999</v>
      </c>
      <c r="G80" s="312">
        <v>47.59999999999998</v>
      </c>
      <c r="H80" s="312">
        <v>46.099999999999987</v>
      </c>
      <c r="I80" s="312">
        <v>45.149999999999977</v>
      </c>
      <c r="J80" s="312">
        <v>50.049999999999983</v>
      </c>
      <c r="K80" s="312">
        <v>50.999999999999986</v>
      </c>
      <c r="L80" s="312">
        <v>52.499999999999986</v>
      </c>
      <c r="M80" s="299">
        <v>49.5</v>
      </c>
      <c r="N80" s="299">
        <v>47.05</v>
      </c>
      <c r="O80" s="314">
        <v>178923000</v>
      </c>
      <c r="P80" s="315">
        <v>-7.2738772928526247E-3</v>
      </c>
    </row>
    <row r="81" spans="1:16" ht="15">
      <c r="A81" s="272">
        <v>71</v>
      </c>
      <c r="B81" s="382" t="s">
        <v>72</v>
      </c>
      <c r="C81" s="513" t="s">
        <v>120</v>
      </c>
      <c r="D81" s="514">
        <v>44252</v>
      </c>
      <c r="E81" s="311">
        <v>548.54999999999995</v>
      </c>
      <c r="F81" s="311">
        <v>548.09999999999991</v>
      </c>
      <c r="G81" s="312">
        <v>542.79999999999984</v>
      </c>
      <c r="H81" s="312">
        <v>537.04999999999995</v>
      </c>
      <c r="I81" s="312">
        <v>531.74999999999989</v>
      </c>
      <c r="J81" s="312">
        <v>553.8499999999998</v>
      </c>
      <c r="K81" s="312">
        <v>559.15</v>
      </c>
      <c r="L81" s="312">
        <v>564.89999999999975</v>
      </c>
      <c r="M81" s="299">
        <v>553.4</v>
      </c>
      <c r="N81" s="299">
        <v>542.35</v>
      </c>
      <c r="O81" s="314">
        <v>5293750</v>
      </c>
      <c r="P81" s="315">
        <v>-2.8490028490028491E-3</v>
      </c>
    </row>
    <row r="82" spans="1:16" ht="15">
      <c r="A82" s="272">
        <v>72</v>
      </c>
      <c r="B82" s="382" t="s">
        <v>39</v>
      </c>
      <c r="C82" s="513" t="s">
        <v>121</v>
      </c>
      <c r="D82" s="514">
        <v>44252</v>
      </c>
      <c r="E82" s="311">
        <v>1677.65</v>
      </c>
      <c r="F82" s="311">
        <v>1656.5333333333335</v>
      </c>
      <c r="G82" s="312">
        <v>1629.116666666667</v>
      </c>
      <c r="H82" s="312">
        <v>1580.5833333333335</v>
      </c>
      <c r="I82" s="312">
        <v>1553.166666666667</v>
      </c>
      <c r="J82" s="312">
        <v>1705.0666666666671</v>
      </c>
      <c r="K82" s="312">
        <v>1732.4833333333336</v>
      </c>
      <c r="L82" s="312">
        <v>1781.0166666666671</v>
      </c>
      <c r="M82" s="299">
        <v>1683.95</v>
      </c>
      <c r="N82" s="299">
        <v>1608</v>
      </c>
      <c r="O82" s="314">
        <v>3005500</v>
      </c>
      <c r="P82" s="315">
        <v>1.5543166075350567E-2</v>
      </c>
    </row>
    <row r="83" spans="1:16" ht="15">
      <c r="A83" s="272">
        <v>73</v>
      </c>
      <c r="B83" s="382" t="s">
        <v>53</v>
      </c>
      <c r="C83" s="513" t="s">
        <v>122</v>
      </c>
      <c r="D83" s="514">
        <v>44252</v>
      </c>
      <c r="E83" s="311">
        <v>1036.7</v>
      </c>
      <c r="F83" s="311">
        <v>1035.5333333333335</v>
      </c>
      <c r="G83" s="312">
        <v>1023.166666666667</v>
      </c>
      <c r="H83" s="312">
        <v>1009.6333333333334</v>
      </c>
      <c r="I83" s="312">
        <v>997.26666666666688</v>
      </c>
      <c r="J83" s="312">
        <v>1049.0666666666671</v>
      </c>
      <c r="K83" s="312">
        <v>1061.4333333333334</v>
      </c>
      <c r="L83" s="312">
        <v>1074.9666666666672</v>
      </c>
      <c r="M83" s="299">
        <v>1047.9000000000001</v>
      </c>
      <c r="N83" s="299">
        <v>1022</v>
      </c>
      <c r="O83" s="314">
        <v>26250300</v>
      </c>
      <c r="P83" s="315">
        <v>1.3235600639199612E-2</v>
      </c>
    </row>
    <row r="84" spans="1:16" ht="15">
      <c r="A84" s="272">
        <v>74</v>
      </c>
      <c r="B84" s="382" t="s">
        <v>67</v>
      </c>
      <c r="C84" s="513" t="s">
        <v>832</v>
      </c>
      <c r="D84" s="514">
        <v>44252</v>
      </c>
      <c r="E84" s="311">
        <v>255.45</v>
      </c>
      <c r="F84" s="311">
        <v>254.6333333333333</v>
      </c>
      <c r="G84" s="312">
        <v>251.36666666666662</v>
      </c>
      <c r="H84" s="312">
        <v>247.28333333333333</v>
      </c>
      <c r="I84" s="312">
        <v>244.01666666666665</v>
      </c>
      <c r="J84" s="312">
        <v>258.71666666666658</v>
      </c>
      <c r="K84" s="312">
        <v>261.98333333333329</v>
      </c>
      <c r="L84" s="312">
        <v>266.06666666666655</v>
      </c>
      <c r="M84" s="299">
        <v>257.89999999999998</v>
      </c>
      <c r="N84" s="299">
        <v>250.55</v>
      </c>
      <c r="O84" s="314">
        <v>13633200</v>
      </c>
      <c r="P84" s="315">
        <v>5.2756756756756756E-2</v>
      </c>
    </row>
    <row r="85" spans="1:16" ht="15">
      <c r="A85" s="272">
        <v>75</v>
      </c>
      <c r="B85" s="382" t="s">
        <v>106</v>
      </c>
      <c r="C85" s="513" t="s">
        <v>124</v>
      </c>
      <c r="D85" s="514">
        <v>44252</v>
      </c>
      <c r="E85" s="311">
        <v>1281.55</v>
      </c>
      <c r="F85" s="311">
        <v>1284</v>
      </c>
      <c r="G85" s="312">
        <v>1272.55</v>
      </c>
      <c r="H85" s="312">
        <v>1263.55</v>
      </c>
      <c r="I85" s="312">
        <v>1252.0999999999999</v>
      </c>
      <c r="J85" s="312">
        <v>1293</v>
      </c>
      <c r="K85" s="312">
        <v>1304.4499999999998</v>
      </c>
      <c r="L85" s="312">
        <v>1313.45</v>
      </c>
      <c r="M85" s="299">
        <v>1295.45</v>
      </c>
      <c r="N85" s="299">
        <v>1275</v>
      </c>
      <c r="O85" s="314">
        <v>33633000</v>
      </c>
      <c r="P85" s="315">
        <v>-1.2116244676870446E-3</v>
      </c>
    </row>
    <row r="86" spans="1:16" ht="15">
      <c r="A86" s="272">
        <v>76</v>
      </c>
      <c r="B86" s="382" t="s">
        <v>72</v>
      </c>
      <c r="C86" s="513" t="s">
        <v>125</v>
      </c>
      <c r="D86" s="514">
        <v>44252</v>
      </c>
      <c r="E86" s="311">
        <v>104.25</v>
      </c>
      <c r="F86" s="311">
        <v>103.98333333333335</v>
      </c>
      <c r="G86" s="312">
        <v>103.1666666666667</v>
      </c>
      <c r="H86" s="312">
        <v>102.08333333333336</v>
      </c>
      <c r="I86" s="312">
        <v>101.26666666666671</v>
      </c>
      <c r="J86" s="312">
        <v>105.06666666666669</v>
      </c>
      <c r="K86" s="312">
        <v>105.88333333333335</v>
      </c>
      <c r="L86" s="312">
        <v>106.96666666666668</v>
      </c>
      <c r="M86" s="299">
        <v>104.8</v>
      </c>
      <c r="N86" s="299">
        <v>102.9</v>
      </c>
      <c r="O86" s="314">
        <v>53027000</v>
      </c>
      <c r="P86" s="315">
        <v>-2.1118310535157187E-2</v>
      </c>
    </row>
    <row r="87" spans="1:16" ht="15">
      <c r="A87" s="272">
        <v>77</v>
      </c>
      <c r="B87" s="382" t="s">
        <v>49</v>
      </c>
      <c r="C87" s="513" t="s">
        <v>126</v>
      </c>
      <c r="D87" s="514">
        <v>44252</v>
      </c>
      <c r="E87" s="311">
        <v>230.6</v>
      </c>
      <c r="F87" s="311">
        <v>226.6</v>
      </c>
      <c r="G87" s="312">
        <v>220.7</v>
      </c>
      <c r="H87" s="312">
        <v>210.79999999999998</v>
      </c>
      <c r="I87" s="312">
        <v>204.89999999999998</v>
      </c>
      <c r="J87" s="312">
        <v>236.5</v>
      </c>
      <c r="K87" s="312">
        <v>242.40000000000003</v>
      </c>
      <c r="L87" s="312">
        <v>252.3</v>
      </c>
      <c r="M87" s="299">
        <v>232.5</v>
      </c>
      <c r="N87" s="299">
        <v>216.7</v>
      </c>
      <c r="O87" s="314">
        <v>109366400</v>
      </c>
      <c r="P87" s="315">
        <v>-3.2142048028998643E-2</v>
      </c>
    </row>
    <row r="88" spans="1:16" ht="15">
      <c r="A88" s="272">
        <v>78</v>
      </c>
      <c r="B88" s="382" t="s">
        <v>111</v>
      </c>
      <c r="C88" s="513" t="s">
        <v>127</v>
      </c>
      <c r="D88" s="514">
        <v>44252</v>
      </c>
      <c r="E88" s="311">
        <v>289.95</v>
      </c>
      <c r="F88" s="311">
        <v>289.08333333333331</v>
      </c>
      <c r="G88" s="312">
        <v>283.86666666666662</v>
      </c>
      <c r="H88" s="312">
        <v>277.7833333333333</v>
      </c>
      <c r="I88" s="312">
        <v>272.56666666666661</v>
      </c>
      <c r="J88" s="312">
        <v>295.16666666666663</v>
      </c>
      <c r="K88" s="312">
        <v>300.38333333333333</v>
      </c>
      <c r="L88" s="312">
        <v>306.46666666666664</v>
      </c>
      <c r="M88" s="299">
        <v>294.3</v>
      </c>
      <c r="N88" s="299">
        <v>283</v>
      </c>
      <c r="O88" s="314">
        <v>25670000</v>
      </c>
      <c r="P88" s="315">
        <v>3.4038267875125879E-2</v>
      </c>
    </row>
    <row r="89" spans="1:16" ht="15">
      <c r="A89" s="272">
        <v>79</v>
      </c>
      <c r="B89" s="382" t="s">
        <v>111</v>
      </c>
      <c r="C89" s="513" t="s">
        <v>128</v>
      </c>
      <c r="D89" s="514">
        <v>44252</v>
      </c>
      <c r="E89" s="311">
        <v>401.05</v>
      </c>
      <c r="F89" s="311">
        <v>399.2166666666667</v>
      </c>
      <c r="G89" s="312">
        <v>394.48333333333341</v>
      </c>
      <c r="H89" s="312">
        <v>387.91666666666669</v>
      </c>
      <c r="I89" s="312">
        <v>383.18333333333339</v>
      </c>
      <c r="J89" s="312">
        <v>405.78333333333342</v>
      </c>
      <c r="K89" s="312">
        <v>410.51666666666677</v>
      </c>
      <c r="L89" s="312">
        <v>417.08333333333343</v>
      </c>
      <c r="M89" s="299">
        <v>403.95</v>
      </c>
      <c r="N89" s="299">
        <v>392.65</v>
      </c>
      <c r="O89" s="314">
        <v>33704100</v>
      </c>
      <c r="P89" s="315">
        <v>-1.6854375049224227E-2</v>
      </c>
    </row>
    <row r="90" spans="1:16" ht="15">
      <c r="A90" s="272">
        <v>80</v>
      </c>
      <c r="B90" s="382" t="s">
        <v>39</v>
      </c>
      <c r="C90" s="513" t="s">
        <v>129</v>
      </c>
      <c r="D90" s="514">
        <v>44252</v>
      </c>
      <c r="E90" s="311">
        <v>2841.55</v>
      </c>
      <c r="F90" s="311">
        <v>2805.6833333333329</v>
      </c>
      <c r="G90" s="312">
        <v>2725.9166666666661</v>
      </c>
      <c r="H90" s="312">
        <v>2610.2833333333333</v>
      </c>
      <c r="I90" s="312">
        <v>2530.5166666666664</v>
      </c>
      <c r="J90" s="312">
        <v>2921.3166666666657</v>
      </c>
      <c r="K90" s="312">
        <v>3001.083333333333</v>
      </c>
      <c r="L90" s="312">
        <v>3116.7166666666653</v>
      </c>
      <c r="M90" s="299">
        <v>2885.45</v>
      </c>
      <c r="N90" s="299">
        <v>2690.05</v>
      </c>
      <c r="O90" s="314">
        <v>1800750</v>
      </c>
      <c r="P90" s="315">
        <v>0.11917339962709758</v>
      </c>
    </row>
    <row r="91" spans="1:16" ht="15">
      <c r="A91" s="272">
        <v>81</v>
      </c>
      <c r="B91" s="382" t="s">
        <v>53</v>
      </c>
      <c r="C91" s="513" t="s">
        <v>131</v>
      </c>
      <c r="D91" s="514">
        <v>44252</v>
      </c>
      <c r="E91" s="311">
        <v>1909.55</v>
      </c>
      <c r="F91" s="311">
        <v>1886.8</v>
      </c>
      <c r="G91" s="312">
        <v>1858.6999999999998</v>
      </c>
      <c r="H91" s="312">
        <v>1807.85</v>
      </c>
      <c r="I91" s="312">
        <v>1779.7499999999998</v>
      </c>
      <c r="J91" s="312">
        <v>1937.6499999999999</v>
      </c>
      <c r="K91" s="312">
        <v>1965.7499999999998</v>
      </c>
      <c r="L91" s="312">
        <v>2016.6</v>
      </c>
      <c r="M91" s="299">
        <v>1914.9</v>
      </c>
      <c r="N91" s="299">
        <v>1835.95</v>
      </c>
      <c r="O91" s="314">
        <v>14722800</v>
      </c>
      <c r="P91" s="315">
        <v>5.7277453824720652E-2</v>
      </c>
    </row>
    <row r="92" spans="1:16" ht="15">
      <c r="A92" s="272">
        <v>82</v>
      </c>
      <c r="B92" s="382" t="s">
        <v>56</v>
      </c>
      <c r="C92" s="513" t="s">
        <v>132</v>
      </c>
      <c r="D92" s="514">
        <v>44252</v>
      </c>
      <c r="E92" s="445">
        <v>93.65</v>
      </c>
      <c r="F92" s="445">
        <v>93.533333333333346</v>
      </c>
      <c r="G92" s="446">
        <v>92.116666666666688</v>
      </c>
      <c r="H92" s="446">
        <v>90.583333333333343</v>
      </c>
      <c r="I92" s="446">
        <v>89.166666666666686</v>
      </c>
      <c r="J92" s="446">
        <v>95.066666666666691</v>
      </c>
      <c r="K92" s="446">
        <v>96.483333333333348</v>
      </c>
      <c r="L92" s="446">
        <v>98.016666666666694</v>
      </c>
      <c r="M92" s="447">
        <v>94.95</v>
      </c>
      <c r="N92" s="447">
        <v>92</v>
      </c>
      <c r="O92" s="448">
        <v>33697024</v>
      </c>
      <c r="P92" s="449">
        <v>0.19949174078780177</v>
      </c>
    </row>
    <row r="93" spans="1:16" ht="15">
      <c r="A93" s="272">
        <v>83</v>
      </c>
      <c r="B93" s="402" t="s">
        <v>39</v>
      </c>
      <c r="C93" s="513" t="s">
        <v>349</v>
      </c>
      <c r="D93" s="514">
        <v>44252</v>
      </c>
      <c r="E93" s="311">
        <v>2477.5500000000002</v>
      </c>
      <c r="F93" s="311">
        <v>2457.35</v>
      </c>
      <c r="G93" s="312">
        <v>2413.6999999999998</v>
      </c>
      <c r="H93" s="312">
        <v>2349.85</v>
      </c>
      <c r="I93" s="312">
        <v>2306.1999999999998</v>
      </c>
      <c r="J93" s="312">
        <v>2521.1999999999998</v>
      </c>
      <c r="K93" s="312">
        <v>2564.8500000000004</v>
      </c>
      <c r="L93" s="312">
        <v>2628.7</v>
      </c>
      <c r="M93" s="299">
        <v>2501</v>
      </c>
      <c r="N93" s="299">
        <v>2393.5</v>
      </c>
      <c r="O93" s="314">
        <v>108500</v>
      </c>
      <c r="P93" s="315">
        <v>-1.8099547511312219E-2</v>
      </c>
    </row>
    <row r="94" spans="1:16" ht="15">
      <c r="A94" s="272">
        <v>84</v>
      </c>
      <c r="B94" s="382" t="s">
        <v>56</v>
      </c>
      <c r="C94" s="513" t="s">
        <v>133</v>
      </c>
      <c r="D94" s="514">
        <v>44252</v>
      </c>
      <c r="E94" s="311">
        <v>454.6</v>
      </c>
      <c r="F94" s="311">
        <v>454.10000000000008</v>
      </c>
      <c r="G94" s="312">
        <v>448.40000000000015</v>
      </c>
      <c r="H94" s="312">
        <v>442.20000000000005</v>
      </c>
      <c r="I94" s="312">
        <v>436.50000000000011</v>
      </c>
      <c r="J94" s="312">
        <v>460.30000000000018</v>
      </c>
      <c r="K94" s="312">
        <v>466.00000000000011</v>
      </c>
      <c r="L94" s="312">
        <v>472.20000000000022</v>
      </c>
      <c r="M94" s="299">
        <v>459.8</v>
      </c>
      <c r="N94" s="299">
        <v>447.9</v>
      </c>
      <c r="O94" s="314">
        <v>8560000</v>
      </c>
      <c r="P94" s="315">
        <v>-2.9258335223406668E-2</v>
      </c>
    </row>
    <row r="95" spans="1:16" ht="15">
      <c r="A95" s="272">
        <v>85</v>
      </c>
      <c r="B95" s="382" t="s">
        <v>63</v>
      </c>
      <c r="C95" s="513" t="s">
        <v>134</v>
      </c>
      <c r="D95" s="514">
        <v>44252</v>
      </c>
      <c r="E95" s="311">
        <v>1535.1</v>
      </c>
      <c r="F95" s="311">
        <v>1536.6499999999999</v>
      </c>
      <c r="G95" s="312">
        <v>1516.7499999999998</v>
      </c>
      <c r="H95" s="312">
        <v>1498.3999999999999</v>
      </c>
      <c r="I95" s="312">
        <v>1478.4999999999998</v>
      </c>
      <c r="J95" s="312">
        <v>1554.9999999999998</v>
      </c>
      <c r="K95" s="312">
        <v>1574.8999999999999</v>
      </c>
      <c r="L95" s="312">
        <v>1593.2499999999998</v>
      </c>
      <c r="M95" s="299">
        <v>1556.55</v>
      </c>
      <c r="N95" s="299">
        <v>1518.3</v>
      </c>
      <c r="O95" s="314">
        <v>14447450</v>
      </c>
      <c r="P95" s="315">
        <v>1.7143084957939639E-3</v>
      </c>
    </row>
    <row r="96" spans="1:16" ht="15">
      <c r="A96" s="272">
        <v>86</v>
      </c>
      <c r="B96" s="382" t="s">
        <v>51</v>
      </c>
      <c r="C96" s="513" t="s">
        <v>135</v>
      </c>
      <c r="D96" s="514">
        <v>44252</v>
      </c>
      <c r="E96" s="311">
        <v>1053.5999999999999</v>
      </c>
      <c r="F96" s="311">
        <v>1051.0833333333333</v>
      </c>
      <c r="G96" s="312">
        <v>1036.7666666666664</v>
      </c>
      <c r="H96" s="312">
        <v>1019.9333333333332</v>
      </c>
      <c r="I96" s="312">
        <v>1005.6166666666663</v>
      </c>
      <c r="J96" s="312">
        <v>1067.9166666666665</v>
      </c>
      <c r="K96" s="312">
        <v>1082.2333333333336</v>
      </c>
      <c r="L96" s="312">
        <v>1099.0666666666666</v>
      </c>
      <c r="M96" s="299">
        <v>1065.4000000000001</v>
      </c>
      <c r="N96" s="299">
        <v>1034.25</v>
      </c>
      <c r="O96" s="314">
        <v>7148500</v>
      </c>
      <c r="P96" s="315">
        <v>-2.6507697650190995E-2</v>
      </c>
    </row>
    <row r="97" spans="1:16" ht="15">
      <c r="A97" s="272">
        <v>87</v>
      </c>
      <c r="B97" s="382" t="s">
        <v>43</v>
      </c>
      <c r="C97" s="513" t="s">
        <v>136</v>
      </c>
      <c r="D97" s="514">
        <v>44252</v>
      </c>
      <c r="E97" s="311">
        <v>868.95</v>
      </c>
      <c r="F97" s="311">
        <v>863.98333333333323</v>
      </c>
      <c r="G97" s="312">
        <v>831.16666666666652</v>
      </c>
      <c r="H97" s="312">
        <v>793.38333333333333</v>
      </c>
      <c r="I97" s="312">
        <v>760.56666666666661</v>
      </c>
      <c r="J97" s="312">
        <v>901.76666666666642</v>
      </c>
      <c r="K97" s="312">
        <v>934.58333333333326</v>
      </c>
      <c r="L97" s="312">
        <v>972.36666666666633</v>
      </c>
      <c r="M97" s="299">
        <v>896.8</v>
      </c>
      <c r="N97" s="299">
        <v>826.2</v>
      </c>
      <c r="O97" s="314">
        <v>10950800</v>
      </c>
      <c r="P97" s="315">
        <v>5.3609913793103446E-2</v>
      </c>
    </row>
    <row r="98" spans="1:16" ht="15">
      <c r="A98" s="272">
        <v>88</v>
      </c>
      <c r="B98" s="382" t="s">
        <v>56</v>
      </c>
      <c r="C98" s="513" t="s">
        <v>137</v>
      </c>
      <c r="D98" s="514">
        <v>44252</v>
      </c>
      <c r="E98" s="311">
        <v>182.5</v>
      </c>
      <c r="F98" s="311">
        <v>181.68333333333331</v>
      </c>
      <c r="G98" s="312">
        <v>178.66666666666663</v>
      </c>
      <c r="H98" s="312">
        <v>174.83333333333331</v>
      </c>
      <c r="I98" s="312">
        <v>171.81666666666663</v>
      </c>
      <c r="J98" s="312">
        <v>185.51666666666662</v>
      </c>
      <c r="K98" s="312">
        <v>188.53333333333333</v>
      </c>
      <c r="L98" s="312">
        <v>192.36666666666662</v>
      </c>
      <c r="M98" s="299">
        <v>184.7</v>
      </c>
      <c r="N98" s="299">
        <v>177.85</v>
      </c>
      <c r="O98" s="314">
        <v>12744000</v>
      </c>
      <c r="P98" s="315">
        <v>-4.4964028776978415E-2</v>
      </c>
    </row>
    <row r="99" spans="1:16" ht="15">
      <c r="A99" s="272">
        <v>89</v>
      </c>
      <c r="B99" s="382" t="s">
        <v>56</v>
      </c>
      <c r="C99" s="513" t="s">
        <v>138</v>
      </c>
      <c r="D99" s="514">
        <v>44252</v>
      </c>
      <c r="E99" s="311">
        <v>182</v>
      </c>
      <c r="F99" s="311">
        <v>180.31666666666669</v>
      </c>
      <c r="G99" s="312">
        <v>175.18333333333339</v>
      </c>
      <c r="H99" s="312">
        <v>168.3666666666667</v>
      </c>
      <c r="I99" s="312">
        <v>163.23333333333341</v>
      </c>
      <c r="J99" s="312">
        <v>187.13333333333338</v>
      </c>
      <c r="K99" s="312">
        <v>192.26666666666665</v>
      </c>
      <c r="L99" s="312">
        <v>199.08333333333337</v>
      </c>
      <c r="M99" s="299">
        <v>185.45</v>
      </c>
      <c r="N99" s="299">
        <v>173.5</v>
      </c>
      <c r="O99" s="314">
        <v>16698000</v>
      </c>
      <c r="P99" s="315">
        <v>0.20008624407072015</v>
      </c>
    </row>
    <row r="100" spans="1:16" ht="15">
      <c r="A100" s="272">
        <v>90</v>
      </c>
      <c r="B100" s="382" t="s">
        <v>49</v>
      </c>
      <c r="C100" s="513" t="s">
        <v>139</v>
      </c>
      <c r="D100" s="514">
        <v>44252</v>
      </c>
      <c r="E100" s="311">
        <v>416.35</v>
      </c>
      <c r="F100" s="311">
        <v>416.98333333333335</v>
      </c>
      <c r="G100" s="312">
        <v>414.2166666666667</v>
      </c>
      <c r="H100" s="312">
        <v>412.08333333333337</v>
      </c>
      <c r="I100" s="312">
        <v>409.31666666666672</v>
      </c>
      <c r="J100" s="312">
        <v>419.11666666666667</v>
      </c>
      <c r="K100" s="312">
        <v>421.88333333333333</v>
      </c>
      <c r="L100" s="312">
        <v>424.01666666666665</v>
      </c>
      <c r="M100" s="299">
        <v>419.75</v>
      </c>
      <c r="N100" s="299">
        <v>414.85</v>
      </c>
      <c r="O100" s="314">
        <v>9372000</v>
      </c>
      <c r="P100" s="315">
        <v>9.6961861667744023E-3</v>
      </c>
    </row>
    <row r="101" spans="1:16" ht="15">
      <c r="A101" s="272">
        <v>91</v>
      </c>
      <c r="B101" s="382" t="s">
        <v>43</v>
      </c>
      <c r="C101" s="513" t="s">
        <v>140</v>
      </c>
      <c r="D101" s="514">
        <v>44252</v>
      </c>
      <c r="E101" s="311">
        <v>7655.55</v>
      </c>
      <c r="F101" s="311">
        <v>7667.9333333333334</v>
      </c>
      <c r="G101" s="312">
        <v>7548.916666666667</v>
      </c>
      <c r="H101" s="312">
        <v>7442.2833333333338</v>
      </c>
      <c r="I101" s="312">
        <v>7323.2666666666673</v>
      </c>
      <c r="J101" s="312">
        <v>7774.5666666666666</v>
      </c>
      <c r="K101" s="312">
        <v>7893.583333333333</v>
      </c>
      <c r="L101" s="312">
        <v>8000.2166666666662</v>
      </c>
      <c r="M101" s="299">
        <v>7786.95</v>
      </c>
      <c r="N101" s="299">
        <v>7561.3</v>
      </c>
      <c r="O101" s="314">
        <v>2497500</v>
      </c>
      <c r="P101" s="315">
        <v>3.8288850087303566E-2</v>
      </c>
    </row>
    <row r="102" spans="1:16" ht="15">
      <c r="A102" s="272">
        <v>92</v>
      </c>
      <c r="B102" s="382" t="s">
        <v>49</v>
      </c>
      <c r="C102" s="513" t="s">
        <v>141</v>
      </c>
      <c r="D102" s="514">
        <v>44252</v>
      </c>
      <c r="E102" s="311">
        <v>593</v>
      </c>
      <c r="F102" s="311">
        <v>590.86666666666667</v>
      </c>
      <c r="G102" s="312">
        <v>583.63333333333333</v>
      </c>
      <c r="H102" s="312">
        <v>574.26666666666665</v>
      </c>
      <c r="I102" s="312">
        <v>567.0333333333333</v>
      </c>
      <c r="J102" s="312">
        <v>600.23333333333335</v>
      </c>
      <c r="K102" s="312">
        <v>607.4666666666667</v>
      </c>
      <c r="L102" s="312">
        <v>616.83333333333337</v>
      </c>
      <c r="M102" s="299">
        <v>598.1</v>
      </c>
      <c r="N102" s="299">
        <v>581.5</v>
      </c>
      <c r="O102" s="314">
        <v>12545000</v>
      </c>
      <c r="P102" s="315">
        <v>-7.8101828966880872E-3</v>
      </c>
    </row>
    <row r="103" spans="1:16" ht="15">
      <c r="A103" s="272">
        <v>93</v>
      </c>
      <c r="B103" s="382" t="s">
        <v>56</v>
      </c>
      <c r="C103" s="513" t="s">
        <v>142</v>
      </c>
      <c r="D103" s="514">
        <v>44252</v>
      </c>
      <c r="E103" s="311">
        <v>723.2</v>
      </c>
      <c r="F103" s="311">
        <v>716.26666666666677</v>
      </c>
      <c r="G103" s="312">
        <v>704.93333333333351</v>
      </c>
      <c r="H103" s="312">
        <v>686.66666666666674</v>
      </c>
      <c r="I103" s="312">
        <v>675.33333333333348</v>
      </c>
      <c r="J103" s="312">
        <v>734.53333333333353</v>
      </c>
      <c r="K103" s="312">
        <v>745.86666666666679</v>
      </c>
      <c r="L103" s="312">
        <v>764.13333333333355</v>
      </c>
      <c r="M103" s="299">
        <v>727.6</v>
      </c>
      <c r="N103" s="299">
        <v>698</v>
      </c>
      <c r="O103" s="314">
        <v>5158400</v>
      </c>
      <c r="P103" s="315">
        <v>2.5588007237012149E-2</v>
      </c>
    </row>
    <row r="104" spans="1:16" ht="15">
      <c r="A104" s="272">
        <v>94</v>
      </c>
      <c r="B104" s="382" t="s">
        <v>72</v>
      </c>
      <c r="C104" s="513" t="s">
        <v>143</v>
      </c>
      <c r="D104" s="514">
        <v>44252</v>
      </c>
      <c r="E104" s="311">
        <v>1093.2</v>
      </c>
      <c r="F104" s="311">
        <v>1089.9166666666667</v>
      </c>
      <c r="G104" s="312">
        <v>1077.9833333333336</v>
      </c>
      <c r="H104" s="312">
        <v>1062.7666666666669</v>
      </c>
      <c r="I104" s="312">
        <v>1050.8333333333337</v>
      </c>
      <c r="J104" s="312">
        <v>1105.1333333333334</v>
      </c>
      <c r="K104" s="312">
        <v>1117.0666666666664</v>
      </c>
      <c r="L104" s="312">
        <v>1132.2833333333333</v>
      </c>
      <c r="M104" s="299">
        <v>1101.8499999999999</v>
      </c>
      <c r="N104" s="299">
        <v>1074.7</v>
      </c>
      <c r="O104" s="314">
        <v>1555200</v>
      </c>
      <c r="P104" s="315">
        <v>1.6869360533542564E-2</v>
      </c>
    </row>
    <row r="105" spans="1:16" ht="15">
      <c r="A105" s="272">
        <v>95</v>
      </c>
      <c r="B105" s="382" t="s">
        <v>106</v>
      </c>
      <c r="C105" s="513" t="s">
        <v>144</v>
      </c>
      <c r="D105" s="514">
        <v>44252</v>
      </c>
      <c r="E105" s="311">
        <v>1718.9</v>
      </c>
      <c r="F105" s="311">
        <v>1718.4666666666665</v>
      </c>
      <c r="G105" s="312">
        <v>1701.9333333333329</v>
      </c>
      <c r="H105" s="312">
        <v>1684.9666666666665</v>
      </c>
      <c r="I105" s="312">
        <v>1668.4333333333329</v>
      </c>
      <c r="J105" s="312">
        <v>1735.4333333333329</v>
      </c>
      <c r="K105" s="312">
        <v>1751.9666666666662</v>
      </c>
      <c r="L105" s="312">
        <v>1768.9333333333329</v>
      </c>
      <c r="M105" s="299">
        <v>1735</v>
      </c>
      <c r="N105" s="299">
        <v>1701.5</v>
      </c>
      <c r="O105" s="314">
        <v>1695200</v>
      </c>
      <c r="P105" s="315">
        <v>-2.7535566773749427E-2</v>
      </c>
    </row>
    <row r="106" spans="1:16" ht="15">
      <c r="A106" s="272">
        <v>96</v>
      </c>
      <c r="B106" s="382" t="s">
        <v>43</v>
      </c>
      <c r="C106" s="513" t="s">
        <v>145</v>
      </c>
      <c r="D106" s="514">
        <v>44252</v>
      </c>
      <c r="E106" s="311">
        <v>159</v>
      </c>
      <c r="F106" s="311">
        <v>159.83333333333334</v>
      </c>
      <c r="G106" s="312">
        <v>156.76666666666668</v>
      </c>
      <c r="H106" s="312">
        <v>154.53333333333333</v>
      </c>
      <c r="I106" s="312">
        <v>151.46666666666667</v>
      </c>
      <c r="J106" s="312">
        <v>162.06666666666669</v>
      </c>
      <c r="K106" s="312">
        <v>165.13333333333335</v>
      </c>
      <c r="L106" s="312">
        <v>167.3666666666667</v>
      </c>
      <c r="M106" s="299">
        <v>162.9</v>
      </c>
      <c r="N106" s="299">
        <v>157.6</v>
      </c>
      <c r="O106" s="314">
        <v>34706000</v>
      </c>
      <c r="P106" s="315">
        <v>9.0869086908690874E-2</v>
      </c>
    </row>
    <row r="107" spans="1:16" ht="15">
      <c r="A107" s="272">
        <v>97</v>
      </c>
      <c r="B107" s="382" t="s">
        <v>43</v>
      </c>
      <c r="C107" s="513" t="s">
        <v>146</v>
      </c>
      <c r="D107" s="514">
        <v>44252</v>
      </c>
      <c r="E107" s="311">
        <v>92480.2</v>
      </c>
      <c r="F107" s="311">
        <v>92494.21666666666</v>
      </c>
      <c r="G107" s="312">
        <v>90638.783333333326</v>
      </c>
      <c r="H107" s="312">
        <v>88797.366666666669</v>
      </c>
      <c r="I107" s="312">
        <v>86941.933333333334</v>
      </c>
      <c r="J107" s="312">
        <v>94335.633333333317</v>
      </c>
      <c r="K107" s="312">
        <v>96191.066666666637</v>
      </c>
      <c r="L107" s="312">
        <v>98032.483333333308</v>
      </c>
      <c r="M107" s="299">
        <v>94349.65</v>
      </c>
      <c r="N107" s="299">
        <v>90652.800000000003</v>
      </c>
      <c r="O107" s="314">
        <v>51340</v>
      </c>
      <c r="P107" s="315">
        <v>9.4376720408965789E-3</v>
      </c>
    </row>
    <row r="108" spans="1:16" ht="15">
      <c r="A108" s="272">
        <v>98</v>
      </c>
      <c r="B108" s="382" t="s">
        <v>56</v>
      </c>
      <c r="C108" s="513" t="s">
        <v>147</v>
      </c>
      <c r="D108" s="514">
        <v>44252</v>
      </c>
      <c r="E108" s="311">
        <v>1191.55</v>
      </c>
      <c r="F108" s="311">
        <v>1187.45</v>
      </c>
      <c r="G108" s="312">
        <v>1171.8500000000001</v>
      </c>
      <c r="H108" s="312">
        <v>1152.1500000000001</v>
      </c>
      <c r="I108" s="312">
        <v>1136.5500000000002</v>
      </c>
      <c r="J108" s="312">
        <v>1207.1500000000001</v>
      </c>
      <c r="K108" s="312">
        <v>1222.75</v>
      </c>
      <c r="L108" s="312">
        <v>1242.45</v>
      </c>
      <c r="M108" s="299">
        <v>1203.05</v>
      </c>
      <c r="N108" s="299">
        <v>1167.75</v>
      </c>
      <c r="O108" s="314">
        <v>5235000</v>
      </c>
      <c r="P108" s="315">
        <v>4.3348281016442454E-2</v>
      </c>
    </row>
    <row r="109" spans="1:16" ht="15">
      <c r="A109" s="272">
        <v>99</v>
      </c>
      <c r="B109" s="382" t="s">
        <v>111</v>
      </c>
      <c r="C109" s="513" t="s">
        <v>148</v>
      </c>
      <c r="D109" s="514">
        <v>44252</v>
      </c>
      <c r="E109" s="311">
        <v>51.1</v>
      </c>
      <c r="F109" s="311">
        <v>50.966666666666661</v>
      </c>
      <c r="G109" s="312">
        <v>50.183333333333323</v>
      </c>
      <c r="H109" s="312">
        <v>49.266666666666659</v>
      </c>
      <c r="I109" s="312">
        <v>48.48333333333332</v>
      </c>
      <c r="J109" s="312">
        <v>51.883333333333326</v>
      </c>
      <c r="K109" s="312">
        <v>52.666666666666671</v>
      </c>
      <c r="L109" s="312">
        <v>53.583333333333329</v>
      </c>
      <c r="M109" s="299">
        <v>51.75</v>
      </c>
      <c r="N109" s="299">
        <v>50.05</v>
      </c>
      <c r="O109" s="314">
        <v>53584000</v>
      </c>
      <c r="P109" s="315">
        <v>2.3708996427411498E-2</v>
      </c>
    </row>
    <row r="110" spans="1:16" ht="15">
      <c r="A110" s="272">
        <v>100</v>
      </c>
      <c r="B110" s="382" t="s">
        <v>39</v>
      </c>
      <c r="C110" s="513" t="s">
        <v>257</v>
      </c>
      <c r="D110" s="514">
        <v>44252</v>
      </c>
      <c r="E110" s="311">
        <v>4817.8</v>
      </c>
      <c r="F110" s="311">
        <v>4810.3499999999995</v>
      </c>
      <c r="G110" s="312">
        <v>4748.4499999999989</v>
      </c>
      <c r="H110" s="312">
        <v>4679.0999999999995</v>
      </c>
      <c r="I110" s="312">
        <v>4617.1999999999989</v>
      </c>
      <c r="J110" s="312">
        <v>4879.6999999999989</v>
      </c>
      <c r="K110" s="312">
        <v>4941.5999999999985</v>
      </c>
      <c r="L110" s="312">
        <v>5010.9499999999989</v>
      </c>
      <c r="M110" s="299">
        <v>4872.25</v>
      </c>
      <c r="N110" s="299">
        <v>4741</v>
      </c>
      <c r="O110" s="314">
        <v>886500</v>
      </c>
      <c r="P110" s="315">
        <v>-1.7184035476718405E-2</v>
      </c>
    </row>
    <row r="111" spans="1:16" ht="15">
      <c r="A111" s="272">
        <v>101</v>
      </c>
      <c r="B111" s="382" t="s">
        <v>49</v>
      </c>
      <c r="C111" s="513" t="s">
        <v>151</v>
      </c>
      <c r="D111" s="514">
        <v>44252</v>
      </c>
      <c r="E111" s="311">
        <v>17168.05</v>
      </c>
      <c r="F111" s="311">
        <v>17196.8</v>
      </c>
      <c r="G111" s="312">
        <v>17104.699999999997</v>
      </c>
      <c r="H111" s="312">
        <v>17041.349999999999</v>
      </c>
      <c r="I111" s="312">
        <v>16949.249999999996</v>
      </c>
      <c r="J111" s="312">
        <v>17260.149999999998</v>
      </c>
      <c r="K111" s="312">
        <v>17352.249999999996</v>
      </c>
      <c r="L111" s="312">
        <v>17415.599999999999</v>
      </c>
      <c r="M111" s="299">
        <v>17288.900000000001</v>
      </c>
      <c r="N111" s="299">
        <v>17133.45</v>
      </c>
      <c r="O111" s="314">
        <v>362250</v>
      </c>
      <c r="P111" s="315">
        <v>7.9088471849865949E-2</v>
      </c>
    </row>
    <row r="112" spans="1:16" ht="15">
      <c r="A112" s="272">
        <v>102</v>
      </c>
      <c r="B112" s="382" t="s">
        <v>111</v>
      </c>
      <c r="C112" s="513" t="s">
        <v>152</v>
      </c>
      <c r="D112" s="514">
        <v>44252</v>
      </c>
      <c r="E112" s="311">
        <v>117.3</v>
      </c>
      <c r="F112" s="311">
        <v>115.43333333333334</v>
      </c>
      <c r="G112" s="312">
        <v>112.86666666666667</v>
      </c>
      <c r="H112" s="312">
        <v>108.43333333333334</v>
      </c>
      <c r="I112" s="312">
        <v>105.86666666666667</v>
      </c>
      <c r="J112" s="312">
        <v>119.86666666666667</v>
      </c>
      <c r="K112" s="312">
        <v>122.43333333333334</v>
      </c>
      <c r="L112" s="312">
        <v>126.86666666666667</v>
      </c>
      <c r="M112" s="299">
        <v>118</v>
      </c>
      <c r="N112" s="299">
        <v>111</v>
      </c>
      <c r="O112" s="314">
        <v>49868100</v>
      </c>
      <c r="P112" s="315">
        <v>7.5267263796590586E-2</v>
      </c>
    </row>
    <row r="113" spans="1:16" ht="15">
      <c r="A113" s="272">
        <v>103</v>
      </c>
      <c r="B113" s="382" t="s">
        <v>42</v>
      </c>
      <c r="C113" s="513" t="s">
        <v>153</v>
      </c>
      <c r="D113" s="514">
        <v>44252</v>
      </c>
      <c r="E113" s="311">
        <v>96.7</v>
      </c>
      <c r="F113" s="311">
        <v>96.483333333333348</v>
      </c>
      <c r="G113" s="312">
        <v>95.366666666666703</v>
      </c>
      <c r="H113" s="312">
        <v>94.03333333333336</v>
      </c>
      <c r="I113" s="312">
        <v>92.916666666666714</v>
      </c>
      <c r="J113" s="312">
        <v>97.816666666666691</v>
      </c>
      <c r="K113" s="312">
        <v>98.933333333333337</v>
      </c>
      <c r="L113" s="312">
        <v>100.26666666666668</v>
      </c>
      <c r="M113" s="299">
        <v>97.6</v>
      </c>
      <c r="N113" s="299">
        <v>95.15</v>
      </c>
      <c r="O113" s="314">
        <v>73153800</v>
      </c>
      <c r="P113" s="315">
        <v>-1.5042210283960092E-2</v>
      </c>
    </row>
    <row r="114" spans="1:16" ht="15">
      <c r="A114" s="272">
        <v>104</v>
      </c>
      <c r="B114" s="382" t="s">
        <v>72</v>
      </c>
      <c r="C114" s="513" t="s">
        <v>155</v>
      </c>
      <c r="D114" s="514">
        <v>44252</v>
      </c>
      <c r="E114" s="311">
        <v>97.75</v>
      </c>
      <c r="F114" s="311">
        <v>96.899999999999991</v>
      </c>
      <c r="G114" s="312">
        <v>94.84999999999998</v>
      </c>
      <c r="H114" s="312">
        <v>91.949999999999989</v>
      </c>
      <c r="I114" s="312">
        <v>89.899999999999977</v>
      </c>
      <c r="J114" s="312">
        <v>99.799999999999983</v>
      </c>
      <c r="K114" s="312">
        <v>101.85</v>
      </c>
      <c r="L114" s="312">
        <v>104.74999999999999</v>
      </c>
      <c r="M114" s="299">
        <v>98.95</v>
      </c>
      <c r="N114" s="299">
        <v>94</v>
      </c>
      <c r="O114" s="314">
        <v>48810300</v>
      </c>
      <c r="P114" s="315">
        <v>5.4917623564653018E-2</v>
      </c>
    </row>
    <row r="115" spans="1:16" ht="15">
      <c r="A115" s="272">
        <v>105</v>
      </c>
      <c r="B115" s="382" t="s">
        <v>78</v>
      </c>
      <c r="C115" s="513" t="s">
        <v>156</v>
      </c>
      <c r="D115" s="514">
        <v>44252</v>
      </c>
      <c r="E115" s="311">
        <v>29705.5</v>
      </c>
      <c r="F115" s="311">
        <v>29636.116666666669</v>
      </c>
      <c r="G115" s="312">
        <v>29161.233333333337</v>
      </c>
      <c r="H115" s="312">
        <v>28616.966666666667</v>
      </c>
      <c r="I115" s="312">
        <v>28142.083333333336</v>
      </c>
      <c r="J115" s="312">
        <v>30180.383333333339</v>
      </c>
      <c r="K115" s="312">
        <v>30655.26666666667</v>
      </c>
      <c r="L115" s="312">
        <v>31199.53333333334</v>
      </c>
      <c r="M115" s="299">
        <v>30111</v>
      </c>
      <c r="N115" s="299">
        <v>29091.85</v>
      </c>
      <c r="O115" s="314">
        <v>85560</v>
      </c>
      <c r="P115" s="315">
        <v>5.239852398523985E-2</v>
      </c>
    </row>
    <row r="116" spans="1:16" ht="15">
      <c r="A116" s="272">
        <v>106</v>
      </c>
      <c r="B116" s="382" t="s">
        <v>51</v>
      </c>
      <c r="C116" s="513" t="s">
        <v>157</v>
      </c>
      <c r="D116" s="514">
        <v>44252</v>
      </c>
      <c r="E116" s="311">
        <v>1530.9</v>
      </c>
      <c r="F116" s="311">
        <v>1529.1333333333332</v>
      </c>
      <c r="G116" s="312">
        <v>1508.7666666666664</v>
      </c>
      <c r="H116" s="312">
        <v>1486.6333333333332</v>
      </c>
      <c r="I116" s="312">
        <v>1466.2666666666664</v>
      </c>
      <c r="J116" s="312">
        <v>1551.2666666666664</v>
      </c>
      <c r="K116" s="312">
        <v>1571.6333333333332</v>
      </c>
      <c r="L116" s="312">
        <v>1593.7666666666664</v>
      </c>
      <c r="M116" s="299">
        <v>1549.5</v>
      </c>
      <c r="N116" s="299">
        <v>1507</v>
      </c>
      <c r="O116" s="314">
        <v>4024900</v>
      </c>
      <c r="P116" s="315">
        <v>-3.4564643799472293E-2</v>
      </c>
    </row>
    <row r="117" spans="1:16" ht="15">
      <c r="A117" s="272">
        <v>107</v>
      </c>
      <c r="B117" s="382" t="s">
        <v>72</v>
      </c>
      <c r="C117" s="513" t="s">
        <v>158</v>
      </c>
      <c r="D117" s="514">
        <v>44252</v>
      </c>
      <c r="E117" s="311">
        <v>251.1</v>
      </c>
      <c r="F117" s="311">
        <v>251.35</v>
      </c>
      <c r="G117" s="312">
        <v>248.45</v>
      </c>
      <c r="H117" s="312">
        <v>245.79999999999998</v>
      </c>
      <c r="I117" s="312">
        <v>242.89999999999998</v>
      </c>
      <c r="J117" s="312">
        <v>254</v>
      </c>
      <c r="K117" s="312">
        <v>256.90000000000003</v>
      </c>
      <c r="L117" s="312">
        <v>259.55</v>
      </c>
      <c r="M117" s="299">
        <v>254.25</v>
      </c>
      <c r="N117" s="299">
        <v>248.7</v>
      </c>
      <c r="O117" s="314">
        <v>13446000</v>
      </c>
      <c r="P117" s="315">
        <v>-3.5571365051133837E-3</v>
      </c>
    </row>
    <row r="118" spans="1:16" ht="15">
      <c r="A118" s="272">
        <v>108</v>
      </c>
      <c r="B118" s="382" t="s">
        <v>56</v>
      </c>
      <c r="C118" s="513" t="s">
        <v>159</v>
      </c>
      <c r="D118" s="514">
        <v>44252</v>
      </c>
      <c r="E118" s="311">
        <v>127.55</v>
      </c>
      <c r="F118" s="311">
        <v>126.93333333333332</v>
      </c>
      <c r="G118" s="312">
        <v>125.71666666666664</v>
      </c>
      <c r="H118" s="312">
        <v>123.88333333333331</v>
      </c>
      <c r="I118" s="312">
        <v>122.66666666666663</v>
      </c>
      <c r="J118" s="312">
        <v>128.76666666666665</v>
      </c>
      <c r="K118" s="312">
        <v>129.98333333333332</v>
      </c>
      <c r="L118" s="312">
        <v>131.81666666666666</v>
      </c>
      <c r="M118" s="299">
        <v>128.15</v>
      </c>
      <c r="N118" s="299">
        <v>125.1</v>
      </c>
      <c r="O118" s="314">
        <v>29617400</v>
      </c>
      <c r="P118" s="315">
        <v>1.7682147422241157E-2</v>
      </c>
    </row>
    <row r="119" spans="1:16" ht="15">
      <c r="A119" s="272">
        <v>109</v>
      </c>
      <c r="B119" s="382" t="s">
        <v>49</v>
      </c>
      <c r="C119" s="513" t="s">
        <v>160</v>
      </c>
      <c r="D119" s="514">
        <v>44252</v>
      </c>
      <c r="E119" s="311">
        <v>1764.85</v>
      </c>
      <c r="F119" s="311">
        <v>1758.7833333333335</v>
      </c>
      <c r="G119" s="312">
        <v>1743.5666666666671</v>
      </c>
      <c r="H119" s="312">
        <v>1722.2833333333335</v>
      </c>
      <c r="I119" s="312">
        <v>1707.0666666666671</v>
      </c>
      <c r="J119" s="312">
        <v>1780.0666666666671</v>
      </c>
      <c r="K119" s="312">
        <v>1795.2833333333338</v>
      </c>
      <c r="L119" s="312">
        <v>1816.5666666666671</v>
      </c>
      <c r="M119" s="299">
        <v>1774</v>
      </c>
      <c r="N119" s="299">
        <v>1737.5</v>
      </c>
      <c r="O119" s="314">
        <v>2677000</v>
      </c>
      <c r="P119" s="315">
        <v>-3.4967555875991346E-2</v>
      </c>
    </row>
    <row r="120" spans="1:16" ht="15">
      <c r="A120" s="272">
        <v>110</v>
      </c>
      <c r="B120" s="382" t="s">
        <v>53</v>
      </c>
      <c r="C120" s="513" t="s">
        <v>161</v>
      </c>
      <c r="D120" s="514">
        <v>44252</v>
      </c>
      <c r="E120" s="311">
        <v>40.65</v>
      </c>
      <c r="F120" s="311">
        <v>40.049999999999997</v>
      </c>
      <c r="G120" s="312">
        <v>38.799999999999997</v>
      </c>
      <c r="H120" s="312">
        <v>36.950000000000003</v>
      </c>
      <c r="I120" s="312">
        <v>35.700000000000003</v>
      </c>
      <c r="J120" s="312">
        <v>41.899999999999991</v>
      </c>
      <c r="K120" s="312">
        <v>43.149999999999991</v>
      </c>
      <c r="L120" s="312">
        <v>44.999999999999986</v>
      </c>
      <c r="M120" s="299">
        <v>41.3</v>
      </c>
      <c r="N120" s="299">
        <v>38.200000000000003</v>
      </c>
      <c r="O120" s="314">
        <v>266720000</v>
      </c>
      <c r="P120" s="315">
        <v>0.14029687393118545</v>
      </c>
    </row>
    <row r="121" spans="1:16" ht="15">
      <c r="A121" s="272">
        <v>111</v>
      </c>
      <c r="B121" s="382" t="s">
        <v>42</v>
      </c>
      <c r="C121" s="513" t="s">
        <v>162</v>
      </c>
      <c r="D121" s="514">
        <v>44252</v>
      </c>
      <c r="E121" s="311">
        <v>204.7</v>
      </c>
      <c r="F121" s="311">
        <v>205.18333333333331</v>
      </c>
      <c r="G121" s="312">
        <v>203.21666666666661</v>
      </c>
      <c r="H121" s="312">
        <v>201.73333333333329</v>
      </c>
      <c r="I121" s="312">
        <v>199.76666666666659</v>
      </c>
      <c r="J121" s="312">
        <v>206.66666666666663</v>
      </c>
      <c r="K121" s="312">
        <v>208.63333333333333</v>
      </c>
      <c r="L121" s="312">
        <v>210.11666666666665</v>
      </c>
      <c r="M121" s="299">
        <v>207.15</v>
      </c>
      <c r="N121" s="299">
        <v>203.7</v>
      </c>
      <c r="O121" s="314">
        <v>10624000</v>
      </c>
      <c r="P121" s="315">
        <v>2.0753266717909301E-2</v>
      </c>
    </row>
    <row r="122" spans="1:16" ht="15">
      <c r="A122" s="272">
        <v>112</v>
      </c>
      <c r="B122" s="382" t="s">
        <v>88</v>
      </c>
      <c r="C122" s="513" t="s">
        <v>163</v>
      </c>
      <c r="D122" s="514">
        <v>44252</v>
      </c>
      <c r="E122" s="311">
        <v>1499.2</v>
      </c>
      <c r="F122" s="311">
        <v>1501.5666666666666</v>
      </c>
      <c r="G122" s="312">
        <v>1484.1333333333332</v>
      </c>
      <c r="H122" s="312">
        <v>1469.0666666666666</v>
      </c>
      <c r="I122" s="312">
        <v>1451.6333333333332</v>
      </c>
      <c r="J122" s="312">
        <v>1516.6333333333332</v>
      </c>
      <c r="K122" s="312">
        <v>1534.0666666666666</v>
      </c>
      <c r="L122" s="312">
        <v>1549.1333333333332</v>
      </c>
      <c r="M122" s="299">
        <v>1519</v>
      </c>
      <c r="N122" s="299">
        <v>1486.5</v>
      </c>
      <c r="O122" s="314">
        <v>2076921</v>
      </c>
      <c r="P122" s="315">
        <v>1.7953321364452424E-2</v>
      </c>
    </row>
    <row r="123" spans="1:16" ht="15">
      <c r="A123" s="272">
        <v>113</v>
      </c>
      <c r="B123" s="382" t="s">
        <v>37</v>
      </c>
      <c r="C123" s="513" t="s">
        <v>164</v>
      </c>
      <c r="D123" s="514">
        <v>44252</v>
      </c>
      <c r="E123" s="311">
        <v>873.45</v>
      </c>
      <c r="F123" s="311">
        <v>870.71666666666658</v>
      </c>
      <c r="G123" s="312">
        <v>857.53333333333319</v>
      </c>
      <c r="H123" s="312">
        <v>841.61666666666656</v>
      </c>
      <c r="I123" s="312">
        <v>828.43333333333317</v>
      </c>
      <c r="J123" s="312">
        <v>886.63333333333321</v>
      </c>
      <c r="K123" s="312">
        <v>899.81666666666661</v>
      </c>
      <c r="L123" s="312">
        <v>915.73333333333323</v>
      </c>
      <c r="M123" s="299">
        <v>883.9</v>
      </c>
      <c r="N123" s="299">
        <v>854.8</v>
      </c>
      <c r="O123" s="314">
        <v>1797750</v>
      </c>
      <c r="P123" s="315">
        <v>1.5362457993278924E-2</v>
      </c>
    </row>
    <row r="124" spans="1:16" ht="15">
      <c r="A124" s="272">
        <v>114</v>
      </c>
      <c r="B124" s="382" t="s">
        <v>53</v>
      </c>
      <c r="C124" s="513" t="s">
        <v>165</v>
      </c>
      <c r="D124" s="514">
        <v>44252</v>
      </c>
      <c r="E124" s="311">
        <v>257.60000000000002</v>
      </c>
      <c r="F124" s="311">
        <v>256.11666666666667</v>
      </c>
      <c r="G124" s="312">
        <v>252.63333333333333</v>
      </c>
      <c r="H124" s="312">
        <v>247.66666666666666</v>
      </c>
      <c r="I124" s="312">
        <v>244.18333333333331</v>
      </c>
      <c r="J124" s="312">
        <v>261.08333333333337</v>
      </c>
      <c r="K124" s="312">
        <v>264.56666666666672</v>
      </c>
      <c r="L124" s="312">
        <v>269.53333333333336</v>
      </c>
      <c r="M124" s="299">
        <v>259.60000000000002</v>
      </c>
      <c r="N124" s="299">
        <v>251.15</v>
      </c>
      <c r="O124" s="314">
        <v>17652300</v>
      </c>
      <c r="P124" s="315">
        <v>4.069071636177124E-2</v>
      </c>
    </row>
    <row r="125" spans="1:16" ht="15">
      <c r="A125" s="272">
        <v>115</v>
      </c>
      <c r="B125" s="382" t="s">
        <v>42</v>
      </c>
      <c r="C125" s="513" t="s">
        <v>166</v>
      </c>
      <c r="D125" s="514">
        <v>44252</v>
      </c>
      <c r="E125" s="311">
        <v>152.9</v>
      </c>
      <c r="F125" s="311">
        <v>151.51666666666668</v>
      </c>
      <c r="G125" s="312">
        <v>149.33333333333337</v>
      </c>
      <c r="H125" s="312">
        <v>145.76666666666668</v>
      </c>
      <c r="I125" s="312">
        <v>143.58333333333337</v>
      </c>
      <c r="J125" s="312">
        <v>155.08333333333337</v>
      </c>
      <c r="K125" s="312">
        <v>157.26666666666671</v>
      </c>
      <c r="L125" s="312">
        <v>160.83333333333337</v>
      </c>
      <c r="M125" s="299">
        <v>153.69999999999999</v>
      </c>
      <c r="N125" s="299">
        <v>147.94999999999999</v>
      </c>
      <c r="O125" s="314">
        <v>13386000</v>
      </c>
      <c r="P125" s="315">
        <v>-7.5622775800711743E-3</v>
      </c>
    </row>
    <row r="126" spans="1:16" ht="15">
      <c r="A126" s="272">
        <v>116</v>
      </c>
      <c r="B126" s="382" t="s">
        <v>72</v>
      </c>
      <c r="C126" s="513" t="s">
        <v>167</v>
      </c>
      <c r="D126" s="514">
        <v>44252</v>
      </c>
      <c r="E126" s="311">
        <v>1927.85</v>
      </c>
      <c r="F126" s="311">
        <v>1928.8</v>
      </c>
      <c r="G126" s="312">
        <v>1910.6</v>
      </c>
      <c r="H126" s="312">
        <v>1893.35</v>
      </c>
      <c r="I126" s="312">
        <v>1875.1499999999999</v>
      </c>
      <c r="J126" s="312">
        <v>1946.05</v>
      </c>
      <c r="K126" s="312">
        <v>1964.2500000000002</v>
      </c>
      <c r="L126" s="312">
        <v>1981.5</v>
      </c>
      <c r="M126" s="299">
        <v>1947</v>
      </c>
      <c r="N126" s="299">
        <v>1911.55</v>
      </c>
      <c r="O126" s="314">
        <v>31334000</v>
      </c>
      <c r="P126" s="315">
        <v>1.9373098882508905E-2</v>
      </c>
    </row>
    <row r="127" spans="1:16" ht="15">
      <c r="A127" s="272">
        <v>117</v>
      </c>
      <c r="B127" s="382" t="s">
        <v>111</v>
      </c>
      <c r="C127" s="513" t="s">
        <v>168</v>
      </c>
      <c r="D127" s="514">
        <v>44252</v>
      </c>
      <c r="E127" s="311">
        <v>64.900000000000006</v>
      </c>
      <c r="F127" s="311">
        <v>64.416666666666671</v>
      </c>
      <c r="G127" s="312">
        <v>63.783333333333346</v>
      </c>
      <c r="H127" s="312">
        <v>62.666666666666671</v>
      </c>
      <c r="I127" s="312">
        <v>62.033333333333346</v>
      </c>
      <c r="J127" s="312">
        <v>65.533333333333346</v>
      </c>
      <c r="K127" s="312">
        <v>66.166666666666671</v>
      </c>
      <c r="L127" s="312">
        <v>67.283333333333346</v>
      </c>
      <c r="M127" s="299">
        <v>65.05</v>
      </c>
      <c r="N127" s="299">
        <v>63.3</v>
      </c>
      <c r="O127" s="314">
        <v>106438000</v>
      </c>
      <c r="P127" s="315">
        <v>-4.5167888188171128E-2</v>
      </c>
    </row>
    <row r="128" spans="1:16" ht="15">
      <c r="A128" s="272">
        <v>118</v>
      </c>
      <c r="B128" s="402" t="s">
        <v>56</v>
      </c>
      <c r="C128" s="513" t="s">
        <v>275</v>
      </c>
      <c r="D128" s="514">
        <v>44252</v>
      </c>
      <c r="E128" s="311">
        <v>868.8</v>
      </c>
      <c r="F128" s="311">
        <v>868.38333333333333</v>
      </c>
      <c r="G128" s="312">
        <v>863.06666666666661</v>
      </c>
      <c r="H128" s="312">
        <v>857.33333333333326</v>
      </c>
      <c r="I128" s="312">
        <v>852.01666666666654</v>
      </c>
      <c r="J128" s="312">
        <v>874.11666666666667</v>
      </c>
      <c r="K128" s="312">
        <v>879.43333333333351</v>
      </c>
      <c r="L128" s="312">
        <v>885.16666666666674</v>
      </c>
      <c r="M128" s="299">
        <v>873.7</v>
      </c>
      <c r="N128" s="299">
        <v>862.65</v>
      </c>
      <c r="O128" s="314">
        <v>5765250</v>
      </c>
      <c r="P128" s="315">
        <v>3.3060072570891011E-2</v>
      </c>
    </row>
    <row r="129" spans="1:16" ht="15">
      <c r="A129" s="272">
        <v>119</v>
      </c>
      <c r="B129" s="382" t="s">
        <v>53</v>
      </c>
      <c r="C129" s="513" t="s">
        <v>169</v>
      </c>
      <c r="D129" s="514">
        <v>44252</v>
      </c>
      <c r="E129" s="311">
        <v>357.2</v>
      </c>
      <c r="F129" s="311">
        <v>350.09999999999997</v>
      </c>
      <c r="G129" s="312">
        <v>340.14999999999992</v>
      </c>
      <c r="H129" s="312">
        <v>323.09999999999997</v>
      </c>
      <c r="I129" s="312">
        <v>313.14999999999992</v>
      </c>
      <c r="J129" s="312">
        <v>367.14999999999992</v>
      </c>
      <c r="K129" s="312">
        <v>377.09999999999997</v>
      </c>
      <c r="L129" s="312">
        <v>394.14999999999992</v>
      </c>
      <c r="M129" s="299">
        <v>360.05</v>
      </c>
      <c r="N129" s="299">
        <v>333.05</v>
      </c>
      <c r="O129" s="314">
        <v>98541000</v>
      </c>
      <c r="P129" s="315">
        <v>0.18035791289348857</v>
      </c>
    </row>
    <row r="130" spans="1:16" ht="15">
      <c r="A130" s="272">
        <v>120</v>
      </c>
      <c r="B130" s="382" t="s">
        <v>37</v>
      </c>
      <c r="C130" s="513" t="s">
        <v>170</v>
      </c>
      <c r="D130" s="514">
        <v>44252</v>
      </c>
      <c r="E130" s="311">
        <v>27129.05</v>
      </c>
      <c r="F130" s="311">
        <v>26758.216666666664</v>
      </c>
      <c r="G130" s="312">
        <v>26182.433333333327</v>
      </c>
      <c r="H130" s="312">
        <v>25235.816666666662</v>
      </c>
      <c r="I130" s="312">
        <v>24660.033333333326</v>
      </c>
      <c r="J130" s="312">
        <v>27704.833333333328</v>
      </c>
      <c r="K130" s="312">
        <v>28280.616666666661</v>
      </c>
      <c r="L130" s="312">
        <v>29227.23333333333</v>
      </c>
      <c r="M130" s="299">
        <v>27334</v>
      </c>
      <c r="N130" s="299">
        <v>25811.599999999999</v>
      </c>
      <c r="O130" s="314">
        <v>132900</v>
      </c>
      <c r="P130" s="315">
        <v>4.9149338374291111E-3</v>
      </c>
    </row>
    <row r="131" spans="1:16" ht="15">
      <c r="A131" s="272">
        <v>121</v>
      </c>
      <c r="B131" s="382" t="s">
        <v>63</v>
      </c>
      <c r="C131" s="513" t="s">
        <v>171</v>
      </c>
      <c r="D131" s="514">
        <v>44252</v>
      </c>
      <c r="E131" s="311">
        <v>1853.45</v>
      </c>
      <c r="F131" s="311">
        <v>1843.3500000000001</v>
      </c>
      <c r="G131" s="312">
        <v>1804.7500000000002</v>
      </c>
      <c r="H131" s="312">
        <v>1756.0500000000002</v>
      </c>
      <c r="I131" s="312">
        <v>1717.4500000000003</v>
      </c>
      <c r="J131" s="312">
        <v>1892.0500000000002</v>
      </c>
      <c r="K131" s="312">
        <v>1930.65</v>
      </c>
      <c r="L131" s="312">
        <v>1979.3500000000001</v>
      </c>
      <c r="M131" s="299">
        <v>1881.95</v>
      </c>
      <c r="N131" s="299">
        <v>1794.65</v>
      </c>
      <c r="O131" s="314">
        <v>861850</v>
      </c>
      <c r="P131" s="315">
        <v>-2.6708074534161491E-2</v>
      </c>
    </row>
    <row r="132" spans="1:16" ht="15">
      <c r="A132" s="272">
        <v>122</v>
      </c>
      <c r="B132" s="382" t="s">
        <v>78</v>
      </c>
      <c r="C132" s="513" t="s">
        <v>172</v>
      </c>
      <c r="D132" s="514">
        <v>44252</v>
      </c>
      <c r="E132" s="311">
        <v>5716.8</v>
      </c>
      <c r="F132" s="311">
        <v>5687.5166666666664</v>
      </c>
      <c r="G132" s="312">
        <v>5609.2833333333328</v>
      </c>
      <c r="H132" s="312">
        <v>5501.7666666666664</v>
      </c>
      <c r="I132" s="312">
        <v>5423.5333333333328</v>
      </c>
      <c r="J132" s="312">
        <v>5795.0333333333328</v>
      </c>
      <c r="K132" s="312">
        <v>5873.2666666666664</v>
      </c>
      <c r="L132" s="312">
        <v>5980.7833333333328</v>
      </c>
      <c r="M132" s="299">
        <v>5765.75</v>
      </c>
      <c r="N132" s="299">
        <v>5580</v>
      </c>
      <c r="O132" s="314">
        <v>340625</v>
      </c>
      <c r="P132" s="315">
        <v>-8.0087368037859482E-3</v>
      </c>
    </row>
    <row r="133" spans="1:16" ht="15">
      <c r="A133" s="272">
        <v>123</v>
      </c>
      <c r="B133" s="382" t="s">
        <v>56</v>
      </c>
      <c r="C133" s="513" t="s">
        <v>173</v>
      </c>
      <c r="D133" s="514">
        <v>44252</v>
      </c>
      <c r="E133" s="311">
        <v>1428.9</v>
      </c>
      <c r="F133" s="311">
        <v>1427.9666666666665</v>
      </c>
      <c r="G133" s="312">
        <v>1401.9333333333329</v>
      </c>
      <c r="H133" s="312">
        <v>1374.9666666666665</v>
      </c>
      <c r="I133" s="312">
        <v>1348.9333333333329</v>
      </c>
      <c r="J133" s="312">
        <v>1454.9333333333329</v>
      </c>
      <c r="K133" s="312">
        <v>1480.9666666666662</v>
      </c>
      <c r="L133" s="312">
        <v>1507.9333333333329</v>
      </c>
      <c r="M133" s="299">
        <v>1454</v>
      </c>
      <c r="N133" s="299">
        <v>1401</v>
      </c>
      <c r="O133" s="314">
        <v>4696000</v>
      </c>
      <c r="P133" s="315">
        <v>-5.2614590058101998E-2</v>
      </c>
    </row>
    <row r="134" spans="1:16" ht="15">
      <c r="A134" s="272">
        <v>124</v>
      </c>
      <c r="B134" s="382" t="s">
        <v>51</v>
      </c>
      <c r="C134" s="513" t="s">
        <v>175</v>
      </c>
      <c r="D134" s="514">
        <v>44252</v>
      </c>
      <c r="E134" s="311">
        <v>627.6</v>
      </c>
      <c r="F134" s="311">
        <v>629.0333333333333</v>
      </c>
      <c r="G134" s="312">
        <v>620.81666666666661</v>
      </c>
      <c r="H134" s="312">
        <v>614.0333333333333</v>
      </c>
      <c r="I134" s="312">
        <v>605.81666666666661</v>
      </c>
      <c r="J134" s="312">
        <v>635.81666666666661</v>
      </c>
      <c r="K134" s="312">
        <v>644.0333333333333</v>
      </c>
      <c r="L134" s="312">
        <v>650.81666666666661</v>
      </c>
      <c r="M134" s="299">
        <v>637.25</v>
      </c>
      <c r="N134" s="299">
        <v>622.25</v>
      </c>
      <c r="O134" s="314">
        <v>44171400</v>
      </c>
      <c r="P134" s="315">
        <v>9.6966205837173587E-3</v>
      </c>
    </row>
    <row r="135" spans="1:16" ht="15">
      <c r="A135" s="272">
        <v>125</v>
      </c>
      <c r="B135" s="382" t="s">
        <v>88</v>
      </c>
      <c r="C135" s="513" t="s">
        <v>176</v>
      </c>
      <c r="D135" s="514">
        <v>44252</v>
      </c>
      <c r="E135" s="311">
        <v>546.20000000000005</v>
      </c>
      <c r="F135" s="311">
        <v>538.2833333333333</v>
      </c>
      <c r="G135" s="312">
        <v>523.26666666666665</v>
      </c>
      <c r="H135" s="312">
        <v>500.33333333333337</v>
      </c>
      <c r="I135" s="312">
        <v>485.31666666666672</v>
      </c>
      <c r="J135" s="312">
        <v>561.21666666666658</v>
      </c>
      <c r="K135" s="312">
        <v>576.23333333333323</v>
      </c>
      <c r="L135" s="312">
        <v>599.16666666666652</v>
      </c>
      <c r="M135" s="299">
        <v>553.29999999999995</v>
      </c>
      <c r="N135" s="299">
        <v>515.35</v>
      </c>
      <c r="O135" s="314">
        <v>12049500</v>
      </c>
      <c r="P135" s="315">
        <v>4.3653371443419513E-2</v>
      </c>
    </row>
    <row r="136" spans="1:16" ht="15">
      <c r="A136" s="272">
        <v>126</v>
      </c>
      <c r="B136" s="382" t="s">
        <v>177</v>
      </c>
      <c r="C136" s="513" t="s">
        <v>178</v>
      </c>
      <c r="D136" s="514">
        <v>44252</v>
      </c>
      <c r="E136" s="311">
        <v>532.75</v>
      </c>
      <c r="F136" s="311">
        <v>529.36666666666667</v>
      </c>
      <c r="G136" s="312">
        <v>520.7833333333333</v>
      </c>
      <c r="H136" s="312">
        <v>508.81666666666661</v>
      </c>
      <c r="I136" s="312">
        <v>500.23333333333323</v>
      </c>
      <c r="J136" s="312">
        <v>541.33333333333337</v>
      </c>
      <c r="K136" s="312">
        <v>549.91666666666663</v>
      </c>
      <c r="L136" s="312">
        <v>561.88333333333344</v>
      </c>
      <c r="M136" s="299">
        <v>537.95000000000005</v>
      </c>
      <c r="N136" s="299">
        <v>517.4</v>
      </c>
      <c r="O136" s="314">
        <v>6820000</v>
      </c>
      <c r="P136" s="315">
        <v>-2.5435838811088882E-2</v>
      </c>
    </row>
    <row r="137" spans="1:16" ht="15">
      <c r="A137" s="272">
        <v>127</v>
      </c>
      <c r="B137" s="382" t="s">
        <v>39</v>
      </c>
      <c r="C137" s="513" t="s">
        <v>807</v>
      </c>
      <c r="D137" s="514">
        <v>44252</v>
      </c>
      <c r="E137" s="311">
        <v>591.29999999999995</v>
      </c>
      <c r="F137" s="311">
        <v>588.01666666666665</v>
      </c>
      <c r="G137" s="312">
        <v>582.73333333333335</v>
      </c>
      <c r="H137" s="312">
        <v>574.16666666666674</v>
      </c>
      <c r="I137" s="312">
        <v>568.88333333333344</v>
      </c>
      <c r="J137" s="312">
        <v>596.58333333333326</v>
      </c>
      <c r="K137" s="312">
        <v>601.86666666666656</v>
      </c>
      <c r="L137" s="312">
        <v>610.43333333333317</v>
      </c>
      <c r="M137" s="299">
        <v>593.29999999999995</v>
      </c>
      <c r="N137" s="299">
        <v>579.45000000000005</v>
      </c>
      <c r="O137" s="314">
        <v>16198650</v>
      </c>
      <c r="P137" s="315">
        <v>2.2845452220612055E-2</v>
      </c>
    </row>
    <row r="138" spans="1:16" ht="15">
      <c r="A138" s="272">
        <v>128</v>
      </c>
      <c r="B138" s="382" t="s">
        <v>43</v>
      </c>
      <c r="C138" s="513" t="s">
        <v>180</v>
      </c>
      <c r="D138" s="514">
        <v>44252</v>
      </c>
      <c r="E138" s="311">
        <v>327.05</v>
      </c>
      <c r="F138" s="311">
        <v>328.65000000000003</v>
      </c>
      <c r="G138" s="312">
        <v>321.65000000000009</v>
      </c>
      <c r="H138" s="312">
        <v>316.25000000000006</v>
      </c>
      <c r="I138" s="312">
        <v>309.25000000000011</v>
      </c>
      <c r="J138" s="312">
        <v>334.05000000000007</v>
      </c>
      <c r="K138" s="312">
        <v>341.04999999999995</v>
      </c>
      <c r="L138" s="312">
        <v>346.45000000000005</v>
      </c>
      <c r="M138" s="299">
        <v>335.65</v>
      </c>
      <c r="N138" s="299">
        <v>323.25</v>
      </c>
      <c r="O138" s="314">
        <v>70417800</v>
      </c>
      <c r="P138" s="315">
        <v>-3.0069875166836776E-2</v>
      </c>
    </row>
    <row r="139" spans="1:16" ht="15">
      <c r="A139" s="272">
        <v>129</v>
      </c>
      <c r="B139" s="382" t="s">
        <v>42</v>
      </c>
      <c r="C139" s="513" t="s">
        <v>182</v>
      </c>
      <c r="D139" s="514">
        <v>44252</v>
      </c>
      <c r="E139" s="311">
        <v>90.05</v>
      </c>
      <c r="F139" s="311">
        <v>88.566666666666663</v>
      </c>
      <c r="G139" s="312">
        <v>86.23333333333332</v>
      </c>
      <c r="H139" s="312">
        <v>82.416666666666657</v>
      </c>
      <c r="I139" s="312">
        <v>80.083333333333314</v>
      </c>
      <c r="J139" s="312">
        <v>92.383333333333326</v>
      </c>
      <c r="K139" s="312">
        <v>94.716666666666669</v>
      </c>
      <c r="L139" s="312">
        <v>98.533333333333331</v>
      </c>
      <c r="M139" s="299">
        <v>90.9</v>
      </c>
      <c r="N139" s="299">
        <v>84.75</v>
      </c>
      <c r="O139" s="314">
        <v>107122500</v>
      </c>
      <c r="P139" s="315">
        <v>-2.085389930898322E-2</v>
      </c>
    </row>
    <row r="140" spans="1:16" ht="15">
      <c r="A140" s="272">
        <v>130</v>
      </c>
      <c r="B140" s="382" t="s">
        <v>111</v>
      </c>
      <c r="C140" s="513" t="s">
        <v>183</v>
      </c>
      <c r="D140" s="514">
        <v>44252</v>
      </c>
      <c r="E140" s="311">
        <v>657.3</v>
      </c>
      <c r="F140" s="311">
        <v>654.75</v>
      </c>
      <c r="G140" s="312">
        <v>643.04999999999995</v>
      </c>
      <c r="H140" s="312">
        <v>628.79999999999995</v>
      </c>
      <c r="I140" s="312">
        <v>617.09999999999991</v>
      </c>
      <c r="J140" s="312">
        <v>669</v>
      </c>
      <c r="K140" s="312">
        <v>680.7</v>
      </c>
      <c r="L140" s="312">
        <v>694.95</v>
      </c>
      <c r="M140" s="299">
        <v>666.45</v>
      </c>
      <c r="N140" s="299">
        <v>640.5</v>
      </c>
      <c r="O140" s="314">
        <v>38056200</v>
      </c>
      <c r="P140" s="315">
        <v>-2.0777743755741217E-2</v>
      </c>
    </row>
    <row r="141" spans="1:16" ht="15">
      <c r="A141" s="272">
        <v>131</v>
      </c>
      <c r="B141" s="382" t="s">
        <v>106</v>
      </c>
      <c r="C141" s="513" t="s">
        <v>184</v>
      </c>
      <c r="D141" s="514">
        <v>44252</v>
      </c>
      <c r="E141" s="311">
        <v>3194.95</v>
      </c>
      <c r="F141" s="311">
        <v>3207.9833333333336</v>
      </c>
      <c r="G141" s="312">
        <v>3170.9666666666672</v>
      </c>
      <c r="H141" s="312">
        <v>3146.9833333333336</v>
      </c>
      <c r="I141" s="312">
        <v>3109.9666666666672</v>
      </c>
      <c r="J141" s="312">
        <v>3231.9666666666672</v>
      </c>
      <c r="K141" s="312">
        <v>3268.9833333333336</v>
      </c>
      <c r="L141" s="312">
        <v>3292.9666666666672</v>
      </c>
      <c r="M141" s="299">
        <v>3245</v>
      </c>
      <c r="N141" s="299">
        <v>3184</v>
      </c>
      <c r="O141" s="314">
        <v>5661300</v>
      </c>
      <c r="P141" s="315">
        <v>2.5542090103798706E-2</v>
      </c>
    </row>
    <row r="142" spans="1:16" ht="15">
      <c r="A142" s="272">
        <v>132</v>
      </c>
      <c r="B142" s="382" t="s">
        <v>106</v>
      </c>
      <c r="C142" s="513" t="s">
        <v>185</v>
      </c>
      <c r="D142" s="514">
        <v>44252</v>
      </c>
      <c r="E142" s="311">
        <v>973.55</v>
      </c>
      <c r="F142" s="311">
        <v>977.9666666666667</v>
      </c>
      <c r="G142" s="312">
        <v>965.58333333333337</v>
      </c>
      <c r="H142" s="312">
        <v>957.61666666666667</v>
      </c>
      <c r="I142" s="312">
        <v>945.23333333333335</v>
      </c>
      <c r="J142" s="312">
        <v>985.93333333333339</v>
      </c>
      <c r="K142" s="312">
        <v>998.31666666666661</v>
      </c>
      <c r="L142" s="312">
        <v>1006.2833333333334</v>
      </c>
      <c r="M142" s="299">
        <v>990.35</v>
      </c>
      <c r="N142" s="299">
        <v>970</v>
      </c>
      <c r="O142" s="314">
        <v>13603200</v>
      </c>
      <c r="P142" s="315">
        <v>4.3446244477172311E-2</v>
      </c>
    </row>
    <row r="143" spans="1:16" ht="15">
      <c r="A143" s="272">
        <v>133</v>
      </c>
      <c r="B143" s="382" t="s">
        <v>49</v>
      </c>
      <c r="C143" s="513" t="s">
        <v>186</v>
      </c>
      <c r="D143" s="514">
        <v>44252</v>
      </c>
      <c r="E143" s="311">
        <v>1516.55</v>
      </c>
      <c r="F143" s="311">
        <v>1517.95</v>
      </c>
      <c r="G143" s="312">
        <v>1492.1000000000001</v>
      </c>
      <c r="H143" s="312">
        <v>1467.65</v>
      </c>
      <c r="I143" s="312">
        <v>1441.8000000000002</v>
      </c>
      <c r="J143" s="312">
        <v>1542.4</v>
      </c>
      <c r="K143" s="312">
        <v>1568.25</v>
      </c>
      <c r="L143" s="312">
        <v>1592.7</v>
      </c>
      <c r="M143" s="299">
        <v>1543.8</v>
      </c>
      <c r="N143" s="299">
        <v>1493.5</v>
      </c>
      <c r="O143" s="314">
        <v>6240000</v>
      </c>
      <c r="P143" s="315">
        <v>7.3858820680469794E-3</v>
      </c>
    </row>
    <row r="144" spans="1:16" ht="15">
      <c r="A144" s="272">
        <v>134</v>
      </c>
      <c r="B144" s="382" t="s">
        <v>51</v>
      </c>
      <c r="C144" s="513" t="s">
        <v>187</v>
      </c>
      <c r="D144" s="514">
        <v>44252</v>
      </c>
      <c r="E144" s="311">
        <v>2668.8</v>
      </c>
      <c r="F144" s="311">
        <v>2675.4166666666665</v>
      </c>
      <c r="G144" s="312">
        <v>2632.3833333333332</v>
      </c>
      <c r="H144" s="312">
        <v>2595.9666666666667</v>
      </c>
      <c r="I144" s="312">
        <v>2552.9333333333334</v>
      </c>
      <c r="J144" s="312">
        <v>2711.833333333333</v>
      </c>
      <c r="K144" s="312">
        <v>2754.8666666666668</v>
      </c>
      <c r="L144" s="312">
        <v>2791.2833333333328</v>
      </c>
      <c r="M144" s="299">
        <v>2718.45</v>
      </c>
      <c r="N144" s="299">
        <v>2639</v>
      </c>
      <c r="O144" s="314">
        <v>788250</v>
      </c>
      <c r="P144" s="315">
        <v>-3.5484857754665033E-2</v>
      </c>
    </row>
    <row r="145" spans="1:16" ht="15">
      <c r="A145" s="272">
        <v>135</v>
      </c>
      <c r="B145" s="382" t="s">
        <v>42</v>
      </c>
      <c r="C145" s="513" t="s">
        <v>188</v>
      </c>
      <c r="D145" s="514">
        <v>44252</v>
      </c>
      <c r="E145" s="311">
        <v>318.05</v>
      </c>
      <c r="F145" s="311">
        <v>319.28333333333336</v>
      </c>
      <c r="G145" s="312">
        <v>315.41666666666674</v>
      </c>
      <c r="H145" s="312">
        <v>312.78333333333336</v>
      </c>
      <c r="I145" s="312">
        <v>308.91666666666674</v>
      </c>
      <c r="J145" s="312">
        <v>321.91666666666674</v>
      </c>
      <c r="K145" s="312">
        <v>325.78333333333342</v>
      </c>
      <c r="L145" s="312">
        <v>328.41666666666674</v>
      </c>
      <c r="M145" s="299">
        <v>323.14999999999998</v>
      </c>
      <c r="N145" s="299">
        <v>316.64999999999998</v>
      </c>
      <c r="O145" s="314">
        <v>5463000</v>
      </c>
      <c r="P145" s="315">
        <v>0.11992619926199262</v>
      </c>
    </row>
    <row r="146" spans="1:16" ht="15">
      <c r="A146" s="272">
        <v>136</v>
      </c>
      <c r="B146" s="382" t="s">
        <v>43</v>
      </c>
      <c r="C146" s="513" t="s">
        <v>189</v>
      </c>
      <c r="D146" s="514">
        <v>44252</v>
      </c>
      <c r="E146" s="311">
        <v>653.54999999999995</v>
      </c>
      <c r="F146" s="311">
        <v>650.13333333333333</v>
      </c>
      <c r="G146" s="312">
        <v>641.4666666666667</v>
      </c>
      <c r="H146" s="312">
        <v>629.38333333333333</v>
      </c>
      <c r="I146" s="312">
        <v>620.7166666666667</v>
      </c>
      <c r="J146" s="312">
        <v>662.2166666666667</v>
      </c>
      <c r="K146" s="312">
        <v>670.88333333333344</v>
      </c>
      <c r="L146" s="312">
        <v>682.9666666666667</v>
      </c>
      <c r="M146" s="299">
        <v>658.8</v>
      </c>
      <c r="N146" s="299">
        <v>638.04999999999995</v>
      </c>
      <c r="O146" s="314">
        <v>4727800</v>
      </c>
      <c r="P146" s="315">
        <v>-0.1593228777694797</v>
      </c>
    </row>
    <row r="147" spans="1:16" ht="15">
      <c r="A147" s="272">
        <v>137</v>
      </c>
      <c r="B147" s="382" t="s">
        <v>49</v>
      </c>
      <c r="C147" s="513" t="s">
        <v>190</v>
      </c>
      <c r="D147" s="514">
        <v>44252</v>
      </c>
      <c r="E147" s="311">
        <v>1292.0999999999999</v>
      </c>
      <c r="F147" s="311">
        <v>1291.9333333333334</v>
      </c>
      <c r="G147" s="312">
        <v>1278.8666666666668</v>
      </c>
      <c r="H147" s="312">
        <v>1265.6333333333334</v>
      </c>
      <c r="I147" s="312">
        <v>1252.5666666666668</v>
      </c>
      <c r="J147" s="312">
        <v>1305.1666666666667</v>
      </c>
      <c r="K147" s="312">
        <v>1318.2333333333333</v>
      </c>
      <c r="L147" s="312">
        <v>1331.4666666666667</v>
      </c>
      <c r="M147" s="299">
        <v>1305</v>
      </c>
      <c r="N147" s="299">
        <v>1278.7</v>
      </c>
      <c r="O147" s="314">
        <v>1268400</v>
      </c>
      <c r="P147" s="315">
        <v>-6.1626100466079754E-2</v>
      </c>
    </row>
    <row r="148" spans="1:16" ht="15">
      <c r="A148" s="272">
        <v>138</v>
      </c>
      <c r="B148" s="382" t="s">
        <v>37</v>
      </c>
      <c r="C148" s="513" t="s">
        <v>192</v>
      </c>
      <c r="D148" s="514">
        <v>44252</v>
      </c>
      <c r="E148" s="311">
        <v>6192.65</v>
      </c>
      <c r="F148" s="311">
        <v>6165.9000000000005</v>
      </c>
      <c r="G148" s="312">
        <v>6091.2000000000007</v>
      </c>
      <c r="H148" s="312">
        <v>5989.75</v>
      </c>
      <c r="I148" s="312">
        <v>5915.05</v>
      </c>
      <c r="J148" s="312">
        <v>6267.3500000000013</v>
      </c>
      <c r="K148" s="312">
        <v>6342.05</v>
      </c>
      <c r="L148" s="312">
        <v>6443.5000000000018</v>
      </c>
      <c r="M148" s="299">
        <v>6240.6</v>
      </c>
      <c r="N148" s="299">
        <v>6064.45</v>
      </c>
      <c r="O148" s="314">
        <v>1340000</v>
      </c>
      <c r="P148" s="315">
        <v>-2.573796713683292E-2</v>
      </c>
    </row>
    <row r="149" spans="1:16" ht="15">
      <c r="A149" s="272">
        <v>139</v>
      </c>
      <c r="B149" s="382" t="s">
        <v>177</v>
      </c>
      <c r="C149" s="513" t="s">
        <v>194</v>
      </c>
      <c r="D149" s="514">
        <v>44252</v>
      </c>
      <c r="E149" s="311">
        <v>551.25</v>
      </c>
      <c r="F149" s="311">
        <v>556.13333333333333</v>
      </c>
      <c r="G149" s="312">
        <v>542.4666666666667</v>
      </c>
      <c r="H149" s="312">
        <v>533.68333333333339</v>
      </c>
      <c r="I149" s="312">
        <v>520.01666666666677</v>
      </c>
      <c r="J149" s="312">
        <v>564.91666666666663</v>
      </c>
      <c r="K149" s="312">
        <v>578.58333333333337</v>
      </c>
      <c r="L149" s="312">
        <v>587.36666666666656</v>
      </c>
      <c r="M149" s="299">
        <v>569.79999999999995</v>
      </c>
      <c r="N149" s="299">
        <v>547.35</v>
      </c>
      <c r="O149" s="314">
        <v>16359200</v>
      </c>
      <c r="P149" s="315">
        <v>5.5527596040932728E-2</v>
      </c>
    </row>
    <row r="150" spans="1:16" ht="15">
      <c r="A150" s="272">
        <v>140</v>
      </c>
      <c r="B150" s="382" t="s">
        <v>111</v>
      </c>
      <c r="C150" s="513" t="s">
        <v>195</v>
      </c>
      <c r="D150" s="514">
        <v>44252</v>
      </c>
      <c r="E150" s="311">
        <v>177.35</v>
      </c>
      <c r="F150" s="311">
        <v>177.53333333333333</v>
      </c>
      <c r="G150" s="312">
        <v>174.21666666666667</v>
      </c>
      <c r="H150" s="312">
        <v>171.08333333333334</v>
      </c>
      <c r="I150" s="312">
        <v>167.76666666666668</v>
      </c>
      <c r="J150" s="312">
        <v>180.66666666666666</v>
      </c>
      <c r="K150" s="312">
        <v>183.98333333333332</v>
      </c>
      <c r="L150" s="312">
        <v>187.11666666666665</v>
      </c>
      <c r="M150" s="299">
        <v>180.85</v>
      </c>
      <c r="N150" s="299">
        <v>174.4</v>
      </c>
      <c r="O150" s="314">
        <v>82987000</v>
      </c>
      <c r="P150" s="315">
        <v>3.7369207772795218E-4</v>
      </c>
    </row>
    <row r="151" spans="1:16" ht="15">
      <c r="A151" s="272">
        <v>141</v>
      </c>
      <c r="B151" s="382" t="s">
        <v>63</v>
      </c>
      <c r="C151" s="513" t="s">
        <v>196</v>
      </c>
      <c r="D151" s="514">
        <v>44252</v>
      </c>
      <c r="E151" s="311">
        <v>1004.5</v>
      </c>
      <c r="F151" s="311">
        <v>1007.9</v>
      </c>
      <c r="G151" s="312">
        <v>995.34999999999991</v>
      </c>
      <c r="H151" s="312">
        <v>986.19999999999993</v>
      </c>
      <c r="I151" s="312">
        <v>973.64999999999986</v>
      </c>
      <c r="J151" s="312">
        <v>1017.05</v>
      </c>
      <c r="K151" s="312">
        <v>1029.5999999999999</v>
      </c>
      <c r="L151" s="312">
        <v>1038.75</v>
      </c>
      <c r="M151" s="299">
        <v>1020.45</v>
      </c>
      <c r="N151" s="299">
        <v>998.75</v>
      </c>
      <c r="O151" s="314">
        <v>2421000</v>
      </c>
      <c r="P151" s="315">
        <v>-3.1600000000000003E-2</v>
      </c>
    </row>
    <row r="152" spans="1:16" ht="15">
      <c r="A152" s="272">
        <v>142</v>
      </c>
      <c r="B152" s="382" t="s">
        <v>106</v>
      </c>
      <c r="C152" s="513" t="s">
        <v>197</v>
      </c>
      <c r="D152" s="514">
        <v>44252</v>
      </c>
      <c r="E152" s="311">
        <v>431.15</v>
      </c>
      <c r="F152" s="311">
        <v>432.86666666666662</v>
      </c>
      <c r="G152" s="312">
        <v>428.08333333333326</v>
      </c>
      <c r="H152" s="312">
        <v>425.01666666666665</v>
      </c>
      <c r="I152" s="312">
        <v>420.23333333333329</v>
      </c>
      <c r="J152" s="312">
        <v>435.93333333333322</v>
      </c>
      <c r="K152" s="312">
        <v>440.71666666666664</v>
      </c>
      <c r="L152" s="312">
        <v>443.78333333333319</v>
      </c>
      <c r="M152" s="299">
        <v>437.65</v>
      </c>
      <c r="N152" s="299">
        <v>429.8</v>
      </c>
      <c r="O152" s="314">
        <v>27920000</v>
      </c>
      <c r="P152" s="315">
        <v>1.2885999535639656E-2</v>
      </c>
    </row>
    <row r="153" spans="1:16" ht="15">
      <c r="A153" s="272">
        <v>143</v>
      </c>
      <c r="B153" s="382" t="s">
        <v>88</v>
      </c>
      <c r="C153" s="513" t="s">
        <v>199</v>
      </c>
      <c r="D153" s="514">
        <v>44252</v>
      </c>
      <c r="E153" s="311">
        <v>250.6</v>
      </c>
      <c r="F153" s="311">
        <v>251.93333333333331</v>
      </c>
      <c r="G153" s="312">
        <v>241.71666666666664</v>
      </c>
      <c r="H153" s="312">
        <v>232.83333333333334</v>
      </c>
      <c r="I153" s="312">
        <v>222.61666666666667</v>
      </c>
      <c r="J153" s="312">
        <v>260.81666666666661</v>
      </c>
      <c r="K153" s="312">
        <v>271.03333333333325</v>
      </c>
      <c r="L153" s="312">
        <v>279.91666666666657</v>
      </c>
      <c r="M153" s="299">
        <v>262.14999999999998</v>
      </c>
      <c r="N153" s="299">
        <v>243.05</v>
      </c>
      <c r="O153" s="314">
        <v>32382000</v>
      </c>
      <c r="P153" s="315">
        <v>8.0480480480480482E-2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140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44232</v>
      </c>
    </row>
    <row r="7" spans="1:15">
      <c r="A7"/>
    </row>
    <row r="8" spans="1:15" ht="28.5" customHeight="1">
      <c r="A8" s="550" t="s">
        <v>16</v>
      </c>
      <c r="B8" s="551" t="s">
        <v>18</v>
      </c>
      <c r="C8" s="549" t="s">
        <v>19</v>
      </c>
      <c r="D8" s="549" t="s">
        <v>20</v>
      </c>
      <c r="E8" s="549" t="s">
        <v>21</v>
      </c>
      <c r="F8" s="549"/>
      <c r="G8" s="549"/>
      <c r="H8" s="549" t="s">
        <v>22</v>
      </c>
      <c r="I8" s="549"/>
      <c r="J8" s="549"/>
      <c r="K8" s="269"/>
      <c r="L8" s="277"/>
      <c r="M8" s="277"/>
    </row>
    <row r="9" spans="1:15" ht="36" customHeight="1">
      <c r="A9" s="545"/>
      <c r="B9" s="547"/>
      <c r="C9" s="552" t="s">
        <v>23</v>
      </c>
      <c r="D9" s="552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14895.65</v>
      </c>
      <c r="D10" s="298">
        <v>14841.366666666667</v>
      </c>
      <c r="E10" s="298">
        <v>14769.033333333333</v>
      </c>
      <c r="F10" s="298">
        <v>14642.416666666666</v>
      </c>
      <c r="G10" s="298">
        <v>14570.083333333332</v>
      </c>
      <c r="H10" s="298">
        <v>14967.983333333334</v>
      </c>
      <c r="I10" s="298">
        <v>15040.316666666666</v>
      </c>
      <c r="J10" s="298">
        <v>15166.933333333334</v>
      </c>
      <c r="K10" s="297">
        <v>14913.7</v>
      </c>
      <c r="L10" s="297">
        <v>14714.75</v>
      </c>
      <c r="M10" s="302"/>
    </row>
    <row r="11" spans="1:15">
      <c r="A11" s="296">
        <v>2</v>
      </c>
      <c r="B11" s="272" t="s">
        <v>217</v>
      </c>
      <c r="C11" s="299">
        <v>35344.800000000003</v>
      </c>
      <c r="D11" s="274">
        <v>34998.950000000004</v>
      </c>
      <c r="E11" s="274">
        <v>34584.750000000007</v>
      </c>
      <c r="F11" s="274">
        <v>33824.700000000004</v>
      </c>
      <c r="G11" s="274">
        <v>33410.500000000007</v>
      </c>
      <c r="H11" s="274">
        <v>35759.000000000007</v>
      </c>
      <c r="I11" s="274">
        <v>36173.200000000004</v>
      </c>
      <c r="J11" s="274">
        <v>36933.250000000007</v>
      </c>
      <c r="K11" s="299">
        <v>35413.15</v>
      </c>
      <c r="L11" s="299">
        <v>34238.9</v>
      </c>
      <c r="M11" s="302"/>
    </row>
    <row r="12" spans="1:15">
      <c r="A12" s="296">
        <v>3</v>
      </c>
      <c r="B12" s="280" t="s">
        <v>218</v>
      </c>
      <c r="C12" s="299">
        <v>1722</v>
      </c>
      <c r="D12" s="274">
        <v>1710.1166666666668</v>
      </c>
      <c r="E12" s="274">
        <v>1693.3333333333335</v>
      </c>
      <c r="F12" s="274">
        <v>1664.6666666666667</v>
      </c>
      <c r="G12" s="274">
        <v>1647.8833333333334</v>
      </c>
      <c r="H12" s="274">
        <v>1738.7833333333335</v>
      </c>
      <c r="I12" s="274">
        <v>1755.5666666666668</v>
      </c>
      <c r="J12" s="274">
        <v>1784.2333333333336</v>
      </c>
      <c r="K12" s="299">
        <v>1726.9</v>
      </c>
      <c r="L12" s="299">
        <v>1681.45</v>
      </c>
      <c r="M12" s="302"/>
    </row>
    <row r="13" spans="1:15">
      <c r="A13" s="296">
        <v>4</v>
      </c>
      <c r="B13" s="272" t="s">
        <v>219</v>
      </c>
      <c r="C13" s="299">
        <v>4048.4</v>
      </c>
      <c r="D13" s="274">
        <v>4038.7666666666664</v>
      </c>
      <c r="E13" s="274">
        <v>4013.833333333333</v>
      </c>
      <c r="F13" s="274">
        <v>3979.2666666666664</v>
      </c>
      <c r="G13" s="274">
        <v>3954.333333333333</v>
      </c>
      <c r="H13" s="274">
        <v>4073.333333333333</v>
      </c>
      <c r="I13" s="274">
        <v>4098.2666666666664</v>
      </c>
      <c r="J13" s="274">
        <v>4132.833333333333</v>
      </c>
      <c r="K13" s="299">
        <v>4063.7</v>
      </c>
      <c r="L13" s="299">
        <v>4004.2</v>
      </c>
      <c r="M13" s="302"/>
    </row>
    <row r="14" spans="1:15">
      <c r="A14" s="296">
        <v>5</v>
      </c>
      <c r="B14" s="272" t="s">
        <v>220</v>
      </c>
      <c r="C14" s="299">
        <v>25570.05</v>
      </c>
      <c r="D14" s="274">
        <v>25645.933333333334</v>
      </c>
      <c r="E14" s="274">
        <v>25429.366666666669</v>
      </c>
      <c r="F14" s="274">
        <v>25288.683333333334</v>
      </c>
      <c r="G14" s="274">
        <v>25072.116666666669</v>
      </c>
      <c r="H14" s="274">
        <v>25786.616666666669</v>
      </c>
      <c r="I14" s="274">
        <v>26003.183333333334</v>
      </c>
      <c r="J14" s="274">
        <v>26143.866666666669</v>
      </c>
      <c r="K14" s="299">
        <v>25862.5</v>
      </c>
      <c r="L14" s="299">
        <v>25505.25</v>
      </c>
      <c r="M14" s="302"/>
    </row>
    <row r="15" spans="1:15">
      <c r="A15" s="296">
        <v>6</v>
      </c>
      <c r="B15" s="272" t="s">
        <v>221</v>
      </c>
      <c r="C15" s="299">
        <v>3000.95</v>
      </c>
      <c r="D15" s="274">
        <v>2985.3833333333337</v>
      </c>
      <c r="E15" s="274">
        <v>2958.8666666666672</v>
      </c>
      <c r="F15" s="274">
        <v>2916.7833333333338</v>
      </c>
      <c r="G15" s="274">
        <v>2890.2666666666673</v>
      </c>
      <c r="H15" s="274">
        <v>3027.4666666666672</v>
      </c>
      <c r="I15" s="274">
        <v>3053.9833333333336</v>
      </c>
      <c r="J15" s="274">
        <v>3096.0666666666671</v>
      </c>
      <c r="K15" s="299">
        <v>3011.9</v>
      </c>
      <c r="L15" s="299">
        <v>2943.3</v>
      </c>
      <c r="M15" s="302"/>
    </row>
    <row r="16" spans="1:15">
      <c r="A16" s="296">
        <v>7</v>
      </c>
      <c r="B16" s="272" t="s">
        <v>222</v>
      </c>
      <c r="C16" s="299">
        <v>6698.35</v>
      </c>
      <c r="D16" s="274">
        <v>6657.1833333333334</v>
      </c>
      <c r="E16" s="274">
        <v>6600.9666666666672</v>
      </c>
      <c r="F16" s="274">
        <v>6503.5833333333339</v>
      </c>
      <c r="G16" s="274">
        <v>6447.3666666666677</v>
      </c>
      <c r="H16" s="274">
        <v>6754.5666666666666</v>
      </c>
      <c r="I16" s="274">
        <v>6810.7833333333319</v>
      </c>
      <c r="J16" s="274">
        <v>6908.1666666666661</v>
      </c>
      <c r="K16" s="299">
        <v>6713.4</v>
      </c>
      <c r="L16" s="299">
        <v>6559.8</v>
      </c>
      <c r="M16" s="302"/>
    </row>
    <row r="17" spans="1:13">
      <c r="A17" s="296">
        <v>8</v>
      </c>
      <c r="B17" s="272" t="s">
        <v>38</v>
      </c>
      <c r="C17" s="272">
        <v>1748.95</v>
      </c>
      <c r="D17" s="274">
        <v>1742.2333333333336</v>
      </c>
      <c r="E17" s="274">
        <v>1723.0666666666671</v>
      </c>
      <c r="F17" s="274">
        <v>1697.1833333333334</v>
      </c>
      <c r="G17" s="274">
        <v>1678.0166666666669</v>
      </c>
      <c r="H17" s="274">
        <v>1768.1166666666672</v>
      </c>
      <c r="I17" s="274">
        <v>1787.2833333333338</v>
      </c>
      <c r="J17" s="274">
        <v>1813.1666666666674</v>
      </c>
      <c r="K17" s="272">
        <v>1761.4</v>
      </c>
      <c r="L17" s="272">
        <v>1716.35</v>
      </c>
      <c r="M17" s="272">
        <v>9.5228800000000007</v>
      </c>
    </row>
    <row r="18" spans="1:13">
      <c r="A18" s="296">
        <v>9</v>
      </c>
      <c r="B18" s="272" t="s">
        <v>223</v>
      </c>
      <c r="C18" s="272">
        <v>964.95</v>
      </c>
      <c r="D18" s="274">
        <v>961.83333333333337</v>
      </c>
      <c r="E18" s="274">
        <v>944.66666666666674</v>
      </c>
      <c r="F18" s="274">
        <v>924.38333333333333</v>
      </c>
      <c r="G18" s="274">
        <v>907.2166666666667</v>
      </c>
      <c r="H18" s="274">
        <v>982.11666666666679</v>
      </c>
      <c r="I18" s="274">
        <v>999.28333333333353</v>
      </c>
      <c r="J18" s="274">
        <v>1019.5666666666668</v>
      </c>
      <c r="K18" s="272">
        <v>979</v>
      </c>
      <c r="L18" s="272">
        <v>941.55</v>
      </c>
      <c r="M18" s="272">
        <v>8.5187000000000008</v>
      </c>
    </row>
    <row r="19" spans="1:13">
      <c r="A19" s="296">
        <v>10</v>
      </c>
      <c r="B19" s="272" t="s">
        <v>736</v>
      </c>
      <c r="C19" s="273">
        <v>1194.1500000000001</v>
      </c>
      <c r="D19" s="274">
        <v>1196.95</v>
      </c>
      <c r="E19" s="274">
        <v>1182.2</v>
      </c>
      <c r="F19" s="274">
        <v>1170.25</v>
      </c>
      <c r="G19" s="274">
        <v>1155.5</v>
      </c>
      <c r="H19" s="274">
        <v>1208.9000000000001</v>
      </c>
      <c r="I19" s="274">
        <v>1223.6500000000001</v>
      </c>
      <c r="J19" s="274">
        <v>1235.6000000000001</v>
      </c>
      <c r="K19" s="272">
        <v>1211.7</v>
      </c>
      <c r="L19" s="272">
        <v>1185</v>
      </c>
      <c r="M19" s="272">
        <v>4.2570600000000001</v>
      </c>
    </row>
    <row r="20" spans="1:13">
      <c r="A20" s="296">
        <v>11</v>
      </c>
      <c r="B20" s="272" t="s">
        <v>289</v>
      </c>
      <c r="C20" s="272">
        <v>14488.2</v>
      </c>
      <c r="D20" s="274">
        <v>14478.366666666667</v>
      </c>
      <c r="E20" s="274">
        <v>14369.833333333334</v>
      </c>
      <c r="F20" s="274">
        <v>14251.466666666667</v>
      </c>
      <c r="G20" s="274">
        <v>14142.933333333334</v>
      </c>
      <c r="H20" s="274">
        <v>14596.733333333334</v>
      </c>
      <c r="I20" s="274">
        <v>14705.266666666666</v>
      </c>
      <c r="J20" s="274">
        <v>14823.633333333333</v>
      </c>
      <c r="K20" s="272">
        <v>14586.9</v>
      </c>
      <c r="L20" s="272">
        <v>14360</v>
      </c>
      <c r="M20" s="272">
        <v>0.33793000000000001</v>
      </c>
    </row>
    <row r="21" spans="1:13">
      <c r="A21" s="296">
        <v>12</v>
      </c>
      <c r="B21" s="272" t="s">
        <v>40</v>
      </c>
      <c r="C21" s="272">
        <v>589.70000000000005</v>
      </c>
      <c r="D21" s="274">
        <v>585.80000000000007</v>
      </c>
      <c r="E21" s="274">
        <v>559.90000000000009</v>
      </c>
      <c r="F21" s="274">
        <v>530.1</v>
      </c>
      <c r="G21" s="274">
        <v>504.20000000000005</v>
      </c>
      <c r="H21" s="274">
        <v>615.60000000000014</v>
      </c>
      <c r="I21" s="274">
        <v>641.5</v>
      </c>
      <c r="J21" s="274">
        <v>671.30000000000018</v>
      </c>
      <c r="K21" s="272">
        <v>611.70000000000005</v>
      </c>
      <c r="L21" s="272">
        <v>556</v>
      </c>
      <c r="M21" s="272">
        <v>111.84166999999999</v>
      </c>
    </row>
    <row r="22" spans="1:13">
      <c r="A22" s="296">
        <v>13</v>
      </c>
      <c r="B22" s="272" t="s">
        <v>290</v>
      </c>
      <c r="C22" s="272">
        <v>1078</v>
      </c>
      <c r="D22" s="274">
        <v>1063.6666666666667</v>
      </c>
      <c r="E22" s="274">
        <v>1049.3333333333335</v>
      </c>
      <c r="F22" s="274">
        <v>1020.6666666666667</v>
      </c>
      <c r="G22" s="274">
        <v>1006.3333333333335</v>
      </c>
      <c r="H22" s="274">
        <v>1092.3333333333335</v>
      </c>
      <c r="I22" s="274">
        <v>1106.666666666667</v>
      </c>
      <c r="J22" s="274">
        <v>1135.3333333333335</v>
      </c>
      <c r="K22" s="272">
        <v>1078</v>
      </c>
      <c r="L22" s="272">
        <v>1035</v>
      </c>
      <c r="M22" s="272">
        <v>10.892989999999999</v>
      </c>
    </row>
    <row r="23" spans="1:13">
      <c r="A23" s="296">
        <v>14</v>
      </c>
      <c r="B23" s="272" t="s">
        <v>41</v>
      </c>
      <c r="C23" s="272">
        <v>568.4</v>
      </c>
      <c r="D23" s="274">
        <v>565.2833333333333</v>
      </c>
      <c r="E23" s="274">
        <v>557.16666666666663</v>
      </c>
      <c r="F23" s="274">
        <v>545.93333333333328</v>
      </c>
      <c r="G23" s="274">
        <v>537.81666666666661</v>
      </c>
      <c r="H23" s="274">
        <v>576.51666666666665</v>
      </c>
      <c r="I23" s="274">
        <v>584.63333333333344</v>
      </c>
      <c r="J23" s="274">
        <v>595.86666666666667</v>
      </c>
      <c r="K23" s="272">
        <v>573.4</v>
      </c>
      <c r="L23" s="272">
        <v>554.04999999999995</v>
      </c>
      <c r="M23" s="272">
        <v>68.504620000000003</v>
      </c>
    </row>
    <row r="24" spans="1:13">
      <c r="A24" s="296">
        <v>15</v>
      </c>
      <c r="B24" s="272" t="s">
        <v>839</v>
      </c>
      <c r="C24" s="272">
        <v>388.05</v>
      </c>
      <c r="D24" s="274">
        <v>391.34999999999997</v>
      </c>
      <c r="E24" s="274">
        <v>382.69999999999993</v>
      </c>
      <c r="F24" s="274">
        <v>377.34999999999997</v>
      </c>
      <c r="G24" s="274">
        <v>368.69999999999993</v>
      </c>
      <c r="H24" s="274">
        <v>396.69999999999993</v>
      </c>
      <c r="I24" s="274">
        <v>405.34999999999991</v>
      </c>
      <c r="J24" s="274">
        <v>410.69999999999993</v>
      </c>
      <c r="K24" s="272">
        <v>400</v>
      </c>
      <c r="L24" s="272">
        <v>386</v>
      </c>
      <c r="M24" s="272">
        <v>6.5262700000000002</v>
      </c>
    </row>
    <row r="25" spans="1:13">
      <c r="A25" s="296">
        <v>16</v>
      </c>
      <c r="B25" s="272" t="s">
        <v>291</v>
      </c>
      <c r="C25" s="272">
        <v>516.20000000000005</v>
      </c>
      <c r="D25" s="274">
        <v>514.7833333333333</v>
      </c>
      <c r="E25" s="274">
        <v>504.56666666666661</v>
      </c>
      <c r="F25" s="274">
        <v>492.93333333333328</v>
      </c>
      <c r="G25" s="274">
        <v>482.71666666666658</v>
      </c>
      <c r="H25" s="274">
        <v>526.41666666666663</v>
      </c>
      <c r="I25" s="274">
        <v>536.63333333333333</v>
      </c>
      <c r="J25" s="274">
        <v>548.26666666666665</v>
      </c>
      <c r="K25" s="272">
        <v>525</v>
      </c>
      <c r="L25" s="272">
        <v>503.15</v>
      </c>
      <c r="M25" s="272">
        <v>8.5458099999999995</v>
      </c>
    </row>
    <row r="26" spans="1:13">
      <c r="A26" s="296">
        <v>17</v>
      </c>
      <c r="B26" s="272" t="s">
        <v>224</v>
      </c>
      <c r="C26" s="272">
        <v>90.4</v>
      </c>
      <c r="D26" s="274">
        <v>89.816666666666663</v>
      </c>
      <c r="E26" s="274">
        <v>88.133333333333326</v>
      </c>
      <c r="F26" s="274">
        <v>85.86666666666666</v>
      </c>
      <c r="G26" s="274">
        <v>84.183333333333323</v>
      </c>
      <c r="H26" s="274">
        <v>92.083333333333329</v>
      </c>
      <c r="I26" s="274">
        <v>93.766666666666666</v>
      </c>
      <c r="J26" s="274">
        <v>96.033333333333331</v>
      </c>
      <c r="K26" s="272">
        <v>91.5</v>
      </c>
      <c r="L26" s="272">
        <v>87.55</v>
      </c>
      <c r="M26" s="272">
        <v>38.770139999999998</v>
      </c>
    </row>
    <row r="27" spans="1:13">
      <c r="A27" s="296">
        <v>18</v>
      </c>
      <c r="B27" s="272" t="s">
        <v>225</v>
      </c>
      <c r="C27" s="272">
        <v>158.85</v>
      </c>
      <c r="D27" s="274">
        <v>157.61666666666667</v>
      </c>
      <c r="E27" s="274">
        <v>151.73333333333335</v>
      </c>
      <c r="F27" s="274">
        <v>144.61666666666667</v>
      </c>
      <c r="G27" s="274">
        <v>138.73333333333335</v>
      </c>
      <c r="H27" s="274">
        <v>164.73333333333335</v>
      </c>
      <c r="I27" s="274">
        <v>170.61666666666667</v>
      </c>
      <c r="J27" s="274">
        <v>177.73333333333335</v>
      </c>
      <c r="K27" s="272">
        <v>163.5</v>
      </c>
      <c r="L27" s="272">
        <v>150.5</v>
      </c>
      <c r="M27" s="272">
        <v>77.11345</v>
      </c>
    </row>
    <row r="28" spans="1:13">
      <c r="A28" s="296">
        <v>19</v>
      </c>
      <c r="B28" s="272" t="s">
        <v>226</v>
      </c>
      <c r="C28" s="272">
        <v>1813.2</v>
      </c>
      <c r="D28" s="274">
        <v>1820.3999999999999</v>
      </c>
      <c r="E28" s="274">
        <v>1792.7999999999997</v>
      </c>
      <c r="F28" s="274">
        <v>1772.3999999999999</v>
      </c>
      <c r="G28" s="274">
        <v>1744.7999999999997</v>
      </c>
      <c r="H28" s="274">
        <v>1840.7999999999997</v>
      </c>
      <c r="I28" s="274">
        <v>1868.3999999999996</v>
      </c>
      <c r="J28" s="274">
        <v>1888.7999999999997</v>
      </c>
      <c r="K28" s="272">
        <v>1848</v>
      </c>
      <c r="L28" s="272">
        <v>1800</v>
      </c>
      <c r="M28" s="272">
        <v>1.45113</v>
      </c>
    </row>
    <row r="29" spans="1:13">
      <c r="A29" s="296">
        <v>20</v>
      </c>
      <c r="B29" s="272" t="s">
        <v>295</v>
      </c>
      <c r="C29" s="272">
        <v>945.2</v>
      </c>
      <c r="D29" s="274">
        <v>952.66666666666663</v>
      </c>
      <c r="E29" s="274">
        <v>935.93333333333328</v>
      </c>
      <c r="F29" s="274">
        <v>926.66666666666663</v>
      </c>
      <c r="G29" s="274">
        <v>909.93333333333328</v>
      </c>
      <c r="H29" s="274">
        <v>961.93333333333328</v>
      </c>
      <c r="I29" s="274">
        <v>978.66666666666663</v>
      </c>
      <c r="J29" s="274">
        <v>987.93333333333328</v>
      </c>
      <c r="K29" s="272">
        <v>969.4</v>
      </c>
      <c r="L29" s="272">
        <v>943.4</v>
      </c>
      <c r="M29" s="272">
        <v>2.6693500000000001</v>
      </c>
    </row>
    <row r="30" spans="1:13">
      <c r="A30" s="296">
        <v>21</v>
      </c>
      <c r="B30" s="272" t="s">
        <v>227</v>
      </c>
      <c r="C30" s="272">
        <v>2977.1</v>
      </c>
      <c r="D30" s="274">
        <v>2971.75</v>
      </c>
      <c r="E30" s="274">
        <v>2945.5</v>
      </c>
      <c r="F30" s="274">
        <v>2913.9</v>
      </c>
      <c r="G30" s="274">
        <v>2887.65</v>
      </c>
      <c r="H30" s="274">
        <v>3003.35</v>
      </c>
      <c r="I30" s="274">
        <v>3029.6</v>
      </c>
      <c r="J30" s="274">
        <v>3061.2</v>
      </c>
      <c r="K30" s="272">
        <v>2998</v>
      </c>
      <c r="L30" s="272">
        <v>2940.15</v>
      </c>
      <c r="M30" s="272">
        <v>0.43370999999999998</v>
      </c>
    </row>
    <row r="31" spans="1:13">
      <c r="A31" s="296">
        <v>22</v>
      </c>
      <c r="B31" s="272" t="s">
        <v>44</v>
      </c>
      <c r="C31" s="272">
        <v>960.65</v>
      </c>
      <c r="D31" s="274">
        <v>962.06666666666661</v>
      </c>
      <c r="E31" s="274">
        <v>952.13333333333321</v>
      </c>
      <c r="F31" s="274">
        <v>943.61666666666656</v>
      </c>
      <c r="G31" s="274">
        <v>933.68333333333317</v>
      </c>
      <c r="H31" s="274">
        <v>970.58333333333326</v>
      </c>
      <c r="I31" s="274">
        <v>980.51666666666665</v>
      </c>
      <c r="J31" s="274">
        <v>989.0333333333333</v>
      </c>
      <c r="K31" s="272">
        <v>972</v>
      </c>
      <c r="L31" s="272">
        <v>953.55</v>
      </c>
      <c r="M31" s="272">
        <v>5.9736000000000002</v>
      </c>
    </row>
    <row r="32" spans="1:13">
      <c r="A32" s="296">
        <v>23</v>
      </c>
      <c r="B32" s="272" t="s">
        <v>45</v>
      </c>
      <c r="C32" s="272">
        <v>272.75</v>
      </c>
      <c r="D32" s="274">
        <v>271.3</v>
      </c>
      <c r="E32" s="274">
        <v>267.60000000000002</v>
      </c>
      <c r="F32" s="274">
        <v>262.45</v>
      </c>
      <c r="G32" s="274">
        <v>258.75</v>
      </c>
      <c r="H32" s="274">
        <v>276.45000000000005</v>
      </c>
      <c r="I32" s="274">
        <v>280.14999999999998</v>
      </c>
      <c r="J32" s="274">
        <v>285.30000000000007</v>
      </c>
      <c r="K32" s="272">
        <v>275</v>
      </c>
      <c r="L32" s="272">
        <v>266.14999999999998</v>
      </c>
      <c r="M32" s="272">
        <v>78.030829999999995</v>
      </c>
    </row>
    <row r="33" spans="1:13">
      <c r="A33" s="296">
        <v>24</v>
      </c>
      <c r="B33" s="272" t="s">
        <v>46</v>
      </c>
      <c r="C33" s="272">
        <v>2731.65</v>
      </c>
      <c r="D33" s="274">
        <v>2721.85</v>
      </c>
      <c r="E33" s="274">
        <v>2695.7999999999997</v>
      </c>
      <c r="F33" s="274">
        <v>2659.95</v>
      </c>
      <c r="G33" s="274">
        <v>2633.8999999999996</v>
      </c>
      <c r="H33" s="274">
        <v>2757.7</v>
      </c>
      <c r="I33" s="274">
        <v>2783.75</v>
      </c>
      <c r="J33" s="274">
        <v>2819.6</v>
      </c>
      <c r="K33" s="272">
        <v>2747.9</v>
      </c>
      <c r="L33" s="272">
        <v>2686</v>
      </c>
      <c r="M33" s="272">
        <v>4.55213</v>
      </c>
    </row>
    <row r="34" spans="1:13">
      <c r="A34" s="296">
        <v>25</v>
      </c>
      <c r="B34" s="272" t="s">
        <v>47</v>
      </c>
      <c r="C34" s="272">
        <v>243.85</v>
      </c>
      <c r="D34" s="274">
        <v>243.85</v>
      </c>
      <c r="E34" s="274">
        <v>232</v>
      </c>
      <c r="F34" s="274">
        <v>220.15</v>
      </c>
      <c r="G34" s="274">
        <v>208.3</v>
      </c>
      <c r="H34" s="274">
        <v>255.7</v>
      </c>
      <c r="I34" s="274">
        <v>267.54999999999995</v>
      </c>
      <c r="J34" s="274">
        <v>279.39999999999998</v>
      </c>
      <c r="K34" s="272">
        <v>255.7</v>
      </c>
      <c r="L34" s="272">
        <v>232</v>
      </c>
      <c r="M34" s="272">
        <v>810.15566000000001</v>
      </c>
    </row>
    <row r="35" spans="1:13">
      <c r="A35" s="296">
        <v>26</v>
      </c>
      <c r="B35" s="272" t="s">
        <v>48</v>
      </c>
      <c r="C35" s="272">
        <v>135.9</v>
      </c>
      <c r="D35" s="274">
        <v>135.95000000000002</v>
      </c>
      <c r="E35" s="274">
        <v>133.00000000000003</v>
      </c>
      <c r="F35" s="274">
        <v>130.10000000000002</v>
      </c>
      <c r="G35" s="274">
        <v>127.15000000000003</v>
      </c>
      <c r="H35" s="274">
        <v>138.85000000000002</v>
      </c>
      <c r="I35" s="274">
        <v>141.80000000000001</v>
      </c>
      <c r="J35" s="274">
        <v>144.70000000000002</v>
      </c>
      <c r="K35" s="272">
        <v>138.9</v>
      </c>
      <c r="L35" s="272">
        <v>133.05000000000001</v>
      </c>
      <c r="M35" s="272">
        <v>382.00335999999999</v>
      </c>
    </row>
    <row r="36" spans="1:13">
      <c r="A36" s="296">
        <v>27</v>
      </c>
      <c r="B36" s="272" t="s">
        <v>50</v>
      </c>
      <c r="C36" s="272">
        <v>2401.8000000000002</v>
      </c>
      <c r="D36" s="274">
        <v>2418.6</v>
      </c>
      <c r="E36" s="274">
        <v>2381.1999999999998</v>
      </c>
      <c r="F36" s="274">
        <v>2360.6</v>
      </c>
      <c r="G36" s="274">
        <v>2323.1999999999998</v>
      </c>
      <c r="H36" s="274">
        <v>2439.1999999999998</v>
      </c>
      <c r="I36" s="274">
        <v>2476.6000000000004</v>
      </c>
      <c r="J36" s="274">
        <v>2497.1999999999998</v>
      </c>
      <c r="K36" s="272">
        <v>2456</v>
      </c>
      <c r="L36" s="272">
        <v>2398</v>
      </c>
      <c r="M36" s="272">
        <v>34.785620000000002</v>
      </c>
    </row>
    <row r="37" spans="1:13">
      <c r="A37" s="296">
        <v>28</v>
      </c>
      <c r="B37" s="272" t="s">
        <v>52</v>
      </c>
      <c r="C37" s="272">
        <v>927.15</v>
      </c>
      <c r="D37" s="274">
        <v>925.04999999999984</v>
      </c>
      <c r="E37" s="274">
        <v>914.29999999999973</v>
      </c>
      <c r="F37" s="274">
        <v>901.44999999999993</v>
      </c>
      <c r="G37" s="274">
        <v>890.69999999999982</v>
      </c>
      <c r="H37" s="274">
        <v>937.89999999999964</v>
      </c>
      <c r="I37" s="274">
        <v>948.64999999999986</v>
      </c>
      <c r="J37" s="274">
        <v>961.49999999999955</v>
      </c>
      <c r="K37" s="272">
        <v>935.8</v>
      </c>
      <c r="L37" s="272">
        <v>912.2</v>
      </c>
      <c r="M37" s="272">
        <v>18.81897</v>
      </c>
    </row>
    <row r="38" spans="1:13">
      <c r="A38" s="296">
        <v>29</v>
      </c>
      <c r="B38" s="272" t="s">
        <v>228</v>
      </c>
      <c r="C38" s="272">
        <v>2959.85</v>
      </c>
      <c r="D38" s="274">
        <v>2935.2833333333333</v>
      </c>
      <c r="E38" s="274">
        <v>2895.5666666666666</v>
      </c>
      <c r="F38" s="274">
        <v>2831.2833333333333</v>
      </c>
      <c r="G38" s="274">
        <v>2791.5666666666666</v>
      </c>
      <c r="H38" s="274">
        <v>2999.5666666666666</v>
      </c>
      <c r="I38" s="274">
        <v>3039.2833333333328</v>
      </c>
      <c r="J38" s="274">
        <v>3103.5666666666666</v>
      </c>
      <c r="K38" s="272">
        <v>2975</v>
      </c>
      <c r="L38" s="272">
        <v>2871</v>
      </c>
      <c r="M38" s="272">
        <v>5.9241799999999998</v>
      </c>
    </row>
    <row r="39" spans="1:13">
      <c r="A39" s="296">
        <v>30</v>
      </c>
      <c r="B39" s="272" t="s">
        <v>54</v>
      </c>
      <c r="C39" s="272">
        <v>743.9</v>
      </c>
      <c r="D39" s="274">
        <v>736.66666666666663</v>
      </c>
      <c r="E39" s="274">
        <v>727.83333333333326</v>
      </c>
      <c r="F39" s="274">
        <v>711.76666666666665</v>
      </c>
      <c r="G39" s="274">
        <v>702.93333333333328</v>
      </c>
      <c r="H39" s="274">
        <v>752.73333333333323</v>
      </c>
      <c r="I39" s="274">
        <v>761.56666666666649</v>
      </c>
      <c r="J39" s="274">
        <v>777.63333333333321</v>
      </c>
      <c r="K39" s="272">
        <v>745.5</v>
      </c>
      <c r="L39" s="272">
        <v>720.6</v>
      </c>
      <c r="M39" s="272">
        <v>204.90289000000001</v>
      </c>
    </row>
    <row r="40" spans="1:13">
      <c r="A40" s="296">
        <v>31</v>
      </c>
      <c r="B40" s="272" t="s">
        <v>55</v>
      </c>
      <c r="C40" s="272">
        <v>4223.5</v>
      </c>
      <c r="D40" s="274">
        <v>4261.6333333333332</v>
      </c>
      <c r="E40" s="274">
        <v>4161.8666666666668</v>
      </c>
      <c r="F40" s="274">
        <v>4100.2333333333336</v>
      </c>
      <c r="G40" s="274">
        <v>4000.4666666666672</v>
      </c>
      <c r="H40" s="274">
        <v>4323.2666666666664</v>
      </c>
      <c r="I40" s="274">
        <v>4423.0333333333328</v>
      </c>
      <c r="J40" s="274">
        <v>4484.6666666666661</v>
      </c>
      <c r="K40" s="272">
        <v>4361.3999999999996</v>
      </c>
      <c r="L40" s="272">
        <v>4200</v>
      </c>
      <c r="M40" s="272">
        <v>11.63598</v>
      </c>
    </row>
    <row r="41" spans="1:13">
      <c r="A41" s="296">
        <v>32</v>
      </c>
      <c r="B41" s="272" t="s">
        <v>58</v>
      </c>
      <c r="C41" s="272">
        <v>5504.85</v>
      </c>
      <c r="D41" s="274">
        <v>5417.9666666666672</v>
      </c>
      <c r="E41" s="274">
        <v>5292.9333333333343</v>
      </c>
      <c r="F41" s="274">
        <v>5081.0166666666673</v>
      </c>
      <c r="G41" s="274">
        <v>4955.9833333333345</v>
      </c>
      <c r="H41" s="274">
        <v>5629.8833333333341</v>
      </c>
      <c r="I41" s="274">
        <v>5754.916666666667</v>
      </c>
      <c r="J41" s="274">
        <v>5966.8333333333339</v>
      </c>
      <c r="K41" s="272">
        <v>5543</v>
      </c>
      <c r="L41" s="272">
        <v>5206.05</v>
      </c>
      <c r="M41" s="272">
        <v>53.258879999999998</v>
      </c>
    </row>
    <row r="42" spans="1:13">
      <c r="A42" s="296">
        <v>33</v>
      </c>
      <c r="B42" s="272" t="s">
        <v>57</v>
      </c>
      <c r="C42" s="272">
        <v>9700.5499999999993</v>
      </c>
      <c r="D42" s="274">
        <v>9643.6833333333325</v>
      </c>
      <c r="E42" s="274">
        <v>9527.366666666665</v>
      </c>
      <c r="F42" s="274">
        <v>9354.1833333333325</v>
      </c>
      <c r="G42" s="274">
        <v>9237.866666666665</v>
      </c>
      <c r="H42" s="274">
        <v>9816.866666666665</v>
      </c>
      <c r="I42" s="274">
        <v>9933.1833333333343</v>
      </c>
      <c r="J42" s="274">
        <v>10106.366666666665</v>
      </c>
      <c r="K42" s="272">
        <v>9760</v>
      </c>
      <c r="L42" s="272">
        <v>9470.5</v>
      </c>
      <c r="M42" s="272">
        <v>6.0472700000000001</v>
      </c>
    </row>
    <row r="43" spans="1:13">
      <c r="A43" s="296">
        <v>34</v>
      </c>
      <c r="B43" s="272" t="s">
        <v>229</v>
      </c>
      <c r="C43" s="272">
        <v>3419.5</v>
      </c>
      <c r="D43" s="274">
        <v>3405.85</v>
      </c>
      <c r="E43" s="274">
        <v>3381.7</v>
      </c>
      <c r="F43" s="274">
        <v>3343.9</v>
      </c>
      <c r="G43" s="274">
        <v>3319.75</v>
      </c>
      <c r="H43" s="274">
        <v>3443.6499999999996</v>
      </c>
      <c r="I43" s="274">
        <v>3467.8</v>
      </c>
      <c r="J43" s="274">
        <v>3505.5999999999995</v>
      </c>
      <c r="K43" s="272">
        <v>3430</v>
      </c>
      <c r="L43" s="272">
        <v>3368.05</v>
      </c>
      <c r="M43" s="272">
        <v>1.37076</v>
      </c>
    </row>
    <row r="44" spans="1:13">
      <c r="A44" s="296">
        <v>35</v>
      </c>
      <c r="B44" s="272" t="s">
        <v>59</v>
      </c>
      <c r="C44" s="272">
        <v>1829.4</v>
      </c>
      <c r="D44" s="274">
        <v>1800.3333333333333</v>
      </c>
      <c r="E44" s="274">
        <v>1750.6666666666665</v>
      </c>
      <c r="F44" s="274">
        <v>1671.9333333333332</v>
      </c>
      <c r="G44" s="274">
        <v>1622.2666666666664</v>
      </c>
      <c r="H44" s="274">
        <v>1879.0666666666666</v>
      </c>
      <c r="I44" s="274">
        <v>1928.7333333333331</v>
      </c>
      <c r="J44" s="274">
        <v>2007.4666666666667</v>
      </c>
      <c r="K44" s="272">
        <v>1850</v>
      </c>
      <c r="L44" s="272">
        <v>1721.6</v>
      </c>
      <c r="M44" s="272">
        <v>21.64378</v>
      </c>
    </row>
    <row r="45" spans="1:13">
      <c r="A45" s="296">
        <v>36</v>
      </c>
      <c r="B45" s="272" t="s">
        <v>230</v>
      </c>
      <c r="C45" s="272">
        <v>346.85</v>
      </c>
      <c r="D45" s="274">
        <v>344.66666666666669</v>
      </c>
      <c r="E45" s="274">
        <v>337.33333333333337</v>
      </c>
      <c r="F45" s="274">
        <v>327.81666666666666</v>
      </c>
      <c r="G45" s="274">
        <v>320.48333333333335</v>
      </c>
      <c r="H45" s="274">
        <v>354.18333333333339</v>
      </c>
      <c r="I45" s="274">
        <v>361.51666666666677</v>
      </c>
      <c r="J45" s="274">
        <v>371.03333333333342</v>
      </c>
      <c r="K45" s="272">
        <v>352</v>
      </c>
      <c r="L45" s="272">
        <v>335.15</v>
      </c>
      <c r="M45" s="272">
        <v>144.45571000000001</v>
      </c>
    </row>
    <row r="46" spans="1:13">
      <c r="A46" s="296">
        <v>37</v>
      </c>
      <c r="B46" s="272" t="s">
        <v>60</v>
      </c>
      <c r="C46" s="272">
        <v>82.05</v>
      </c>
      <c r="D46" s="274">
        <v>80.416666666666657</v>
      </c>
      <c r="E46" s="274">
        <v>77.73333333333332</v>
      </c>
      <c r="F46" s="274">
        <v>73.416666666666657</v>
      </c>
      <c r="G46" s="274">
        <v>70.73333333333332</v>
      </c>
      <c r="H46" s="274">
        <v>84.73333333333332</v>
      </c>
      <c r="I46" s="274">
        <v>87.416666666666657</v>
      </c>
      <c r="J46" s="274">
        <v>91.73333333333332</v>
      </c>
      <c r="K46" s="272">
        <v>83.1</v>
      </c>
      <c r="L46" s="272">
        <v>76.099999999999994</v>
      </c>
      <c r="M46" s="272">
        <v>959.17592999999999</v>
      </c>
    </row>
    <row r="47" spans="1:13">
      <c r="A47" s="296">
        <v>38</v>
      </c>
      <c r="B47" s="272" t="s">
        <v>61</v>
      </c>
      <c r="C47" s="272">
        <v>57.4</v>
      </c>
      <c r="D47" s="274">
        <v>56.166666666666664</v>
      </c>
      <c r="E47" s="274">
        <v>54.383333333333326</v>
      </c>
      <c r="F47" s="274">
        <v>51.36666666666666</v>
      </c>
      <c r="G47" s="274">
        <v>49.583333333333321</v>
      </c>
      <c r="H47" s="274">
        <v>59.18333333333333</v>
      </c>
      <c r="I47" s="274">
        <v>60.966666666666676</v>
      </c>
      <c r="J47" s="274">
        <v>63.983333333333334</v>
      </c>
      <c r="K47" s="272">
        <v>57.95</v>
      </c>
      <c r="L47" s="272">
        <v>53.15</v>
      </c>
      <c r="M47" s="272">
        <v>240.69542000000001</v>
      </c>
    </row>
    <row r="48" spans="1:13">
      <c r="A48" s="296">
        <v>39</v>
      </c>
      <c r="B48" s="272" t="s">
        <v>62</v>
      </c>
      <c r="C48" s="272">
        <v>1590.2</v>
      </c>
      <c r="D48" s="274">
        <v>1583.75</v>
      </c>
      <c r="E48" s="274">
        <v>1571.55</v>
      </c>
      <c r="F48" s="274">
        <v>1552.8999999999999</v>
      </c>
      <c r="G48" s="274">
        <v>1540.6999999999998</v>
      </c>
      <c r="H48" s="274">
        <v>1602.4</v>
      </c>
      <c r="I48" s="274">
        <v>1614.6</v>
      </c>
      <c r="J48" s="274">
        <v>1633.2500000000002</v>
      </c>
      <c r="K48" s="272">
        <v>1595.95</v>
      </c>
      <c r="L48" s="272">
        <v>1565.1</v>
      </c>
      <c r="M48" s="272">
        <v>4.7371699999999999</v>
      </c>
    </row>
    <row r="49" spans="1:13">
      <c r="A49" s="296">
        <v>40</v>
      </c>
      <c r="B49" s="272" t="s">
        <v>65</v>
      </c>
      <c r="C49" s="272">
        <v>733.8</v>
      </c>
      <c r="D49" s="274">
        <v>730.6</v>
      </c>
      <c r="E49" s="274">
        <v>725.2</v>
      </c>
      <c r="F49" s="274">
        <v>716.6</v>
      </c>
      <c r="G49" s="274">
        <v>711.2</v>
      </c>
      <c r="H49" s="274">
        <v>739.2</v>
      </c>
      <c r="I49" s="274">
        <v>744.59999999999991</v>
      </c>
      <c r="J49" s="274">
        <v>753.2</v>
      </c>
      <c r="K49" s="272">
        <v>736</v>
      </c>
      <c r="L49" s="272">
        <v>722</v>
      </c>
      <c r="M49" s="272">
        <v>9.3029700000000002</v>
      </c>
    </row>
    <row r="50" spans="1:13">
      <c r="A50" s="296">
        <v>41</v>
      </c>
      <c r="B50" s="272" t="s">
        <v>64</v>
      </c>
      <c r="C50" s="272">
        <v>140.94999999999999</v>
      </c>
      <c r="D50" s="274">
        <v>139.93333333333334</v>
      </c>
      <c r="E50" s="274">
        <v>138.06666666666666</v>
      </c>
      <c r="F50" s="274">
        <v>135.18333333333334</v>
      </c>
      <c r="G50" s="274">
        <v>133.31666666666666</v>
      </c>
      <c r="H50" s="274">
        <v>142.81666666666666</v>
      </c>
      <c r="I50" s="274">
        <v>144.68333333333334</v>
      </c>
      <c r="J50" s="274">
        <v>147.56666666666666</v>
      </c>
      <c r="K50" s="272">
        <v>141.80000000000001</v>
      </c>
      <c r="L50" s="272">
        <v>137.05000000000001</v>
      </c>
      <c r="M50" s="272">
        <v>183.44056</v>
      </c>
    </row>
    <row r="51" spans="1:13">
      <c r="A51" s="296">
        <v>42</v>
      </c>
      <c r="B51" s="272" t="s">
        <v>66</v>
      </c>
      <c r="C51" s="272">
        <v>629.04999999999995</v>
      </c>
      <c r="D51" s="274">
        <v>632.18333333333328</v>
      </c>
      <c r="E51" s="274">
        <v>621.96666666666658</v>
      </c>
      <c r="F51" s="274">
        <v>614.88333333333333</v>
      </c>
      <c r="G51" s="274">
        <v>604.66666666666663</v>
      </c>
      <c r="H51" s="274">
        <v>639.26666666666654</v>
      </c>
      <c r="I51" s="274">
        <v>649.48333333333323</v>
      </c>
      <c r="J51" s="274">
        <v>656.56666666666649</v>
      </c>
      <c r="K51" s="272">
        <v>642.4</v>
      </c>
      <c r="L51" s="272">
        <v>625.1</v>
      </c>
      <c r="M51" s="272">
        <v>18.22926</v>
      </c>
    </row>
    <row r="52" spans="1:13">
      <c r="A52" s="296">
        <v>43</v>
      </c>
      <c r="B52" s="272" t="s">
        <v>69</v>
      </c>
      <c r="C52" s="272">
        <v>42.2</v>
      </c>
      <c r="D52" s="274">
        <v>41.433333333333337</v>
      </c>
      <c r="E52" s="274">
        <v>40.366666666666674</v>
      </c>
      <c r="F52" s="274">
        <v>38.533333333333339</v>
      </c>
      <c r="G52" s="274">
        <v>37.466666666666676</v>
      </c>
      <c r="H52" s="274">
        <v>43.266666666666673</v>
      </c>
      <c r="I52" s="274">
        <v>44.333333333333336</v>
      </c>
      <c r="J52" s="274">
        <v>46.166666666666671</v>
      </c>
      <c r="K52" s="272">
        <v>42.5</v>
      </c>
      <c r="L52" s="272">
        <v>39.6</v>
      </c>
      <c r="M52" s="272">
        <v>1540.97676</v>
      </c>
    </row>
    <row r="53" spans="1:13">
      <c r="A53" s="296">
        <v>44</v>
      </c>
      <c r="B53" s="272" t="s">
        <v>73</v>
      </c>
      <c r="C53" s="272">
        <v>418.55</v>
      </c>
      <c r="D53" s="274">
        <v>417.2</v>
      </c>
      <c r="E53" s="274">
        <v>411.9</v>
      </c>
      <c r="F53" s="274">
        <v>405.25</v>
      </c>
      <c r="G53" s="274">
        <v>399.95</v>
      </c>
      <c r="H53" s="274">
        <v>423.84999999999997</v>
      </c>
      <c r="I53" s="274">
        <v>429.15000000000003</v>
      </c>
      <c r="J53" s="274">
        <v>435.79999999999995</v>
      </c>
      <c r="K53" s="272">
        <v>422.5</v>
      </c>
      <c r="L53" s="272">
        <v>410.55</v>
      </c>
      <c r="M53" s="272">
        <v>75.993409999999997</v>
      </c>
    </row>
    <row r="54" spans="1:13">
      <c r="A54" s="296">
        <v>45</v>
      </c>
      <c r="B54" s="272" t="s">
        <v>68</v>
      </c>
      <c r="C54" s="272">
        <v>600.6</v>
      </c>
      <c r="D54" s="274">
        <v>606.41666666666663</v>
      </c>
      <c r="E54" s="274">
        <v>589.83333333333326</v>
      </c>
      <c r="F54" s="274">
        <v>579.06666666666661</v>
      </c>
      <c r="G54" s="274">
        <v>562.48333333333323</v>
      </c>
      <c r="H54" s="274">
        <v>617.18333333333328</v>
      </c>
      <c r="I54" s="274">
        <v>633.76666666666654</v>
      </c>
      <c r="J54" s="274">
        <v>644.5333333333333</v>
      </c>
      <c r="K54" s="272">
        <v>623</v>
      </c>
      <c r="L54" s="272">
        <v>595.65</v>
      </c>
      <c r="M54" s="272">
        <v>510.18799000000001</v>
      </c>
    </row>
    <row r="55" spans="1:13">
      <c r="A55" s="296">
        <v>46</v>
      </c>
      <c r="B55" s="272" t="s">
        <v>70</v>
      </c>
      <c r="C55" s="272">
        <v>409.9</v>
      </c>
      <c r="D55" s="274">
        <v>406.84999999999997</v>
      </c>
      <c r="E55" s="274">
        <v>402.79999999999995</v>
      </c>
      <c r="F55" s="274">
        <v>395.7</v>
      </c>
      <c r="G55" s="274">
        <v>391.65</v>
      </c>
      <c r="H55" s="274">
        <v>413.94999999999993</v>
      </c>
      <c r="I55" s="274">
        <v>418</v>
      </c>
      <c r="J55" s="274">
        <v>425.09999999999991</v>
      </c>
      <c r="K55" s="272">
        <v>410.9</v>
      </c>
      <c r="L55" s="272">
        <v>399.75</v>
      </c>
      <c r="M55" s="272">
        <v>56.685839999999999</v>
      </c>
    </row>
    <row r="56" spans="1:13">
      <c r="A56" s="296">
        <v>47</v>
      </c>
      <c r="B56" s="272" t="s">
        <v>231</v>
      </c>
      <c r="C56" s="272">
        <v>1273.1500000000001</v>
      </c>
      <c r="D56" s="274">
        <v>1270.7166666666667</v>
      </c>
      <c r="E56" s="274">
        <v>1257.4333333333334</v>
      </c>
      <c r="F56" s="274">
        <v>1241.7166666666667</v>
      </c>
      <c r="G56" s="274">
        <v>1228.4333333333334</v>
      </c>
      <c r="H56" s="274">
        <v>1286.4333333333334</v>
      </c>
      <c r="I56" s="274">
        <v>1299.7166666666667</v>
      </c>
      <c r="J56" s="274">
        <v>1315.4333333333334</v>
      </c>
      <c r="K56" s="272">
        <v>1284</v>
      </c>
      <c r="L56" s="272">
        <v>1255</v>
      </c>
      <c r="M56" s="272">
        <v>0.54078000000000004</v>
      </c>
    </row>
    <row r="57" spans="1:13">
      <c r="A57" s="296">
        <v>48</v>
      </c>
      <c r="B57" s="272" t="s">
        <v>71</v>
      </c>
      <c r="C57" s="272">
        <v>16359.2</v>
      </c>
      <c r="D57" s="274">
        <v>16482.149999999998</v>
      </c>
      <c r="E57" s="274">
        <v>16134.249999999996</v>
      </c>
      <c r="F57" s="274">
        <v>15909.3</v>
      </c>
      <c r="G57" s="274">
        <v>15561.399999999998</v>
      </c>
      <c r="H57" s="274">
        <v>16707.099999999995</v>
      </c>
      <c r="I57" s="274">
        <v>17054.999999999996</v>
      </c>
      <c r="J57" s="274">
        <v>17279.949999999993</v>
      </c>
      <c r="K57" s="272">
        <v>16830.05</v>
      </c>
      <c r="L57" s="272">
        <v>16257.2</v>
      </c>
      <c r="M57" s="272">
        <v>0.52012000000000003</v>
      </c>
    </row>
    <row r="58" spans="1:13">
      <c r="A58" s="296">
        <v>49</v>
      </c>
      <c r="B58" s="272" t="s">
        <v>74</v>
      </c>
      <c r="C58" s="272">
        <v>3580</v>
      </c>
      <c r="D58" s="274">
        <v>3566.3666666666668</v>
      </c>
      <c r="E58" s="274">
        <v>3524.6833333333334</v>
      </c>
      <c r="F58" s="274">
        <v>3469.3666666666668</v>
      </c>
      <c r="G58" s="274">
        <v>3427.6833333333334</v>
      </c>
      <c r="H58" s="274">
        <v>3621.6833333333334</v>
      </c>
      <c r="I58" s="274">
        <v>3663.3666666666668</v>
      </c>
      <c r="J58" s="274">
        <v>3718.6833333333334</v>
      </c>
      <c r="K58" s="272">
        <v>3608.05</v>
      </c>
      <c r="L58" s="272">
        <v>3511.05</v>
      </c>
      <c r="M58" s="272">
        <v>9.5871700000000004</v>
      </c>
    </row>
    <row r="59" spans="1:13">
      <c r="A59" s="296">
        <v>50</v>
      </c>
      <c r="B59" s="272" t="s">
        <v>80</v>
      </c>
      <c r="C59" s="272">
        <v>615.95000000000005</v>
      </c>
      <c r="D59" s="274">
        <v>622.31666666666672</v>
      </c>
      <c r="E59" s="274">
        <v>607.63333333333344</v>
      </c>
      <c r="F59" s="274">
        <v>599.31666666666672</v>
      </c>
      <c r="G59" s="274">
        <v>584.63333333333344</v>
      </c>
      <c r="H59" s="274">
        <v>630.63333333333344</v>
      </c>
      <c r="I59" s="274">
        <v>645.31666666666661</v>
      </c>
      <c r="J59" s="274">
        <v>653.63333333333344</v>
      </c>
      <c r="K59" s="272">
        <v>637</v>
      </c>
      <c r="L59" s="272">
        <v>614</v>
      </c>
      <c r="M59" s="272">
        <v>4.9519399999999996</v>
      </c>
    </row>
    <row r="60" spans="1:13">
      <c r="A60" s="296">
        <v>51</v>
      </c>
      <c r="B60" s="272" t="s">
        <v>75</v>
      </c>
      <c r="C60" s="272">
        <v>479.2</v>
      </c>
      <c r="D60" s="274">
        <v>478.95</v>
      </c>
      <c r="E60" s="274">
        <v>475.5</v>
      </c>
      <c r="F60" s="274">
        <v>471.8</v>
      </c>
      <c r="G60" s="274">
        <v>468.35</v>
      </c>
      <c r="H60" s="274">
        <v>482.65</v>
      </c>
      <c r="I60" s="274">
        <v>486.09999999999991</v>
      </c>
      <c r="J60" s="274">
        <v>489.79999999999995</v>
      </c>
      <c r="K60" s="272">
        <v>482.4</v>
      </c>
      <c r="L60" s="272">
        <v>475.25</v>
      </c>
      <c r="M60" s="272">
        <v>38.720300000000002</v>
      </c>
    </row>
    <row r="61" spans="1:13">
      <c r="A61" s="296">
        <v>52</v>
      </c>
      <c r="B61" s="272" t="s">
        <v>76</v>
      </c>
      <c r="C61" s="272">
        <v>162.15</v>
      </c>
      <c r="D61" s="274">
        <v>159.08333333333334</v>
      </c>
      <c r="E61" s="274">
        <v>154.41666666666669</v>
      </c>
      <c r="F61" s="274">
        <v>146.68333333333334</v>
      </c>
      <c r="G61" s="274">
        <v>142.01666666666668</v>
      </c>
      <c r="H61" s="274">
        <v>166.81666666666669</v>
      </c>
      <c r="I61" s="274">
        <v>171.48333333333338</v>
      </c>
      <c r="J61" s="274">
        <v>179.2166666666667</v>
      </c>
      <c r="K61" s="272">
        <v>163.75</v>
      </c>
      <c r="L61" s="272">
        <v>151.35</v>
      </c>
      <c r="M61" s="272">
        <v>621.37702999999999</v>
      </c>
    </row>
    <row r="62" spans="1:13">
      <c r="A62" s="296">
        <v>53</v>
      </c>
      <c r="B62" s="272" t="s">
        <v>77</v>
      </c>
      <c r="C62" s="272">
        <v>130.9</v>
      </c>
      <c r="D62" s="274">
        <v>130.70000000000002</v>
      </c>
      <c r="E62" s="274">
        <v>129.20000000000005</v>
      </c>
      <c r="F62" s="274">
        <v>127.50000000000003</v>
      </c>
      <c r="G62" s="274">
        <v>126.00000000000006</v>
      </c>
      <c r="H62" s="274">
        <v>132.40000000000003</v>
      </c>
      <c r="I62" s="274">
        <v>133.89999999999998</v>
      </c>
      <c r="J62" s="274">
        <v>135.60000000000002</v>
      </c>
      <c r="K62" s="272">
        <v>132.19999999999999</v>
      </c>
      <c r="L62" s="272">
        <v>129</v>
      </c>
      <c r="M62" s="272">
        <v>16.699190000000002</v>
      </c>
    </row>
    <row r="63" spans="1:13">
      <c r="A63" s="296">
        <v>54</v>
      </c>
      <c r="B63" s="272" t="s">
        <v>81</v>
      </c>
      <c r="C63" s="272">
        <v>464.4</v>
      </c>
      <c r="D63" s="274">
        <v>464.40000000000003</v>
      </c>
      <c r="E63" s="274">
        <v>457.80000000000007</v>
      </c>
      <c r="F63" s="274">
        <v>451.20000000000005</v>
      </c>
      <c r="G63" s="274">
        <v>444.60000000000008</v>
      </c>
      <c r="H63" s="274">
        <v>471.00000000000006</v>
      </c>
      <c r="I63" s="274">
        <v>477.60000000000008</v>
      </c>
      <c r="J63" s="274">
        <v>484.20000000000005</v>
      </c>
      <c r="K63" s="272">
        <v>471</v>
      </c>
      <c r="L63" s="272">
        <v>457.8</v>
      </c>
      <c r="M63" s="272">
        <v>49.317390000000003</v>
      </c>
    </row>
    <row r="64" spans="1:13">
      <c r="A64" s="296">
        <v>55</v>
      </c>
      <c r="B64" s="272" t="s">
        <v>82</v>
      </c>
      <c r="C64" s="272">
        <v>834.45</v>
      </c>
      <c r="D64" s="274">
        <v>841.18333333333339</v>
      </c>
      <c r="E64" s="274">
        <v>825.86666666666679</v>
      </c>
      <c r="F64" s="274">
        <v>817.28333333333342</v>
      </c>
      <c r="G64" s="274">
        <v>801.96666666666681</v>
      </c>
      <c r="H64" s="274">
        <v>849.76666666666677</v>
      </c>
      <c r="I64" s="274">
        <v>865.08333333333337</v>
      </c>
      <c r="J64" s="274">
        <v>873.66666666666674</v>
      </c>
      <c r="K64" s="272">
        <v>856.5</v>
      </c>
      <c r="L64" s="272">
        <v>832.6</v>
      </c>
      <c r="M64" s="272">
        <v>46.396059999999999</v>
      </c>
    </row>
    <row r="65" spans="1:13">
      <c r="A65" s="296">
        <v>56</v>
      </c>
      <c r="B65" s="272" t="s">
        <v>232</v>
      </c>
      <c r="C65" s="272">
        <v>175.85</v>
      </c>
      <c r="D65" s="274">
        <v>177</v>
      </c>
      <c r="E65" s="274">
        <v>173.2</v>
      </c>
      <c r="F65" s="274">
        <v>170.54999999999998</v>
      </c>
      <c r="G65" s="274">
        <v>166.74999999999997</v>
      </c>
      <c r="H65" s="274">
        <v>179.65</v>
      </c>
      <c r="I65" s="274">
        <v>183.45000000000002</v>
      </c>
      <c r="J65" s="274">
        <v>186.10000000000002</v>
      </c>
      <c r="K65" s="272">
        <v>180.8</v>
      </c>
      <c r="L65" s="272">
        <v>174.35</v>
      </c>
      <c r="M65" s="272">
        <v>45.051819999999999</v>
      </c>
    </row>
    <row r="66" spans="1:13">
      <c r="A66" s="296">
        <v>57</v>
      </c>
      <c r="B66" s="272" t="s">
        <v>83</v>
      </c>
      <c r="C66" s="272">
        <v>143.6</v>
      </c>
      <c r="D66" s="274">
        <v>141.55000000000001</v>
      </c>
      <c r="E66" s="274">
        <v>138.85000000000002</v>
      </c>
      <c r="F66" s="274">
        <v>134.10000000000002</v>
      </c>
      <c r="G66" s="274">
        <v>131.40000000000003</v>
      </c>
      <c r="H66" s="274">
        <v>146.30000000000001</v>
      </c>
      <c r="I66" s="274">
        <v>149</v>
      </c>
      <c r="J66" s="274">
        <v>153.75</v>
      </c>
      <c r="K66" s="272">
        <v>144.25</v>
      </c>
      <c r="L66" s="272">
        <v>136.80000000000001</v>
      </c>
      <c r="M66" s="272">
        <v>307.51754</v>
      </c>
    </row>
    <row r="67" spans="1:13">
      <c r="A67" s="296">
        <v>58</v>
      </c>
      <c r="B67" s="272" t="s">
        <v>826</v>
      </c>
      <c r="C67" s="272">
        <v>2548.3000000000002</v>
      </c>
      <c r="D67" s="274">
        <v>2539.5166666666669</v>
      </c>
      <c r="E67" s="274">
        <v>2517.3333333333339</v>
      </c>
      <c r="F67" s="274">
        <v>2486.3666666666672</v>
      </c>
      <c r="G67" s="274">
        <v>2464.1833333333343</v>
      </c>
      <c r="H67" s="274">
        <v>2570.4833333333336</v>
      </c>
      <c r="I67" s="274">
        <v>2592.666666666667</v>
      </c>
      <c r="J67" s="274">
        <v>2623.6333333333332</v>
      </c>
      <c r="K67" s="272">
        <v>2561.6999999999998</v>
      </c>
      <c r="L67" s="272">
        <v>2508.5500000000002</v>
      </c>
      <c r="M67" s="272">
        <v>2.8734099999999998</v>
      </c>
    </row>
    <row r="68" spans="1:13">
      <c r="A68" s="296">
        <v>59</v>
      </c>
      <c r="B68" s="272" t="s">
        <v>84</v>
      </c>
      <c r="C68" s="272">
        <v>1621.4</v>
      </c>
      <c r="D68" s="274">
        <v>1613.6166666666668</v>
      </c>
      <c r="E68" s="274">
        <v>1600.3333333333335</v>
      </c>
      <c r="F68" s="274">
        <v>1579.2666666666667</v>
      </c>
      <c r="G68" s="274">
        <v>1565.9833333333333</v>
      </c>
      <c r="H68" s="274">
        <v>1634.6833333333336</v>
      </c>
      <c r="I68" s="274">
        <v>1647.9666666666669</v>
      </c>
      <c r="J68" s="274">
        <v>1669.0333333333338</v>
      </c>
      <c r="K68" s="272">
        <v>1626.9</v>
      </c>
      <c r="L68" s="272">
        <v>1592.55</v>
      </c>
      <c r="M68" s="272">
        <v>3.2512799999999999</v>
      </c>
    </row>
    <row r="69" spans="1:13">
      <c r="A69" s="296">
        <v>60</v>
      </c>
      <c r="B69" s="272" t="s">
        <v>85</v>
      </c>
      <c r="C69" s="272">
        <v>479</v>
      </c>
      <c r="D69" s="274">
        <v>473.73333333333329</v>
      </c>
      <c r="E69" s="274">
        <v>465.66666666666657</v>
      </c>
      <c r="F69" s="274">
        <v>452.33333333333326</v>
      </c>
      <c r="G69" s="274">
        <v>444.26666666666654</v>
      </c>
      <c r="H69" s="274">
        <v>487.06666666666661</v>
      </c>
      <c r="I69" s="274">
        <v>495.13333333333333</v>
      </c>
      <c r="J69" s="274">
        <v>508.46666666666664</v>
      </c>
      <c r="K69" s="272">
        <v>481.8</v>
      </c>
      <c r="L69" s="272">
        <v>460.4</v>
      </c>
      <c r="M69" s="272">
        <v>37.486049999999999</v>
      </c>
    </row>
    <row r="70" spans="1:13">
      <c r="A70" s="296">
        <v>61</v>
      </c>
      <c r="B70" s="272" t="s">
        <v>233</v>
      </c>
      <c r="C70" s="272">
        <v>767.6</v>
      </c>
      <c r="D70" s="274">
        <v>775.38333333333333</v>
      </c>
      <c r="E70" s="274">
        <v>755.81666666666661</v>
      </c>
      <c r="F70" s="274">
        <v>744.0333333333333</v>
      </c>
      <c r="G70" s="274">
        <v>724.46666666666658</v>
      </c>
      <c r="H70" s="274">
        <v>787.16666666666663</v>
      </c>
      <c r="I70" s="274">
        <v>806.73333333333346</v>
      </c>
      <c r="J70" s="274">
        <v>818.51666666666665</v>
      </c>
      <c r="K70" s="272">
        <v>794.95</v>
      </c>
      <c r="L70" s="272">
        <v>763.6</v>
      </c>
      <c r="M70" s="272">
        <v>14.13621</v>
      </c>
    </row>
    <row r="71" spans="1:13">
      <c r="A71" s="296">
        <v>62</v>
      </c>
      <c r="B71" s="272" t="s">
        <v>234</v>
      </c>
      <c r="C71" s="272">
        <v>413.2</v>
      </c>
      <c r="D71" s="274">
        <v>412.75</v>
      </c>
      <c r="E71" s="274">
        <v>402.55</v>
      </c>
      <c r="F71" s="274">
        <v>391.90000000000003</v>
      </c>
      <c r="G71" s="274">
        <v>381.70000000000005</v>
      </c>
      <c r="H71" s="274">
        <v>423.4</v>
      </c>
      <c r="I71" s="274">
        <v>433.6</v>
      </c>
      <c r="J71" s="274">
        <v>444.24999999999994</v>
      </c>
      <c r="K71" s="272">
        <v>422.95</v>
      </c>
      <c r="L71" s="272">
        <v>402.1</v>
      </c>
      <c r="M71" s="272">
        <v>22.705010000000001</v>
      </c>
    </row>
    <row r="72" spans="1:13">
      <c r="A72" s="296">
        <v>63</v>
      </c>
      <c r="B72" s="272" t="s">
        <v>86</v>
      </c>
      <c r="C72" s="272">
        <v>784.5</v>
      </c>
      <c r="D72" s="274">
        <v>776.93333333333339</v>
      </c>
      <c r="E72" s="274">
        <v>764.61666666666679</v>
      </c>
      <c r="F72" s="274">
        <v>744.73333333333335</v>
      </c>
      <c r="G72" s="274">
        <v>732.41666666666674</v>
      </c>
      <c r="H72" s="274">
        <v>796.81666666666683</v>
      </c>
      <c r="I72" s="274">
        <v>809.13333333333344</v>
      </c>
      <c r="J72" s="274">
        <v>829.01666666666688</v>
      </c>
      <c r="K72" s="272">
        <v>789.25</v>
      </c>
      <c r="L72" s="272">
        <v>757.05</v>
      </c>
      <c r="M72" s="272">
        <v>13.720370000000001</v>
      </c>
    </row>
    <row r="73" spans="1:13">
      <c r="A73" s="296">
        <v>64</v>
      </c>
      <c r="B73" s="272" t="s">
        <v>92</v>
      </c>
      <c r="C73" s="272">
        <v>304.75</v>
      </c>
      <c r="D73" s="274">
        <v>300.93333333333334</v>
      </c>
      <c r="E73" s="274">
        <v>289.56666666666666</v>
      </c>
      <c r="F73" s="274">
        <v>274.38333333333333</v>
      </c>
      <c r="G73" s="274">
        <v>263.01666666666665</v>
      </c>
      <c r="H73" s="274">
        <v>316.11666666666667</v>
      </c>
      <c r="I73" s="274">
        <v>327.48333333333335</v>
      </c>
      <c r="J73" s="274">
        <v>342.66666666666669</v>
      </c>
      <c r="K73" s="272">
        <v>312.3</v>
      </c>
      <c r="L73" s="272">
        <v>285.75</v>
      </c>
      <c r="M73" s="272">
        <v>431.48676</v>
      </c>
    </row>
    <row r="74" spans="1:13">
      <c r="A74" s="296">
        <v>65</v>
      </c>
      <c r="B74" s="272" t="s">
        <v>87</v>
      </c>
      <c r="C74" s="272">
        <v>526.1</v>
      </c>
      <c r="D74" s="274">
        <v>526.68333333333328</v>
      </c>
      <c r="E74" s="274">
        <v>523.46666666666658</v>
      </c>
      <c r="F74" s="274">
        <v>520.83333333333326</v>
      </c>
      <c r="G74" s="274">
        <v>517.61666666666656</v>
      </c>
      <c r="H74" s="274">
        <v>529.31666666666661</v>
      </c>
      <c r="I74" s="274">
        <v>532.5333333333333</v>
      </c>
      <c r="J74" s="274">
        <v>535.16666666666663</v>
      </c>
      <c r="K74" s="272">
        <v>529.9</v>
      </c>
      <c r="L74" s="272">
        <v>524.04999999999995</v>
      </c>
      <c r="M74" s="272">
        <v>25.15981</v>
      </c>
    </row>
    <row r="75" spans="1:13">
      <c r="A75" s="296">
        <v>66</v>
      </c>
      <c r="B75" s="272" t="s">
        <v>235</v>
      </c>
      <c r="C75" s="272">
        <v>1268</v>
      </c>
      <c r="D75" s="274">
        <v>1261.0833333333333</v>
      </c>
      <c r="E75" s="274">
        <v>1248.0666666666666</v>
      </c>
      <c r="F75" s="274">
        <v>1228.1333333333334</v>
      </c>
      <c r="G75" s="274">
        <v>1215.1166666666668</v>
      </c>
      <c r="H75" s="274">
        <v>1281.0166666666664</v>
      </c>
      <c r="I75" s="274">
        <v>1294.0333333333333</v>
      </c>
      <c r="J75" s="274">
        <v>1313.9666666666662</v>
      </c>
      <c r="K75" s="272">
        <v>1274.0999999999999</v>
      </c>
      <c r="L75" s="272">
        <v>1241.1500000000001</v>
      </c>
      <c r="M75" s="272">
        <v>2.42957</v>
      </c>
    </row>
    <row r="76" spans="1:13">
      <c r="A76" s="296">
        <v>67</v>
      </c>
      <c r="B76" s="272" t="s">
        <v>841</v>
      </c>
      <c r="C76" s="272">
        <v>341.55</v>
      </c>
      <c r="D76" s="274">
        <v>345.41666666666669</v>
      </c>
      <c r="E76" s="274">
        <v>333.73333333333335</v>
      </c>
      <c r="F76" s="274">
        <v>325.91666666666669</v>
      </c>
      <c r="G76" s="274">
        <v>314.23333333333335</v>
      </c>
      <c r="H76" s="274">
        <v>353.23333333333335</v>
      </c>
      <c r="I76" s="274">
        <v>364.91666666666663</v>
      </c>
      <c r="J76" s="274">
        <v>372.73333333333335</v>
      </c>
      <c r="K76" s="272">
        <v>357.1</v>
      </c>
      <c r="L76" s="272">
        <v>337.6</v>
      </c>
      <c r="M76" s="272">
        <v>7.0360100000000001</v>
      </c>
    </row>
    <row r="77" spans="1:13">
      <c r="A77" s="296">
        <v>68</v>
      </c>
      <c r="B77" s="272" t="s">
        <v>90</v>
      </c>
      <c r="C77" s="272">
        <v>3678.9</v>
      </c>
      <c r="D77" s="274">
        <v>3684.8833333333332</v>
      </c>
      <c r="E77" s="274">
        <v>3645.0166666666664</v>
      </c>
      <c r="F77" s="274">
        <v>3611.1333333333332</v>
      </c>
      <c r="G77" s="274">
        <v>3571.2666666666664</v>
      </c>
      <c r="H77" s="274">
        <v>3718.7666666666664</v>
      </c>
      <c r="I77" s="274">
        <v>3758.6333333333332</v>
      </c>
      <c r="J77" s="274">
        <v>3792.5166666666664</v>
      </c>
      <c r="K77" s="272">
        <v>3724.75</v>
      </c>
      <c r="L77" s="272">
        <v>3651</v>
      </c>
      <c r="M77" s="272">
        <v>9.0887899999999995</v>
      </c>
    </row>
    <row r="78" spans="1:13">
      <c r="A78" s="296">
        <v>69</v>
      </c>
      <c r="B78" s="272" t="s">
        <v>349</v>
      </c>
      <c r="C78" s="272">
        <v>2477.9</v>
      </c>
      <c r="D78" s="274">
        <v>2457.5833333333335</v>
      </c>
      <c r="E78" s="274">
        <v>2410.166666666667</v>
      </c>
      <c r="F78" s="274">
        <v>2342.4333333333334</v>
      </c>
      <c r="G78" s="274">
        <v>2295.0166666666669</v>
      </c>
      <c r="H78" s="274">
        <v>2525.3166666666671</v>
      </c>
      <c r="I78" s="274">
        <v>2572.733333333334</v>
      </c>
      <c r="J78" s="274">
        <v>2640.4666666666672</v>
      </c>
      <c r="K78" s="272">
        <v>2505</v>
      </c>
      <c r="L78" s="272">
        <v>2389.85</v>
      </c>
      <c r="M78" s="272">
        <v>2.3690799999999999</v>
      </c>
    </row>
    <row r="79" spans="1:13">
      <c r="A79" s="296">
        <v>70</v>
      </c>
      <c r="B79" s="272" t="s">
        <v>93</v>
      </c>
      <c r="C79" s="272">
        <v>4667.95</v>
      </c>
      <c r="D79" s="274">
        <v>4665.3500000000004</v>
      </c>
      <c r="E79" s="274">
        <v>4624.7000000000007</v>
      </c>
      <c r="F79" s="274">
        <v>4581.4500000000007</v>
      </c>
      <c r="G79" s="274">
        <v>4540.8000000000011</v>
      </c>
      <c r="H79" s="274">
        <v>4708.6000000000004</v>
      </c>
      <c r="I79" s="274">
        <v>4749.25</v>
      </c>
      <c r="J79" s="274">
        <v>4792.5</v>
      </c>
      <c r="K79" s="272">
        <v>4706</v>
      </c>
      <c r="L79" s="272">
        <v>4622.1000000000004</v>
      </c>
      <c r="M79" s="272">
        <v>13.0176</v>
      </c>
    </row>
    <row r="80" spans="1:13">
      <c r="A80" s="296">
        <v>71</v>
      </c>
      <c r="B80" s="272" t="s">
        <v>236</v>
      </c>
      <c r="C80" s="272">
        <v>68.55</v>
      </c>
      <c r="D80" s="274">
        <v>69.11666666666666</v>
      </c>
      <c r="E80" s="274">
        <v>67.433333333333323</v>
      </c>
      <c r="F80" s="274">
        <v>66.316666666666663</v>
      </c>
      <c r="G80" s="274">
        <v>64.633333333333326</v>
      </c>
      <c r="H80" s="274">
        <v>70.23333333333332</v>
      </c>
      <c r="I80" s="274">
        <v>71.916666666666657</v>
      </c>
      <c r="J80" s="274">
        <v>73.033333333333317</v>
      </c>
      <c r="K80" s="272">
        <v>70.8</v>
      </c>
      <c r="L80" s="272">
        <v>68</v>
      </c>
      <c r="M80" s="272">
        <v>14.0322</v>
      </c>
    </row>
    <row r="81" spans="1:13">
      <c r="A81" s="296">
        <v>72</v>
      </c>
      <c r="B81" s="272" t="s">
        <v>94</v>
      </c>
      <c r="C81" s="272">
        <v>2963.45</v>
      </c>
      <c r="D81" s="274">
        <v>2940.8166666666671</v>
      </c>
      <c r="E81" s="274">
        <v>2903.6333333333341</v>
      </c>
      <c r="F81" s="274">
        <v>2843.8166666666671</v>
      </c>
      <c r="G81" s="274">
        <v>2806.6333333333341</v>
      </c>
      <c r="H81" s="274">
        <v>3000.6333333333341</v>
      </c>
      <c r="I81" s="274">
        <v>3037.8166666666675</v>
      </c>
      <c r="J81" s="274">
        <v>3097.6333333333341</v>
      </c>
      <c r="K81" s="272">
        <v>2978</v>
      </c>
      <c r="L81" s="272">
        <v>2881</v>
      </c>
      <c r="M81" s="272">
        <v>12.59327</v>
      </c>
    </row>
    <row r="82" spans="1:13">
      <c r="A82" s="296">
        <v>73</v>
      </c>
      <c r="B82" s="272" t="s">
        <v>237</v>
      </c>
      <c r="C82" s="272">
        <v>501.9</v>
      </c>
      <c r="D82" s="274">
        <v>497.5</v>
      </c>
      <c r="E82" s="274">
        <v>483</v>
      </c>
      <c r="F82" s="274">
        <v>464.1</v>
      </c>
      <c r="G82" s="274">
        <v>449.6</v>
      </c>
      <c r="H82" s="274">
        <v>516.4</v>
      </c>
      <c r="I82" s="274">
        <v>530.9</v>
      </c>
      <c r="J82" s="274">
        <v>549.79999999999995</v>
      </c>
      <c r="K82" s="272">
        <v>512</v>
      </c>
      <c r="L82" s="272">
        <v>478.6</v>
      </c>
      <c r="M82" s="272">
        <v>13.34573</v>
      </c>
    </row>
    <row r="83" spans="1:13">
      <c r="A83" s="296">
        <v>74</v>
      </c>
      <c r="B83" s="272" t="s">
        <v>238</v>
      </c>
      <c r="C83" s="272">
        <v>1446.8</v>
      </c>
      <c r="D83" s="274">
        <v>1435.6000000000001</v>
      </c>
      <c r="E83" s="274">
        <v>1401.2000000000003</v>
      </c>
      <c r="F83" s="274">
        <v>1355.6000000000001</v>
      </c>
      <c r="G83" s="274">
        <v>1321.2000000000003</v>
      </c>
      <c r="H83" s="274">
        <v>1481.2000000000003</v>
      </c>
      <c r="I83" s="274">
        <v>1515.6000000000004</v>
      </c>
      <c r="J83" s="274">
        <v>1561.2000000000003</v>
      </c>
      <c r="K83" s="272">
        <v>1470</v>
      </c>
      <c r="L83" s="272">
        <v>1390</v>
      </c>
      <c r="M83" s="272">
        <v>2.5051800000000002</v>
      </c>
    </row>
    <row r="84" spans="1:13">
      <c r="A84" s="296">
        <v>75</v>
      </c>
      <c r="B84" s="272" t="s">
        <v>96</v>
      </c>
      <c r="C84" s="272">
        <v>1401.75</v>
      </c>
      <c r="D84" s="274">
        <v>1405.9166666666667</v>
      </c>
      <c r="E84" s="274">
        <v>1371.8333333333335</v>
      </c>
      <c r="F84" s="274">
        <v>1341.9166666666667</v>
      </c>
      <c r="G84" s="274">
        <v>1307.8333333333335</v>
      </c>
      <c r="H84" s="274">
        <v>1435.8333333333335</v>
      </c>
      <c r="I84" s="274">
        <v>1469.916666666667</v>
      </c>
      <c r="J84" s="274">
        <v>1499.8333333333335</v>
      </c>
      <c r="K84" s="272">
        <v>1440</v>
      </c>
      <c r="L84" s="272">
        <v>1376</v>
      </c>
      <c r="M84" s="272">
        <v>32.14687</v>
      </c>
    </row>
    <row r="85" spans="1:13">
      <c r="A85" s="296">
        <v>76</v>
      </c>
      <c r="B85" s="272" t="s">
        <v>97</v>
      </c>
      <c r="C85" s="272">
        <v>203.35</v>
      </c>
      <c r="D85" s="274">
        <v>204.53333333333333</v>
      </c>
      <c r="E85" s="274">
        <v>200.06666666666666</v>
      </c>
      <c r="F85" s="274">
        <v>196.78333333333333</v>
      </c>
      <c r="G85" s="274">
        <v>192.31666666666666</v>
      </c>
      <c r="H85" s="274">
        <v>207.81666666666666</v>
      </c>
      <c r="I85" s="274">
        <v>212.2833333333333</v>
      </c>
      <c r="J85" s="274">
        <v>215.56666666666666</v>
      </c>
      <c r="K85" s="272">
        <v>209</v>
      </c>
      <c r="L85" s="272">
        <v>201.25</v>
      </c>
      <c r="M85" s="272">
        <v>81.929550000000006</v>
      </c>
    </row>
    <row r="86" spans="1:13">
      <c r="A86" s="296">
        <v>77</v>
      </c>
      <c r="B86" s="272" t="s">
        <v>98</v>
      </c>
      <c r="C86" s="272">
        <v>85.55</v>
      </c>
      <c r="D86" s="274">
        <v>83.966666666666654</v>
      </c>
      <c r="E86" s="274">
        <v>82.133333333333312</v>
      </c>
      <c r="F86" s="274">
        <v>78.716666666666654</v>
      </c>
      <c r="G86" s="274">
        <v>76.883333333333312</v>
      </c>
      <c r="H86" s="274">
        <v>87.383333333333312</v>
      </c>
      <c r="I86" s="274">
        <v>89.216666666666654</v>
      </c>
      <c r="J86" s="274">
        <v>92.633333333333312</v>
      </c>
      <c r="K86" s="272">
        <v>85.8</v>
      </c>
      <c r="L86" s="272">
        <v>80.55</v>
      </c>
      <c r="M86" s="272">
        <v>435.30894999999998</v>
      </c>
    </row>
    <row r="87" spans="1:13">
      <c r="A87" s="296">
        <v>78</v>
      </c>
      <c r="B87" s="272" t="s">
        <v>360</v>
      </c>
      <c r="C87" s="272">
        <v>171.15</v>
      </c>
      <c r="D87" s="274">
        <v>170.25</v>
      </c>
      <c r="E87" s="274">
        <v>168.5</v>
      </c>
      <c r="F87" s="274">
        <v>165.85</v>
      </c>
      <c r="G87" s="274">
        <v>164.1</v>
      </c>
      <c r="H87" s="274">
        <v>172.9</v>
      </c>
      <c r="I87" s="274">
        <v>174.65</v>
      </c>
      <c r="J87" s="274">
        <v>177.3</v>
      </c>
      <c r="K87" s="272">
        <v>172</v>
      </c>
      <c r="L87" s="272">
        <v>167.6</v>
      </c>
      <c r="M87" s="272">
        <v>15.5115</v>
      </c>
    </row>
    <row r="88" spans="1:13">
      <c r="A88" s="296">
        <v>79</v>
      </c>
      <c r="B88" s="272" t="s">
        <v>241</v>
      </c>
      <c r="C88" s="272">
        <v>73.75</v>
      </c>
      <c r="D88" s="274">
        <v>74.166666666666671</v>
      </c>
      <c r="E88" s="274">
        <v>73.333333333333343</v>
      </c>
      <c r="F88" s="274">
        <v>72.916666666666671</v>
      </c>
      <c r="G88" s="274">
        <v>72.083333333333343</v>
      </c>
      <c r="H88" s="274">
        <v>74.583333333333343</v>
      </c>
      <c r="I88" s="274">
        <v>75.416666666666686</v>
      </c>
      <c r="J88" s="274">
        <v>75.833333333333343</v>
      </c>
      <c r="K88" s="272">
        <v>75</v>
      </c>
      <c r="L88" s="272">
        <v>73.75</v>
      </c>
      <c r="M88" s="272">
        <v>31.95656</v>
      </c>
    </row>
    <row r="89" spans="1:13">
      <c r="A89" s="296">
        <v>80</v>
      </c>
      <c r="B89" s="272" t="s">
        <v>99</v>
      </c>
      <c r="C89" s="272">
        <v>130.69999999999999</v>
      </c>
      <c r="D89" s="274">
        <v>132.06666666666666</v>
      </c>
      <c r="E89" s="274">
        <v>128.88333333333333</v>
      </c>
      <c r="F89" s="274">
        <v>127.06666666666666</v>
      </c>
      <c r="G89" s="274">
        <v>123.88333333333333</v>
      </c>
      <c r="H89" s="274">
        <v>133.88333333333333</v>
      </c>
      <c r="I89" s="274">
        <v>137.06666666666666</v>
      </c>
      <c r="J89" s="274">
        <v>138.88333333333333</v>
      </c>
      <c r="K89" s="272">
        <v>135.25</v>
      </c>
      <c r="L89" s="272">
        <v>130.25</v>
      </c>
      <c r="M89" s="272">
        <v>243.43813</v>
      </c>
    </row>
    <row r="90" spans="1:13">
      <c r="A90" s="296">
        <v>81</v>
      </c>
      <c r="B90" s="272" t="s">
        <v>102</v>
      </c>
      <c r="C90" s="272">
        <v>26.7</v>
      </c>
      <c r="D90" s="274">
        <v>26.766666666666669</v>
      </c>
      <c r="E90" s="274">
        <v>26.033333333333339</v>
      </c>
      <c r="F90" s="274">
        <v>25.366666666666671</v>
      </c>
      <c r="G90" s="274">
        <v>24.63333333333334</v>
      </c>
      <c r="H90" s="274">
        <v>27.433333333333337</v>
      </c>
      <c r="I90" s="274">
        <v>28.166666666666664</v>
      </c>
      <c r="J90" s="274">
        <v>28.833333333333336</v>
      </c>
      <c r="K90" s="272">
        <v>27.5</v>
      </c>
      <c r="L90" s="272">
        <v>26.1</v>
      </c>
      <c r="M90" s="272">
        <v>243.68780000000001</v>
      </c>
    </row>
    <row r="91" spans="1:13">
      <c r="A91" s="296">
        <v>82</v>
      </c>
      <c r="B91" s="272" t="s">
        <v>242</v>
      </c>
      <c r="C91" s="272">
        <v>140.19999999999999</v>
      </c>
      <c r="D91" s="274">
        <v>139.86666666666667</v>
      </c>
      <c r="E91" s="274">
        <v>137.73333333333335</v>
      </c>
      <c r="F91" s="274">
        <v>135.26666666666668</v>
      </c>
      <c r="G91" s="274">
        <v>133.13333333333335</v>
      </c>
      <c r="H91" s="274">
        <v>142.33333333333334</v>
      </c>
      <c r="I91" s="274">
        <v>144.46666666666667</v>
      </c>
      <c r="J91" s="274">
        <v>146.93333333333334</v>
      </c>
      <c r="K91" s="272">
        <v>142</v>
      </c>
      <c r="L91" s="272">
        <v>137.4</v>
      </c>
      <c r="M91" s="272">
        <v>3.9674299999999998</v>
      </c>
    </row>
    <row r="92" spans="1:13">
      <c r="A92" s="296">
        <v>83</v>
      </c>
      <c r="B92" s="272" t="s">
        <v>100</v>
      </c>
      <c r="C92" s="272">
        <v>501.55</v>
      </c>
      <c r="D92" s="274">
        <v>503.2166666666667</v>
      </c>
      <c r="E92" s="274">
        <v>497.43333333333339</v>
      </c>
      <c r="F92" s="274">
        <v>493.31666666666672</v>
      </c>
      <c r="G92" s="274">
        <v>487.53333333333342</v>
      </c>
      <c r="H92" s="274">
        <v>507.33333333333337</v>
      </c>
      <c r="I92" s="274">
        <v>513.11666666666667</v>
      </c>
      <c r="J92" s="274">
        <v>517.23333333333335</v>
      </c>
      <c r="K92" s="272">
        <v>509</v>
      </c>
      <c r="L92" s="272">
        <v>499.1</v>
      </c>
      <c r="M92" s="272">
        <v>13.38289</v>
      </c>
    </row>
    <row r="93" spans="1:13">
      <c r="A93" s="296">
        <v>84</v>
      </c>
      <c r="B93" s="272" t="s">
        <v>243</v>
      </c>
      <c r="C93" s="272">
        <v>531.65</v>
      </c>
      <c r="D93" s="274">
        <v>533.13333333333333</v>
      </c>
      <c r="E93" s="274">
        <v>527.51666666666665</v>
      </c>
      <c r="F93" s="274">
        <v>523.38333333333333</v>
      </c>
      <c r="G93" s="274">
        <v>517.76666666666665</v>
      </c>
      <c r="H93" s="274">
        <v>537.26666666666665</v>
      </c>
      <c r="I93" s="274">
        <v>542.88333333333321</v>
      </c>
      <c r="J93" s="274">
        <v>547.01666666666665</v>
      </c>
      <c r="K93" s="272">
        <v>538.75</v>
      </c>
      <c r="L93" s="272">
        <v>529</v>
      </c>
      <c r="M93" s="272">
        <v>1.2983</v>
      </c>
    </row>
    <row r="94" spans="1:13">
      <c r="A94" s="296">
        <v>85</v>
      </c>
      <c r="B94" s="272" t="s">
        <v>103</v>
      </c>
      <c r="C94" s="272">
        <v>768.75</v>
      </c>
      <c r="D94" s="274">
        <v>761.66666666666663</v>
      </c>
      <c r="E94" s="274">
        <v>752.33333333333326</v>
      </c>
      <c r="F94" s="274">
        <v>735.91666666666663</v>
      </c>
      <c r="G94" s="274">
        <v>726.58333333333326</v>
      </c>
      <c r="H94" s="274">
        <v>778.08333333333326</v>
      </c>
      <c r="I94" s="274">
        <v>787.41666666666652</v>
      </c>
      <c r="J94" s="274">
        <v>803.83333333333326</v>
      </c>
      <c r="K94" s="272">
        <v>771</v>
      </c>
      <c r="L94" s="272">
        <v>745.25</v>
      </c>
      <c r="M94" s="272">
        <v>16.3218</v>
      </c>
    </row>
    <row r="95" spans="1:13">
      <c r="A95" s="296">
        <v>86</v>
      </c>
      <c r="B95" s="272" t="s">
        <v>244</v>
      </c>
      <c r="C95" s="272">
        <v>459.55</v>
      </c>
      <c r="D95" s="274">
        <v>460.13333333333338</v>
      </c>
      <c r="E95" s="274">
        <v>453.46666666666675</v>
      </c>
      <c r="F95" s="274">
        <v>447.38333333333338</v>
      </c>
      <c r="G95" s="274">
        <v>440.71666666666675</v>
      </c>
      <c r="H95" s="274">
        <v>466.21666666666675</v>
      </c>
      <c r="I95" s="274">
        <v>472.88333333333338</v>
      </c>
      <c r="J95" s="274">
        <v>478.96666666666675</v>
      </c>
      <c r="K95" s="272">
        <v>466.8</v>
      </c>
      <c r="L95" s="272">
        <v>454.05</v>
      </c>
      <c r="M95" s="272">
        <v>7.9360299999999997</v>
      </c>
    </row>
    <row r="96" spans="1:13">
      <c r="A96" s="296">
        <v>87</v>
      </c>
      <c r="B96" s="272" t="s">
        <v>245</v>
      </c>
      <c r="C96" s="272">
        <v>1340.35</v>
      </c>
      <c r="D96" s="274">
        <v>1358.1166666666666</v>
      </c>
      <c r="E96" s="274">
        <v>1292.6333333333332</v>
      </c>
      <c r="F96" s="274">
        <v>1244.9166666666667</v>
      </c>
      <c r="G96" s="274">
        <v>1179.4333333333334</v>
      </c>
      <c r="H96" s="274">
        <v>1405.833333333333</v>
      </c>
      <c r="I96" s="274">
        <v>1471.3166666666662</v>
      </c>
      <c r="J96" s="274">
        <v>1519.0333333333328</v>
      </c>
      <c r="K96" s="272">
        <v>1423.6</v>
      </c>
      <c r="L96" s="272">
        <v>1310.4000000000001</v>
      </c>
      <c r="M96" s="272">
        <v>23.781030000000001</v>
      </c>
    </row>
    <row r="97" spans="1:13">
      <c r="A97" s="296">
        <v>88</v>
      </c>
      <c r="B97" s="272" t="s">
        <v>104</v>
      </c>
      <c r="C97" s="272">
        <v>1188.5</v>
      </c>
      <c r="D97" s="274">
        <v>1192.3333333333333</v>
      </c>
      <c r="E97" s="274">
        <v>1167.2166666666665</v>
      </c>
      <c r="F97" s="274">
        <v>1145.9333333333332</v>
      </c>
      <c r="G97" s="274">
        <v>1120.8166666666664</v>
      </c>
      <c r="H97" s="274">
        <v>1213.6166666666666</v>
      </c>
      <c r="I97" s="274">
        <v>1238.7333333333333</v>
      </c>
      <c r="J97" s="274">
        <v>1260.0166666666667</v>
      </c>
      <c r="K97" s="272">
        <v>1217.45</v>
      </c>
      <c r="L97" s="272">
        <v>1171.05</v>
      </c>
      <c r="M97" s="272">
        <v>26.5929</v>
      </c>
    </row>
    <row r="98" spans="1:13">
      <c r="A98" s="296">
        <v>89</v>
      </c>
      <c r="B98" s="272" t="s">
        <v>373</v>
      </c>
      <c r="C98" s="272">
        <v>380.65</v>
      </c>
      <c r="D98" s="274">
        <v>379.51666666666665</v>
      </c>
      <c r="E98" s="274">
        <v>373.5333333333333</v>
      </c>
      <c r="F98" s="274">
        <v>366.41666666666663</v>
      </c>
      <c r="G98" s="274">
        <v>360.43333333333328</v>
      </c>
      <c r="H98" s="274">
        <v>386.63333333333333</v>
      </c>
      <c r="I98" s="274">
        <v>392.61666666666667</v>
      </c>
      <c r="J98" s="274">
        <v>399.73333333333335</v>
      </c>
      <c r="K98" s="272">
        <v>385.5</v>
      </c>
      <c r="L98" s="272">
        <v>372.4</v>
      </c>
      <c r="M98" s="272">
        <v>8.6280199999999994</v>
      </c>
    </row>
    <row r="99" spans="1:13">
      <c r="A99" s="296">
        <v>90</v>
      </c>
      <c r="B99" s="272" t="s">
        <v>247</v>
      </c>
      <c r="C99" s="272">
        <v>204.8</v>
      </c>
      <c r="D99" s="274">
        <v>203.46666666666667</v>
      </c>
      <c r="E99" s="274">
        <v>201.43333333333334</v>
      </c>
      <c r="F99" s="274">
        <v>198.06666666666666</v>
      </c>
      <c r="G99" s="274">
        <v>196.03333333333333</v>
      </c>
      <c r="H99" s="274">
        <v>206.83333333333334</v>
      </c>
      <c r="I99" s="274">
        <v>208.8666666666667</v>
      </c>
      <c r="J99" s="274">
        <v>212.23333333333335</v>
      </c>
      <c r="K99" s="272">
        <v>205.5</v>
      </c>
      <c r="L99" s="272">
        <v>200.1</v>
      </c>
      <c r="M99" s="272">
        <v>9.13964</v>
      </c>
    </row>
    <row r="100" spans="1:13">
      <c r="A100" s="296">
        <v>91</v>
      </c>
      <c r="B100" s="272" t="s">
        <v>107</v>
      </c>
      <c r="C100" s="272">
        <v>957.65</v>
      </c>
      <c r="D100" s="274">
        <v>959.41666666666663</v>
      </c>
      <c r="E100" s="274">
        <v>948.38333333333321</v>
      </c>
      <c r="F100" s="274">
        <v>939.11666666666656</v>
      </c>
      <c r="G100" s="274">
        <v>928.08333333333314</v>
      </c>
      <c r="H100" s="274">
        <v>968.68333333333328</v>
      </c>
      <c r="I100" s="274">
        <v>979.71666666666681</v>
      </c>
      <c r="J100" s="274">
        <v>988.98333333333335</v>
      </c>
      <c r="K100" s="272">
        <v>970.45</v>
      </c>
      <c r="L100" s="272">
        <v>950.15</v>
      </c>
      <c r="M100" s="272">
        <v>46.231479999999998</v>
      </c>
    </row>
    <row r="101" spans="1:13">
      <c r="A101" s="296">
        <v>92</v>
      </c>
      <c r="B101" s="272" t="s">
        <v>249</v>
      </c>
      <c r="C101" s="272">
        <v>3022.65</v>
      </c>
      <c r="D101" s="274">
        <v>3031.4166666666665</v>
      </c>
      <c r="E101" s="274">
        <v>2993.833333333333</v>
      </c>
      <c r="F101" s="274">
        <v>2965.0166666666664</v>
      </c>
      <c r="G101" s="274">
        <v>2927.4333333333329</v>
      </c>
      <c r="H101" s="274">
        <v>3060.2333333333331</v>
      </c>
      <c r="I101" s="274">
        <v>3097.8166666666662</v>
      </c>
      <c r="J101" s="274">
        <v>3126.6333333333332</v>
      </c>
      <c r="K101" s="272">
        <v>3069</v>
      </c>
      <c r="L101" s="272">
        <v>3002.6</v>
      </c>
      <c r="M101" s="272">
        <v>2.8929900000000002</v>
      </c>
    </row>
    <row r="102" spans="1:13">
      <c r="A102" s="296">
        <v>93</v>
      </c>
      <c r="B102" s="272" t="s">
        <v>109</v>
      </c>
      <c r="C102" s="272">
        <v>1579.1</v>
      </c>
      <c r="D102" s="274">
        <v>1570.1833333333334</v>
      </c>
      <c r="E102" s="274">
        <v>1552.3666666666668</v>
      </c>
      <c r="F102" s="274">
        <v>1525.6333333333334</v>
      </c>
      <c r="G102" s="274">
        <v>1507.8166666666668</v>
      </c>
      <c r="H102" s="274">
        <v>1596.9166666666667</v>
      </c>
      <c r="I102" s="274">
        <v>1614.7333333333333</v>
      </c>
      <c r="J102" s="274">
        <v>1641.4666666666667</v>
      </c>
      <c r="K102" s="272">
        <v>1588</v>
      </c>
      <c r="L102" s="272">
        <v>1543.45</v>
      </c>
      <c r="M102" s="272">
        <v>122.42341999999999</v>
      </c>
    </row>
    <row r="103" spans="1:13">
      <c r="A103" s="296">
        <v>94</v>
      </c>
      <c r="B103" s="272" t="s">
        <v>250</v>
      </c>
      <c r="C103" s="272">
        <v>680.4</v>
      </c>
      <c r="D103" s="274">
        <v>683.06666666666661</v>
      </c>
      <c r="E103" s="274">
        <v>675.48333333333323</v>
      </c>
      <c r="F103" s="274">
        <v>670.56666666666661</v>
      </c>
      <c r="G103" s="274">
        <v>662.98333333333323</v>
      </c>
      <c r="H103" s="274">
        <v>687.98333333333323</v>
      </c>
      <c r="I103" s="274">
        <v>695.56666666666672</v>
      </c>
      <c r="J103" s="274">
        <v>700.48333333333323</v>
      </c>
      <c r="K103" s="272">
        <v>690.65</v>
      </c>
      <c r="L103" s="272">
        <v>678.15</v>
      </c>
      <c r="M103" s="272">
        <v>33.796970000000002</v>
      </c>
    </row>
    <row r="104" spans="1:13">
      <c r="A104" s="296">
        <v>95</v>
      </c>
      <c r="B104" s="272" t="s">
        <v>105</v>
      </c>
      <c r="C104" s="272">
        <v>1134.05</v>
      </c>
      <c r="D104" s="274">
        <v>1123.9999999999998</v>
      </c>
      <c r="E104" s="274">
        <v>1110.1499999999996</v>
      </c>
      <c r="F104" s="274">
        <v>1086.2499999999998</v>
      </c>
      <c r="G104" s="274">
        <v>1072.3999999999996</v>
      </c>
      <c r="H104" s="274">
        <v>1147.8999999999996</v>
      </c>
      <c r="I104" s="274">
        <v>1161.7499999999995</v>
      </c>
      <c r="J104" s="274">
        <v>1185.6499999999996</v>
      </c>
      <c r="K104" s="272">
        <v>1137.8499999999999</v>
      </c>
      <c r="L104" s="272">
        <v>1100.0999999999999</v>
      </c>
      <c r="M104" s="272">
        <v>18.296479999999999</v>
      </c>
    </row>
    <row r="105" spans="1:13">
      <c r="A105" s="296">
        <v>96</v>
      </c>
      <c r="B105" s="272" t="s">
        <v>110</v>
      </c>
      <c r="C105" s="272">
        <v>3440.7</v>
      </c>
      <c r="D105" s="274">
        <v>3453.2666666666664</v>
      </c>
      <c r="E105" s="274">
        <v>3391.5333333333328</v>
      </c>
      <c r="F105" s="274">
        <v>3342.3666666666663</v>
      </c>
      <c r="G105" s="274">
        <v>3280.6333333333328</v>
      </c>
      <c r="H105" s="274">
        <v>3502.4333333333329</v>
      </c>
      <c r="I105" s="274">
        <v>3564.1666666666665</v>
      </c>
      <c r="J105" s="274">
        <v>3613.333333333333</v>
      </c>
      <c r="K105" s="272">
        <v>3515</v>
      </c>
      <c r="L105" s="272">
        <v>3404.1</v>
      </c>
      <c r="M105" s="272">
        <v>24.256599999999999</v>
      </c>
    </row>
    <row r="106" spans="1:13">
      <c r="A106" s="296">
        <v>97</v>
      </c>
      <c r="B106" s="272" t="s">
        <v>112</v>
      </c>
      <c r="C106" s="272">
        <v>261.85000000000002</v>
      </c>
      <c r="D106" s="274">
        <v>262.73333333333335</v>
      </c>
      <c r="E106" s="274">
        <v>258.06666666666672</v>
      </c>
      <c r="F106" s="274">
        <v>254.28333333333336</v>
      </c>
      <c r="G106" s="274">
        <v>249.61666666666673</v>
      </c>
      <c r="H106" s="274">
        <v>266.51666666666671</v>
      </c>
      <c r="I106" s="274">
        <v>271.18333333333334</v>
      </c>
      <c r="J106" s="274">
        <v>274.9666666666667</v>
      </c>
      <c r="K106" s="272">
        <v>267.39999999999998</v>
      </c>
      <c r="L106" s="272">
        <v>258.95</v>
      </c>
      <c r="M106" s="272">
        <v>212.96401</v>
      </c>
    </row>
    <row r="107" spans="1:13">
      <c r="A107" s="296">
        <v>98</v>
      </c>
      <c r="B107" s="272" t="s">
        <v>113</v>
      </c>
      <c r="C107" s="272">
        <v>229.6</v>
      </c>
      <c r="D107" s="274">
        <v>228.98333333333335</v>
      </c>
      <c r="E107" s="274">
        <v>226.2166666666667</v>
      </c>
      <c r="F107" s="274">
        <v>222.83333333333334</v>
      </c>
      <c r="G107" s="274">
        <v>220.06666666666669</v>
      </c>
      <c r="H107" s="274">
        <v>232.3666666666667</v>
      </c>
      <c r="I107" s="274">
        <v>235.13333333333335</v>
      </c>
      <c r="J107" s="274">
        <v>238.51666666666671</v>
      </c>
      <c r="K107" s="272">
        <v>231.75</v>
      </c>
      <c r="L107" s="272">
        <v>225.6</v>
      </c>
      <c r="M107" s="272">
        <v>105.48425</v>
      </c>
    </row>
    <row r="108" spans="1:13">
      <c r="A108" s="296">
        <v>99</v>
      </c>
      <c r="B108" s="272" t="s">
        <v>114</v>
      </c>
      <c r="C108" s="272">
        <v>2245.6</v>
      </c>
      <c r="D108" s="274">
        <v>2243.6</v>
      </c>
      <c r="E108" s="274">
        <v>2228.1999999999998</v>
      </c>
      <c r="F108" s="274">
        <v>2210.7999999999997</v>
      </c>
      <c r="G108" s="274">
        <v>2195.3999999999996</v>
      </c>
      <c r="H108" s="274">
        <v>2261</v>
      </c>
      <c r="I108" s="274">
        <v>2276.4000000000005</v>
      </c>
      <c r="J108" s="274">
        <v>2293.8000000000002</v>
      </c>
      <c r="K108" s="272">
        <v>2259</v>
      </c>
      <c r="L108" s="272">
        <v>2226.1999999999998</v>
      </c>
      <c r="M108" s="272">
        <v>29.080030000000001</v>
      </c>
    </row>
    <row r="109" spans="1:13">
      <c r="A109" s="296">
        <v>100</v>
      </c>
      <c r="B109" s="272" t="s">
        <v>251</v>
      </c>
      <c r="C109" s="272">
        <v>294.75</v>
      </c>
      <c r="D109" s="274">
        <v>293.66666666666669</v>
      </c>
      <c r="E109" s="274">
        <v>289.33333333333337</v>
      </c>
      <c r="F109" s="274">
        <v>283.91666666666669</v>
      </c>
      <c r="G109" s="274">
        <v>279.58333333333337</v>
      </c>
      <c r="H109" s="274">
        <v>299.08333333333337</v>
      </c>
      <c r="I109" s="274">
        <v>303.41666666666674</v>
      </c>
      <c r="J109" s="274">
        <v>308.83333333333337</v>
      </c>
      <c r="K109" s="272">
        <v>298</v>
      </c>
      <c r="L109" s="272">
        <v>288.25</v>
      </c>
      <c r="M109" s="272">
        <v>12.64818</v>
      </c>
    </row>
    <row r="110" spans="1:13">
      <c r="A110" s="296">
        <v>101</v>
      </c>
      <c r="B110" s="272" t="s">
        <v>252</v>
      </c>
      <c r="C110" s="272">
        <v>43.45</v>
      </c>
      <c r="D110" s="274">
        <v>43.550000000000004</v>
      </c>
      <c r="E110" s="274">
        <v>42.750000000000007</v>
      </c>
      <c r="F110" s="274">
        <v>42.050000000000004</v>
      </c>
      <c r="G110" s="274">
        <v>41.250000000000007</v>
      </c>
      <c r="H110" s="274">
        <v>44.250000000000007</v>
      </c>
      <c r="I110" s="274">
        <v>45.050000000000004</v>
      </c>
      <c r="J110" s="274">
        <v>45.750000000000007</v>
      </c>
      <c r="K110" s="272">
        <v>44.35</v>
      </c>
      <c r="L110" s="272">
        <v>42.85</v>
      </c>
      <c r="M110" s="272">
        <v>19.655899999999999</v>
      </c>
    </row>
    <row r="111" spans="1:13">
      <c r="A111" s="296">
        <v>102</v>
      </c>
      <c r="B111" s="272" t="s">
        <v>108</v>
      </c>
      <c r="C111" s="272">
        <v>2707.75</v>
      </c>
      <c r="D111" s="274">
        <v>2702.9166666666665</v>
      </c>
      <c r="E111" s="274">
        <v>2663.833333333333</v>
      </c>
      <c r="F111" s="274">
        <v>2619.9166666666665</v>
      </c>
      <c r="G111" s="274">
        <v>2580.833333333333</v>
      </c>
      <c r="H111" s="274">
        <v>2746.833333333333</v>
      </c>
      <c r="I111" s="274">
        <v>2785.9166666666661</v>
      </c>
      <c r="J111" s="274">
        <v>2829.833333333333</v>
      </c>
      <c r="K111" s="272">
        <v>2742</v>
      </c>
      <c r="L111" s="272">
        <v>2659</v>
      </c>
      <c r="M111" s="272">
        <v>41.081740000000003</v>
      </c>
    </row>
    <row r="112" spans="1:13">
      <c r="A112" s="296">
        <v>103</v>
      </c>
      <c r="B112" s="272" t="s">
        <v>116</v>
      </c>
      <c r="C112" s="272">
        <v>628.29999999999995</v>
      </c>
      <c r="D112" s="274">
        <v>622.98333333333323</v>
      </c>
      <c r="E112" s="274">
        <v>614.31666666666649</v>
      </c>
      <c r="F112" s="274">
        <v>600.33333333333326</v>
      </c>
      <c r="G112" s="274">
        <v>591.66666666666652</v>
      </c>
      <c r="H112" s="274">
        <v>636.96666666666647</v>
      </c>
      <c r="I112" s="274">
        <v>645.63333333333321</v>
      </c>
      <c r="J112" s="274">
        <v>659.61666666666645</v>
      </c>
      <c r="K112" s="272">
        <v>631.65</v>
      </c>
      <c r="L112" s="272">
        <v>609</v>
      </c>
      <c r="M112" s="272">
        <v>299.82222000000002</v>
      </c>
    </row>
    <row r="113" spans="1:13">
      <c r="A113" s="296">
        <v>104</v>
      </c>
      <c r="B113" s="272" t="s">
        <v>253</v>
      </c>
      <c r="C113" s="272">
        <v>1470.25</v>
      </c>
      <c r="D113" s="274">
        <v>1454.0333333333335</v>
      </c>
      <c r="E113" s="274">
        <v>1426.2166666666672</v>
      </c>
      <c r="F113" s="274">
        <v>1382.1833333333336</v>
      </c>
      <c r="G113" s="274">
        <v>1354.3666666666672</v>
      </c>
      <c r="H113" s="274">
        <v>1498.0666666666671</v>
      </c>
      <c r="I113" s="274">
        <v>1525.8833333333332</v>
      </c>
      <c r="J113" s="274">
        <v>1569.916666666667</v>
      </c>
      <c r="K113" s="272">
        <v>1481.85</v>
      </c>
      <c r="L113" s="272">
        <v>1410</v>
      </c>
      <c r="M113" s="272">
        <v>7.1374599999999999</v>
      </c>
    </row>
    <row r="114" spans="1:13">
      <c r="A114" s="296">
        <v>105</v>
      </c>
      <c r="B114" s="272" t="s">
        <v>117</v>
      </c>
      <c r="C114" s="272">
        <v>476.6</v>
      </c>
      <c r="D114" s="274">
        <v>479.11666666666662</v>
      </c>
      <c r="E114" s="274">
        <v>470.03333333333325</v>
      </c>
      <c r="F114" s="274">
        <v>463.46666666666664</v>
      </c>
      <c r="G114" s="274">
        <v>454.38333333333327</v>
      </c>
      <c r="H114" s="274">
        <v>485.68333333333322</v>
      </c>
      <c r="I114" s="274">
        <v>494.76666666666659</v>
      </c>
      <c r="J114" s="274">
        <v>501.3333333333332</v>
      </c>
      <c r="K114" s="272">
        <v>488.2</v>
      </c>
      <c r="L114" s="272">
        <v>472.55</v>
      </c>
      <c r="M114" s="272">
        <v>49.184939999999997</v>
      </c>
    </row>
    <row r="115" spans="1:13">
      <c r="A115" s="296">
        <v>106</v>
      </c>
      <c r="B115" s="272" t="s">
        <v>388</v>
      </c>
      <c r="C115" s="272">
        <v>415.45</v>
      </c>
      <c r="D115" s="274">
        <v>419.41666666666669</v>
      </c>
      <c r="E115" s="274">
        <v>408.03333333333336</v>
      </c>
      <c r="F115" s="274">
        <v>400.61666666666667</v>
      </c>
      <c r="G115" s="274">
        <v>389.23333333333335</v>
      </c>
      <c r="H115" s="274">
        <v>426.83333333333337</v>
      </c>
      <c r="I115" s="274">
        <v>438.2166666666667</v>
      </c>
      <c r="J115" s="274">
        <v>445.63333333333338</v>
      </c>
      <c r="K115" s="272">
        <v>430.8</v>
      </c>
      <c r="L115" s="272">
        <v>412</v>
      </c>
      <c r="M115" s="272">
        <v>5.1800499999999996</v>
      </c>
    </row>
    <row r="116" spans="1:13">
      <c r="A116" s="296">
        <v>107</v>
      </c>
      <c r="B116" s="272" t="s">
        <v>119</v>
      </c>
      <c r="C116" s="272">
        <v>49.05</v>
      </c>
      <c r="D116" s="274">
        <v>48.633333333333333</v>
      </c>
      <c r="E116" s="274">
        <v>47.766666666666666</v>
      </c>
      <c r="F116" s="274">
        <v>46.483333333333334</v>
      </c>
      <c r="G116" s="274">
        <v>45.616666666666667</v>
      </c>
      <c r="H116" s="274">
        <v>49.916666666666664</v>
      </c>
      <c r="I116" s="274">
        <v>50.783333333333324</v>
      </c>
      <c r="J116" s="274">
        <v>52.066666666666663</v>
      </c>
      <c r="K116" s="272">
        <v>49.5</v>
      </c>
      <c r="L116" s="272">
        <v>47.35</v>
      </c>
      <c r="M116" s="272">
        <v>413.20997999999997</v>
      </c>
    </row>
    <row r="117" spans="1:13">
      <c r="A117" s="296">
        <v>108</v>
      </c>
      <c r="B117" s="272" t="s">
        <v>126</v>
      </c>
      <c r="C117" s="272">
        <v>229.95</v>
      </c>
      <c r="D117" s="274">
        <v>225.78333333333333</v>
      </c>
      <c r="E117" s="274">
        <v>220.16666666666666</v>
      </c>
      <c r="F117" s="274">
        <v>210.38333333333333</v>
      </c>
      <c r="G117" s="274">
        <v>204.76666666666665</v>
      </c>
      <c r="H117" s="274">
        <v>235.56666666666666</v>
      </c>
      <c r="I117" s="274">
        <v>241.18333333333334</v>
      </c>
      <c r="J117" s="274">
        <v>250.96666666666667</v>
      </c>
      <c r="K117" s="272">
        <v>231.4</v>
      </c>
      <c r="L117" s="272">
        <v>216</v>
      </c>
      <c r="M117" s="272">
        <v>1058.1889699999999</v>
      </c>
    </row>
    <row r="118" spans="1:13">
      <c r="A118" s="296">
        <v>109</v>
      </c>
      <c r="B118" s="272" t="s">
        <v>115</v>
      </c>
      <c r="C118" s="272">
        <v>221.95</v>
      </c>
      <c r="D118" s="274">
        <v>220.95000000000002</v>
      </c>
      <c r="E118" s="274">
        <v>215.50000000000003</v>
      </c>
      <c r="F118" s="274">
        <v>209.05</v>
      </c>
      <c r="G118" s="274">
        <v>203.60000000000002</v>
      </c>
      <c r="H118" s="274">
        <v>227.40000000000003</v>
      </c>
      <c r="I118" s="274">
        <v>232.85000000000002</v>
      </c>
      <c r="J118" s="274">
        <v>239.30000000000004</v>
      </c>
      <c r="K118" s="272">
        <v>226.4</v>
      </c>
      <c r="L118" s="272">
        <v>214.5</v>
      </c>
      <c r="M118" s="272">
        <v>254.29723999999999</v>
      </c>
    </row>
    <row r="119" spans="1:13">
      <c r="A119" s="296">
        <v>110</v>
      </c>
      <c r="B119" s="272" t="s">
        <v>256</v>
      </c>
      <c r="C119" s="272">
        <v>119.95</v>
      </c>
      <c r="D119" s="274">
        <v>121</v>
      </c>
      <c r="E119" s="274">
        <v>118.5</v>
      </c>
      <c r="F119" s="274">
        <v>117.05</v>
      </c>
      <c r="G119" s="274">
        <v>114.55</v>
      </c>
      <c r="H119" s="274">
        <v>122.45</v>
      </c>
      <c r="I119" s="274">
        <v>124.95</v>
      </c>
      <c r="J119" s="274">
        <v>126.4</v>
      </c>
      <c r="K119" s="272">
        <v>123.5</v>
      </c>
      <c r="L119" s="272">
        <v>119.55</v>
      </c>
      <c r="M119" s="272">
        <v>34.728119999999997</v>
      </c>
    </row>
    <row r="120" spans="1:13">
      <c r="A120" s="296">
        <v>111</v>
      </c>
      <c r="B120" s="272" t="s">
        <v>125</v>
      </c>
      <c r="C120" s="272">
        <v>103.6</v>
      </c>
      <c r="D120" s="274">
        <v>103.48333333333333</v>
      </c>
      <c r="E120" s="274">
        <v>102.61666666666667</v>
      </c>
      <c r="F120" s="274">
        <v>101.63333333333334</v>
      </c>
      <c r="G120" s="274">
        <v>100.76666666666668</v>
      </c>
      <c r="H120" s="274">
        <v>104.46666666666667</v>
      </c>
      <c r="I120" s="274">
        <v>105.33333333333331</v>
      </c>
      <c r="J120" s="274">
        <v>106.31666666666666</v>
      </c>
      <c r="K120" s="272">
        <v>104.35</v>
      </c>
      <c r="L120" s="272">
        <v>102.5</v>
      </c>
      <c r="M120" s="272">
        <v>511.71418</v>
      </c>
    </row>
    <row r="121" spans="1:13">
      <c r="A121" s="296">
        <v>112</v>
      </c>
      <c r="B121" s="272" t="s">
        <v>773</v>
      </c>
      <c r="C121" s="272">
        <v>1518.9</v>
      </c>
      <c r="D121" s="274">
        <v>1507.7166666666665</v>
      </c>
      <c r="E121" s="274">
        <v>1475.4333333333329</v>
      </c>
      <c r="F121" s="274">
        <v>1431.9666666666665</v>
      </c>
      <c r="G121" s="274">
        <v>1399.6833333333329</v>
      </c>
      <c r="H121" s="274">
        <v>1551.1833333333329</v>
      </c>
      <c r="I121" s="274">
        <v>1583.4666666666662</v>
      </c>
      <c r="J121" s="274">
        <v>1626.9333333333329</v>
      </c>
      <c r="K121" s="272">
        <v>1540</v>
      </c>
      <c r="L121" s="272">
        <v>1464.25</v>
      </c>
      <c r="M121" s="272">
        <v>22.051200000000001</v>
      </c>
    </row>
    <row r="122" spans="1:13">
      <c r="A122" s="296">
        <v>113</v>
      </c>
      <c r="B122" s="272" t="s">
        <v>120</v>
      </c>
      <c r="C122" s="272">
        <v>545.45000000000005</v>
      </c>
      <c r="D122" s="274">
        <v>545.4666666666667</v>
      </c>
      <c r="E122" s="274">
        <v>538.98333333333335</v>
      </c>
      <c r="F122" s="274">
        <v>532.51666666666665</v>
      </c>
      <c r="G122" s="274">
        <v>526.0333333333333</v>
      </c>
      <c r="H122" s="274">
        <v>551.93333333333339</v>
      </c>
      <c r="I122" s="274">
        <v>558.41666666666674</v>
      </c>
      <c r="J122" s="274">
        <v>564.88333333333344</v>
      </c>
      <c r="K122" s="272">
        <v>551.95000000000005</v>
      </c>
      <c r="L122" s="272">
        <v>539</v>
      </c>
      <c r="M122" s="272">
        <v>11.891019999999999</v>
      </c>
    </row>
    <row r="123" spans="1:13">
      <c r="A123" s="296">
        <v>114</v>
      </c>
      <c r="B123" s="272" t="s">
        <v>832</v>
      </c>
      <c r="C123" s="272">
        <v>253.85</v>
      </c>
      <c r="D123" s="274">
        <v>253.11666666666667</v>
      </c>
      <c r="E123" s="274">
        <v>249.73333333333335</v>
      </c>
      <c r="F123" s="274">
        <v>245.61666666666667</v>
      </c>
      <c r="G123" s="274">
        <v>242.23333333333335</v>
      </c>
      <c r="H123" s="274">
        <v>257.23333333333335</v>
      </c>
      <c r="I123" s="274">
        <v>260.61666666666667</v>
      </c>
      <c r="J123" s="274">
        <v>264.73333333333335</v>
      </c>
      <c r="K123" s="272">
        <v>256.5</v>
      </c>
      <c r="L123" s="272">
        <v>249</v>
      </c>
      <c r="M123" s="272">
        <v>60.673389999999998</v>
      </c>
    </row>
    <row r="124" spans="1:13">
      <c r="A124" s="296">
        <v>115</v>
      </c>
      <c r="B124" s="272" t="s">
        <v>122</v>
      </c>
      <c r="C124" s="272">
        <v>1032.1500000000001</v>
      </c>
      <c r="D124" s="274">
        <v>1030.05</v>
      </c>
      <c r="E124" s="274">
        <v>1018.0999999999999</v>
      </c>
      <c r="F124" s="274">
        <v>1004.05</v>
      </c>
      <c r="G124" s="274">
        <v>992.09999999999991</v>
      </c>
      <c r="H124" s="274">
        <v>1044.0999999999999</v>
      </c>
      <c r="I124" s="274">
        <v>1056.0500000000002</v>
      </c>
      <c r="J124" s="274">
        <v>1070.0999999999999</v>
      </c>
      <c r="K124" s="272">
        <v>1042</v>
      </c>
      <c r="L124" s="272">
        <v>1016</v>
      </c>
      <c r="M124" s="272">
        <v>136.66242</v>
      </c>
    </row>
    <row r="125" spans="1:13">
      <c r="A125" s="296">
        <v>116</v>
      </c>
      <c r="B125" s="272" t="s">
        <v>257</v>
      </c>
      <c r="C125" s="272">
        <v>4790.05</v>
      </c>
      <c r="D125" s="274">
        <v>4790.416666666667</v>
      </c>
      <c r="E125" s="274">
        <v>4716.6333333333341</v>
      </c>
      <c r="F125" s="274">
        <v>4643.2166666666672</v>
      </c>
      <c r="G125" s="274">
        <v>4569.4333333333343</v>
      </c>
      <c r="H125" s="274">
        <v>4863.8333333333339</v>
      </c>
      <c r="I125" s="274">
        <v>4937.6166666666668</v>
      </c>
      <c r="J125" s="274">
        <v>5011.0333333333338</v>
      </c>
      <c r="K125" s="272">
        <v>4864.2</v>
      </c>
      <c r="L125" s="272">
        <v>4717</v>
      </c>
      <c r="M125" s="272">
        <v>3.7535799999999999</v>
      </c>
    </row>
    <row r="126" spans="1:13">
      <c r="A126" s="296">
        <v>117</v>
      </c>
      <c r="B126" s="272" t="s">
        <v>124</v>
      </c>
      <c r="C126" s="272">
        <v>1279.3499999999999</v>
      </c>
      <c r="D126" s="274">
        <v>1281.6000000000001</v>
      </c>
      <c r="E126" s="274">
        <v>1269.8000000000002</v>
      </c>
      <c r="F126" s="274">
        <v>1260.25</v>
      </c>
      <c r="G126" s="274">
        <v>1248.45</v>
      </c>
      <c r="H126" s="274">
        <v>1291.1500000000003</v>
      </c>
      <c r="I126" s="274">
        <v>1302.95</v>
      </c>
      <c r="J126" s="274">
        <v>1312.5000000000005</v>
      </c>
      <c r="K126" s="272">
        <v>1293.4000000000001</v>
      </c>
      <c r="L126" s="272">
        <v>1272.05</v>
      </c>
      <c r="M126" s="272">
        <v>50.322400000000002</v>
      </c>
    </row>
    <row r="127" spans="1:13">
      <c r="A127" s="296">
        <v>118</v>
      </c>
      <c r="B127" s="272" t="s">
        <v>121</v>
      </c>
      <c r="C127" s="272">
        <v>1672.35</v>
      </c>
      <c r="D127" s="274">
        <v>1652.6333333333332</v>
      </c>
      <c r="E127" s="274">
        <v>1625.2666666666664</v>
      </c>
      <c r="F127" s="274">
        <v>1578.1833333333332</v>
      </c>
      <c r="G127" s="274">
        <v>1550.8166666666664</v>
      </c>
      <c r="H127" s="274">
        <v>1699.7166666666665</v>
      </c>
      <c r="I127" s="274">
        <v>1727.0833333333333</v>
      </c>
      <c r="J127" s="274">
        <v>1774.1666666666665</v>
      </c>
      <c r="K127" s="272">
        <v>1680</v>
      </c>
      <c r="L127" s="272">
        <v>1605.55</v>
      </c>
      <c r="M127" s="272">
        <v>11.55073</v>
      </c>
    </row>
    <row r="128" spans="1:13">
      <c r="A128" s="296">
        <v>119</v>
      </c>
      <c r="B128" s="272" t="s">
        <v>258</v>
      </c>
      <c r="C128" s="272">
        <v>2001.6</v>
      </c>
      <c r="D128" s="274">
        <v>2006.0666666666666</v>
      </c>
      <c r="E128" s="274">
        <v>1956.6333333333332</v>
      </c>
      <c r="F128" s="274">
        <v>1911.6666666666665</v>
      </c>
      <c r="G128" s="274">
        <v>1862.2333333333331</v>
      </c>
      <c r="H128" s="274">
        <v>2051.0333333333333</v>
      </c>
      <c r="I128" s="274">
        <v>2100.4666666666667</v>
      </c>
      <c r="J128" s="274">
        <v>2145.4333333333334</v>
      </c>
      <c r="K128" s="272">
        <v>2055.5</v>
      </c>
      <c r="L128" s="272">
        <v>1961.1</v>
      </c>
      <c r="M128" s="272">
        <v>6.0760399999999999</v>
      </c>
    </row>
    <row r="129" spans="1:13">
      <c r="A129" s="296">
        <v>120</v>
      </c>
      <c r="B129" s="272" t="s">
        <v>259</v>
      </c>
      <c r="C129" s="272">
        <v>72.25</v>
      </c>
      <c r="D129" s="274">
        <v>72.516666666666666</v>
      </c>
      <c r="E129" s="274">
        <v>71.383333333333326</v>
      </c>
      <c r="F129" s="274">
        <v>70.516666666666666</v>
      </c>
      <c r="G129" s="274">
        <v>69.383333333333326</v>
      </c>
      <c r="H129" s="274">
        <v>73.383333333333326</v>
      </c>
      <c r="I129" s="274">
        <v>74.51666666666668</v>
      </c>
      <c r="J129" s="274">
        <v>75.383333333333326</v>
      </c>
      <c r="K129" s="272">
        <v>73.650000000000006</v>
      </c>
      <c r="L129" s="272">
        <v>71.650000000000006</v>
      </c>
      <c r="M129" s="272">
        <v>22.689060000000001</v>
      </c>
    </row>
    <row r="130" spans="1:13">
      <c r="A130" s="296">
        <v>121</v>
      </c>
      <c r="B130" s="272" t="s">
        <v>128</v>
      </c>
      <c r="C130" s="272">
        <v>400.3</v>
      </c>
      <c r="D130" s="274">
        <v>397.58333333333331</v>
      </c>
      <c r="E130" s="274">
        <v>393.16666666666663</v>
      </c>
      <c r="F130" s="274">
        <v>386.0333333333333</v>
      </c>
      <c r="G130" s="274">
        <v>381.61666666666662</v>
      </c>
      <c r="H130" s="274">
        <v>404.71666666666664</v>
      </c>
      <c r="I130" s="274">
        <v>409.13333333333327</v>
      </c>
      <c r="J130" s="274">
        <v>416.26666666666665</v>
      </c>
      <c r="K130" s="272">
        <v>402</v>
      </c>
      <c r="L130" s="272">
        <v>390.45</v>
      </c>
      <c r="M130" s="272">
        <v>62.832799999999999</v>
      </c>
    </row>
    <row r="131" spans="1:13">
      <c r="A131" s="296">
        <v>122</v>
      </c>
      <c r="B131" s="272" t="s">
        <v>127</v>
      </c>
      <c r="C131" s="272">
        <v>288.39999999999998</v>
      </c>
      <c r="D131" s="274">
        <v>287.73333333333335</v>
      </c>
      <c r="E131" s="274">
        <v>282.7166666666667</v>
      </c>
      <c r="F131" s="274">
        <v>277.03333333333336</v>
      </c>
      <c r="G131" s="274">
        <v>272.01666666666671</v>
      </c>
      <c r="H131" s="274">
        <v>293.41666666666669</v>
      </c>
      <c r="I131" s="274">
        <v>298.43333333333334</v>
      </c>
      <c r="J131" s="274">
        <v>304.11666666666667</v>
      </c>
      <c r="K131" s="272">
        <v>292.75</v>
      </c>
      <c r="L131" s="272">
        <v>282.05</v>
      </c>
      <c r="M131" s="272">
        <v>85.127529999999993</v>
      </c>
    </row>
    <row r="132" spans="1:13">
      <c r="A132" s="296">
        <v>123</v>
      </c>
      <c r="B132" s="272" t="s">
        <v>129</v>
      </c>
      <c r="C132" s="272">
        <v>2825.2</v>
      </c>
      <c r="D132" s="274">
        <v>2791.9833333333336</v>
      </c>
      <c r="E132" s="274">
        <v>2714.9666666666672</v>
      </c>
      <c r="F132" s="274">
        <v>2604.7333333333336</v>
      </c>
      <c r="G132" s="274">
        <v>2527.7166666666672</v>
      </c>
      <c r="H132" s="274">
        <v>2902.2166666666672</v>
      </c>
      <c r="I132" s="274">
        <v>2979.2333333333336</v>
      </c>
      <c r="J132" s="274">
        <v>3089.4666666666672</v>
      </c>
      <c r="K132" s="272">
        <v>2869</v>
      </c>
      <c r="L132" s="272">
        <v>2681.75</v>
      </c>
      <c r="M132" s="272">
        <v>33.978560000000002</v>
      </c>
    </row>
    <row r="133" spans="1:13">
      <c r="A133" s="296">
        <v>124</v>
      </c>
      <c r="B133" s="272" t="s">
        <v>131</v>
      </c>
      <c r="C133" s="272">
        <v>1910.4</v>
      </c>
      <c r="D133" s="274">
        <v>1885.4666666666665</v>
      </c>
      <c r="E133" s="274">
        <v>1855.9333333333329</v>
      </c>
      <c r="F133" s="274">
        <v>1801.4666666666665</v>
      </c>
      <c r="G133" s="274">
        <v>1771.9333333333329</v>
      </c>
      <c r="H133" s="274">
        <v>1939.9333333333329</v>
      </c>
      <c r="I133" s="274">
        <v>1969.4666666666662</v>
      </c>
      <c r="J133" s="274">
        <v>2023.9333333333329</v>
      </c>
      <c r="K133" s="272">
        <v>1915</v>
      </c>
      <c r="L133" s="272">
        <v>1831</v>
      </c>
      <c r="M133" s="272">
        <v>96.416740000000004</v>
      </c>
    </row>
    <row r="134" spans="1:13">
      <c r="A134" s="296">
        <v>125</v>
      </c>
      <c r="B134" s="272" t="s">
        <v>132</v>
      </c>
      <c r="C134" s="272">
        <v>93.35</v>
      </c>
      <c r="D134" s="274">
        <v>93.216666666666654</v>
      </c>
      <c r="E134" s="274">
        <v>91.833333333333314</v>
      </c>
      <c r="F134" s="274">
        <v>90.316666666666663</v>
      </c>
      <c r="G134" s="274">
        <v>88.933333333333323</v>
      </c>
      <c r="H134" s="274">
        <v>94.733333333333306</v>
      </c>
      <c r="I134" s="274">
        <v>96.11666666666666</v>
      </c>
      <c r="J134" s="274">
        <v>97.633333333333297</v>
      </c>
      <c r="K134" s="272">
        <v>94.6</v>
      </c>
      <c r="L134" s="272">
        <v>91.7</v>
      </c>
      <c r="M134" s="272">
        <v>134.33006</v>
      </c>
    </row>
    <row r="135" spans="1:13">
      <c r="A135" s="296">
        <v>126</v>
      </c>
      <c r="B135" s="272" t="s">
        <v>260</v>
      </c>
      <c r="C135" s="272">
        <v>2618.9</v>
      </c>
      <c r="D135" s="274">
        <v>2609.3166666666666</v>
      </c>
      <c r="E135" s="274">
        <v>2569.6333333333332</v>
      </c>
      <c r="F135" s="274">
        <v>2520.3666666666668</v>
      </c>
      <c r="G135" s="274">
        <v>2480.6833333333334</v>
      </c>
      <c r="H135" s="274">
        <v>2658.583333333333</v>
      </c>
      <c r="I135" s="274">
        <v>2698.2666666666664</v>
      </c>
      <c r="J135" s="274">
        <v>2747.5333333333328</v>
      </c>
      <c r="K135" s="272">
        <v>2649</v>
      </c>
      <c r="L135" s="272">
        <v>2560.0500000000002</v>
      </c>
      <c r="M135" s="272">
        <v>2.1799200000000001</v>
      </c>
    </row>
    <row r="136" spans="1:13">
      <c r="A136" s="296">
        <v>127</v>
      </c>
      <c r="B136" s="272" t="s">
        <v>133</v>
      </c>
      <c r="C136" s="272">
        <v>452.25</v>
      </c>
      <c r="D136" s="274">
        <v>451.98333333333335</v>
      </c>
      <c r="E136" s="274">
        <v>446.01666666666671</v>
      </c>
      <c r="F136" s="274">
        <v>439.78333333333336</v>
      </c>
      <c r="G136" s="274">
        <v>433.81666666666672</v>
      </c>
      <c r="H136" s="274">
        <v>458.2166666666667</v>
      </c>
      <c r="I136" s="274">
        <v>464.18333333333339</v>
      </c>
      <c r="J136" s="274">
        <v>470.41666666666669</v>
      </c>
      <c r="K136" s="272">
        <v>457.95</v>
      </c>
      <c r="L136" s="272">
        <v>445.75</v>
      </c>
      <c r="M136" s="272">
        <v>61.901519999999998</v>
      </c>
    </row>
    <row r="137" spans="1:13">
      <c r="A137" s="296">
        <v>128</v>
      </c>
      <c r="B137" s="272" t="s">
        <v>261</v>
      </c>
      <c r="C137" s="272">
        <v>4303.7</v>
      </c>
      <c r="D137" s="274">
        <v>4311.9333333333334</v>
      </c>
      <c r="E137" s="274">
        <v>4243.916666666667</v>
      </c>
      <c r="F137" s="274">
        <v>4184.1333333333332</v>
      </c>
      <c r="G137" s="274">
        <v>4116.1166666666668</v>
      </c>
      <c r="H137" s="274">
        <v>4371.7166666666672</v>
      </c>
      <c r="I137" s="274">
        <v>4439.7333333333336</v>
      </c>
      <c r="J137" s="274">
        <v>4499.5166666666673</v>
      </c>
      <c r="K137" s="272">
        <v>4379.95</v>
      </c>
      <c r="L137" s="272">
        <v>4252.1499999999996</v>
      </c>
      <c r="M137" s="272">
        <v>1.4664999999999999</v>
      </c>
    </row>
    <row r="138" spans="1:13">
      <c r="A138" s="296">
        <v>129</v>
      </c>
      <c r="B138" s="272" t="s">
        <v>134</v>
      </c>
      <c r="C138" s="272">
        <v>1529.8</v>
      </c>
      <c r="D138" s="274">
        <v>1529.9333333333334</v>
      </c>
      <c r="E138" s="274">
        <v>1509.8666666666668</v>
      </c>
      <c r="F138" s="274">
        <v>1489.9333333333334</v>
      </c>
      <c r="G138" s="274">
        <v>1469.8666666666668</v>
      </c>
      <c r="H138" s="274">
        <v>1549.8666666666668</v>
      </c>
      <c r="I138" s="274">
        <v>1569.9333333333334</v>
      </c>
      <c r="J138" s="274">
        <v>1589.8666666666668</v>
      </c>
      <c r="K138" s="272">
        <v>1550</v>
      </c>
      <c r="L138" s="272">
        <v>1510</v>
      </c>
      <c r="M138" s="272">
        <v>39.575789999999998</v>
      </c>
    </row>
    <row r="139" spans="1:13">
      <c r="A139" s="296">
        <v>130</v>
      </c>
      <c r="B139" s="272" t="s">
        <v>135</v>
      </c>
      <c r="C139" s="272">
        <v>1051.3</v>
      </c>
      <c r="D139" s="274">
        <v>1048.3333333333333</v>
      </c>
      <c r="E139" s="274">
        <v>1034.9666666666665</v>
      </c>
      <c r="F139" s="274">
        <v>1018.6333333333332</v>
      </c>
      <c r="G139" s="274">
        <v>1005.2666666666664</v>
      </c>
      <c r="H139" s="274">
        <v>1064.6666666666665</v>
      </c>
      <c r="I139" s="274">
        <v>1078.0333333333333</v>
      </c>
      <c r="J139" s="274">
        <v>1094.3666666666666</v>
      </c>
      <c r="K139" s="272">
        <v>1061.7</v>
      </c>
      <c r="L139" s="272">
        <v>1032</v>
      </c>
      <c r="M139" s="272">
        <v>19.346229999999998</v>
      </c>
    </row>
    <row r="140" spans="1:13">
      <c r="A140" s="296">
        <v>131</v>
      </c>
      <c r="B140" s="272" t="s">
        <v>146</v>
      </c>
      <c r="C140" s="272">
        <v>92181.95</v>
      </c>
      <c r="D140" s="274">
        <v>91975.316666666666</v>
      </c>
      <c r="E140" s="274">
        <v>90170.633333333331</v>
      </c>
      <c r="F140" s="274">
        <v>88159.316666666666</v>
      </c>
      <c r="G140" s="274">
        <v>86354.633333333331</v>
      </c>
      <c r="H140" s="274">
        <v>93986.633333333331</v>
      </c>
      <c r="I140" s="274">
        <v>95791.316666666651</v>
      </c>
      <c r="J140" s="274">
        <v>97802.633333333331</v>
      </c>
      <c r="K140" s="272">
        <v>93780</v>
      </c>
      <c r="L140" s="272">
        <v>89964</v>
      </c>
      <c r="M140" s="272">
        <v>0.63583000000000001</v>
      </c>
    </row>
    <row r="141" spans="1:13">
      <c r="A141" s="296">
        <v>132</v>
      </c>
      <c r="B141" s="272" t="s">
        <v>143</v>
      </c>
      <c r="C141" s="272">
        <v>1101.25</v>
      </c>
      <c r="D141" s="274">
        <v>1094.2166666666667</v>
      </c>
      <c r="E141" s="274">
        <v>1083.4333333333334</v>
      </c>
      <c r="F141" s="274">
        <v>1065.6166666666668</v>
      </c>
      <c r="G141" s="274">
        <v>1054.8333333333335</v>
      </c>
      <c r="H141" s="274">
        <v>1112.0333333333333</v>
      </c>
      <c r="I141" s="274">
        <v>1122.8166666666666</v>
      </c>
      <c r="J141" s="274">
        <v>1140.6333333333332</v>
      </c>
      <c r="K141" s="272">
        <v>1105</v>
      </c>
      <c r="L141" s="272">
        <v>1076.4000000000001</v>
      </c>
      <c r="M141" s="272">
        <v>5.3015600000000003</v>
      </c>
    </row>
    <row r="142" spans="1:13">
      <c r="A142" s="296">
        <v>133</v>
      </c>
      <c r="B142" s="272" t="s">
        <v>137</v>
      </c>
      <c r="C142" s="272">
        <v>181.65</v>
      </c>
      <c r="D142" s="274">
        <v>181.04999999999998</v>
      </c>
      <c r="E142" s="274">
        <v>178.09999999999997</v>
      </c>
      <c r="F142" s="274">
        <v>174.54999999999998</v>
      </c>
      <c r="G142" s="274">
        <v>171.59999999999997</v>
      </c>
      <c r="H142" s="274">
        <v>184.59999999999997</v>
      </c>
      <c r="I142" s="274">
        <v>187.54999999999995</v>
      </c>
      <c r="J142" s="274">
        <v>191.09999999999997</v>
      </c>
      <c r="K142" s="272">
        <v>184</v>
      </c>
      <c r="L142" s="272">
        <v>177.5</v>
      </c>
      <c r="M142" s="272">
        <v>118.44320999999999</v>
      </c>
    </row>
    <row r="143" spans="1:13">
      <c r="A143" s="296">
        <v>134</v>
      </c>
      <c r="B143" s="272" t="s">
        <v>136</v>
      </c>
      <c r="C143" s="272">
        <v>866.5</v>
      </c>
      <c r="D143" s="274">
        <v>865.01666666666677</v>
      </c>
      <c r="E143" s="274">
        <v>836.48333333333358</v>
      </c>
      <c r="F143" s="274">
        <v>806.46666666666681</v>
      </c>
      <c r="G143" s="274">
        <v>777.93333333333362</v>
      </c>
      <c r="H143" s="274">
        <v>895.03333333333353</v>
      </c>
      <c r="I143" s="274">
        <v>923.56666666666661</v>
      </c>
      <c r="J143" s="274">
        <v>953.58333333333348</v>
      </c>
      <c r="K143" s="272">
        <v>893.55</v>
      </c>
      <c r="L143" s="272">
        <v>835</v>
      </c>
      <c r="M143" s="272">
        <v>147.06559999999999</v>
      </c>
    </row>
    <row r="144" spans="1:13">
      <c r="A144" s="296">
        <v>135</v>
      </c>
      <c r="B144" s="272" t="s">
        <v>138</v>
      </c>
      <c r="C144" s="272">
        <v>181.45</v>
      </c>
      <c r="D144" s="274">
        <v>179.76666666666665</v>
      </c>
      <c r="E144" s="274">
        <v>174.5333333333333</v>
      </c>
      <c r="F144" s="274">
        <v>167.61666666666665</v>
      </c>
      <c r="G144" s="274">
        <v>162.3833333333333</v>
      </c>
      <c r="H144" s="274">
        <v>186.68333333333331</v>
      </c>
      <c r="I144" s="274">
        <v>191.91666666666666</v>
      </c>
      <c r="J144" s="274">
        <v>198.83333333333331</v>
      </c>
      <c r="K144" s="272">
        <v>185</v>
      </c>
      <c r="L144" s="272">
        <v>172.85</v>
      </c>
      <c r="M144" s="272">
        <v>212.43763000000001</v>
      </c>
    </row>
    <row r="145" spans="1:13">
      <c r="A145" s="296">
        <v>136</v>
      </c>
      <c r="B145" s="272" t="s">
        <v>139</v>
      </c>
      <c r="C145" s="272">
        <v>414</v>
      </c>
      <c r="D145" s="274">
        <v>414.98333333333335</v>
      </c>
      <c r="E145" s="274">
        <v>411.56666666666672</v>
      </c>
      <c r="F145" s="274">
        <v>409.13333333333338</v>
      </c>
      <c r="G145" s="274">
        <v>405.71666666666675</v>
      </c>
      <c r="H145" s="274">
        <v>417.41666666666669</v>
      </c>
      <c r="I145" s="274">
        <v>420.83333333333331</v>
      </c>
      <c r="J145" s="274">
        <v>423.26666666666665</v>
      </c>
      <c r="K145" s="272">
        <v>418.4</v>
      </c>
      <c r="L145" s="272">
        <v>412.55</v>
      </c>
      <c r="M145" s="272">
        <v>15.782679999999999</v>
      </c>
    </row>
    <row r="146" spans="1:13">
      <c r="A146" s="296">
        <v>137</v>
      </c>
      <c r="B146" s="272" t="s">
        <v>140</v>
      </c>
      <c r="C146" s="272">
        <v>7640</v>
      </c>
      <c r="D146" s="274">
        <v>7644.6833333333334</v>
      </c>
      <c r="E146" s="274">
        <v>7524.3666666666668</v>
      </c>
      <c r="F146" s="274">
        <v>7408.7333333333336</v>
      </c>
      <c r="G146" s="274">
        <v>7288.416666666667</v>
      </c>
      <c r="H146" s="274">
        <v>7760.3166666666666</v>
      </c>
      <c r="I146" s="274">
        <v>7880.6333333333341</v>
      </c>
      <c r="J146" s="274">
        <v>7996.2666666666664</v>
      </c>
      <c r="K146" s="272">
        <v>7765</v>
      </c>
      <c r="L146" s="272">
        <v>7529.05</v>
      </c>
      <c r="M146" s="272">
        <v>11.980359999999999</v>
      </c>
    </row>
    <row r="147" spans="1:13">
      <c r="A147" s="296">
        <v>138</v>
      </c>
      <c r="B147" s="272" t="s">
        <v>142</v>
      </c>
      <c r="C147" s="272">
        <v>718.95</v>
      </c>
      <c r="D147" s="274">
        <v>713.06666666666661</v>
      </c>
      <c r="E147" s="274">
        <v>701.38333333333321</v>
      </c>
      <c r="F147" s="274">
        <v>683.81666666666661</v>
      </c>
      <c r="G147" s="274">
        <v>672.13333333333321</v>
      </c>
      <c r="H147" s="274">
        <v>730.63333333333321</v>
      </c>
      <c r="I147" s="274">
        <v>742.31666666666661</v>
      </c>
      <c r="J147" s="274">
        <v>759.88333333333321</v>
      </c>
      <c r="K147" s="272">
        <v>724.75</v>
      </c>
      <c r="L147" s="272">
        <v>695.5</v>
      </c>
      <c r="M147" s="272">
        <v>9.6021199999999993</v>
      </c>
    </row>
    <row r="148" spans="1:13">
      <c r="A148" s="296">
        <v>139</v>
      </c>
      <c r="B148" s="272" t="s">
        <v>144</v>
      </c>
      <c r="C148" s="272">
        <v>1714.4</v>
      </c>
      <c r="D148" s="274">
        <v>1714.3</v>
      </c>
      <c r="E148" s="274">
        <v>1698.6</v>
      </c>
      <c r="F148" s="274">
        <v>1682.8</v>
      </c>
      <c r="G148" s="274">
        <v>1667.1</v>
      </c>
      <c r="H148" s="274">
        <v>1730.1</v>
      </c>
      <c r="I148" s="274">
        <v>1745.8000000000002</v>
      </c>
      <c r="J148" s="274">
        <v>1761.6</v>
      </c>
      <c r="K148" s="272">
        <v>1730</v>
      </c>
      <c r="L148" s="272">
        <v>1698.5</v>
      </c>
      <c r="M148" s="272">
        <v>4.2965</v>
      </c>
    </row>
    <row r="149" spans="1:13">
      <c r="A149" s="296">
        <v>140</v>
      </c>
      <c r="B149" s="272" t="s">
        <v>145</v>
      </c>
      <c r="C149" s="272">
        <v>158.05000000000001</v>
      </c>
      <c r="D149" s="274">
        <v>159.04999999999998</v>
      </c>
      <c r="E149" s="274">
        <v>156.09999999999997</v>
      </c>
      <c r="F149" s="274">
        <v>154.14999999999998</v>
      </c>
      <c r="G149" s="274">
        <v>151.19999999999996</v>
      </c>
      <c r="H149" s="274">
        <v>160.99999999999997</v>
      </c>
      <c r="I149" s="274">
        <v>163.94999999999996</v>
      </c>
      <c r="J149" s="274">
        <v>165.89999999999998</v>
      </c>
      <c r="K149" s="272">
        <v>162</v>
      </c>
      <c r="L149" s="272">
        <v>157.1</v>
      </c>
      <c r="M149" s="272">
        <v>136.44373999999999</v>
      </c>
    </row>
    <row r="150" spans="1:13">
      <c r="A150" s="296">
        <v>141</v>
      </c>
      <c r="B150" s="272" t="s">
        <v>263</v>
      </c>
      <c r="C150" s="272">
        <v>1589.5</v>
      </c>
      <c r="D150" s="274">
        <v>1592.8499999999997</v>
      </c>
      <c r="E150" s="274">
        <v>1571.9999999999993</v>
      </c>
      <c r="F150" s="274">
        <v>1554.4999999999995</v>
      </c>
      <c r="G150" s="274">
        <v>1533.6499999999992</v>
      </c>
      <c r="H150" s="274">
        <v>1610.3499999999995</v>
      </c>
      <c r="I150" s="274">
        <v>1631.1999999999998</v>
      </c>
      <c r="J150" s="274">
        <v>1648.6999999999996</v>
      </c>
      <c r="K150" s="272">
        <v>1613.7</v>
      </c>
      <c r="L150" s="272">
        <v>1575.35</v>
      </c>
      <c r="M150" s="272">
        <v>2.1430699999999998</v>
      </c>
    </row>
    <row r="151" spans="1:13">
      <c r="A151" s="296">
        <v>142</v>
      </c>
      <c r="B151" s="272" t="s">
        <v>147</v>
      </c>
      <c r="C151" s="272">
        <v>1184.7</v>
      </c>
      <c r="D151" s="274">
        <v>1180.9666666666669</v>
      </c>
      <c r="E151" s="274">
        <v>1166.0333333333338</v>
      </c>
      <c r="F151" s="274">
        <v>1147.3666666666668</v>
      </c>
      <c r="G151" s="274">
        <v>1132.4333333333336</v>
      </c>
      <c r="H151" s="274">
        <v>1199.6333333333339</v>
      </c>
      <c r="I151" s="274">
        <v>1214.5666666666668</v>
      </c>
      <c r="J151" s="274">
        <v>1233.233333333334</v>
      </c>
      <c r="K151" s="272">
        <v>1195.9000000000001</v>
      </c>
      <c r="L151" s="272">
        <v>1162.3</v>
      </c>
      <c r="M151" s="272">
        <v>21.068049999999999</v>
      </c>
    </row>
    <row r="152" spans="1:13">
      <c r="A152" s="296">
        <v>143</v>
      </c>
      <c r="B152" s="272" t="s">
        <v>264</v>
      </c>
      <c r="C152" s="272">
        <v>899.2</v>
      </c>
      <c r="D152" s="274">
        <v>899.79999999999984</v>
      </c>
      <c r="E152" s="274">
        <v>889.6999999999997</v>
      </c>
      <c r="F152" s="274">
        <v>880.19999999999982</v>
      </c>
      <c r="G152" s="274">
        <v>870.09999999999968</v>
      </c>
      <c r="H152" s="274">
        <v>909.29999999999973</v>
      </c>
      <c r="I152" s="274">
        <v>919.39999999999986</v>
      </c>
      <c r="J152" s="274">
        <v>928.89999999999975</v>
      </c>
      <c r="K152" s="272">
        <v>909.9</v>
      </c>
      <c r="L152" s="272">
        <v>890.3</v>
      </c>
      <c r="M152" s="272">
        <v>4.0737699999999997</v>
      </c>
    </row>
    <row r="153" spans="1:13">
      <c r="A153" s="296">
        <v>144</v>
      </c>
      <c r="B153" s="272" t="s">
        <v>152</v>
      </c>
      <c r="C153" s="272">
        <v>116.55</v>
      </c>
      <c r="D153" s="274">
        <v>114.71666666666665</v>
      </c>
      <c r="E153" s="274">
        <v>112.0333333333333</v>
      </c>
      <c r="F153" s="274">
        <v>107.51666666666665</v>
      </c>
      <c r="G153" s="274">
        <v>104.8333333333333</v>
      </c>
      <c r="H153" s="274">
        <v>119.23333333333331</v>
      </c>
      <c r="I153" s="274">
        <v>121.91666666666667</v>
      </c>
      <c r="J153" s="274">
        <v>126.43333333333331</v>
      </c>
      <c r="K153" s="272">
        <v>117.4</v>
      </c>
      <c r="L153" s="272">
        <v>110.2</v>
      </c>
      <c r="M153" s="272">
        <v>137.90477999999999</v>
      </c>
    </row>
    <row r="154" spans="1:13">
      <c r="A154" s="296">
        <v>145</v>
      </c>
      <c r="B154" s="272" t="s">
        <v>153</v>
      </c>
      <c r="C154" s="272">
        <v>99.05</v>
      </c>
      <c r="D154" s="274">
        <v>98.75</v>
      </c>
      <c r="E154" s="274">
        <v>97.3</v>
      </c>
      <c r="F154" s="274">
        <v>95.55</v>
      </c>
      <c r="G154" s="274">
        <v>94.1</v>
      </c>
      <c r="H154" s="274">
        <v>100.5</v>
      </c>
      <c r="I154" s="274">
        <v>101.94999999999999</v>
      </c>
      <c r="J154" s="274">
        <v>103.7</v>
      </c>
      <c r="K154" s="272">
        <v>100.2</v>
      </c>
      <c r="L154" s="272">
        <v>97</v>
      </c>
      <c r="M154" s="272">
        <v>392.64443</v>
      </c>
    </row>
    <row r="155" spans="1:13">
      <c r="A155" s="296">
        <v>146</v>
      </c>
      <c r="B155" s="272" t="s">
        <v>148</v>
      </c>
      <c r="C155" s="272">
        <v>51.65</v>
      </c>
      <c r="D155" s="274">
        <v>51.483333333333327</v>
      </c>
      <c r="E155" s="274">
        <v>50.716666666666654</v>
      </c>
      <c r="F155" s="274">
        <v>49.783333333333324</v>
      </c>
      <c r="G155" s="274">
        <v>49.016666666666652</v>
      </c>
      <c r="H155" s="274">
        <v>52.416666666666657</v>
      </c>
      <c r="I155" s="274">
        <v>53.183333333333323</v>
      </c>
      <c r="J155" s="274">
        <v>54.11666666666666</v>
      </c>
      <c r="K155" s="272">
        <v>52.25</v>
      </c>
      <c r="L155" s="272">
        <v>50.55</v>
      </c>
      <c r="M155" s="272">
        <v>293.13727</v>
      </c>
    </row>
    <row r="156" spans="1:13">
      <c r="A156" s="296">
        <v>147</v>
      </c>
      <c r="B156" s="272" t="s">
        <v>451</v>
      </c>
      <c r="C156" s="272">
        <v>2506.85</v>
      </c>
      <c r="D156" s="274">
        <v>2525.1666666666665</v>
      </c>
      <c r="E156" s="274">
        <v>2478.6833333333329</v>
      </c>
      <c r="F156" s="274">
        <v>2450.5166666666664</v>
      </c>
      <c r="G156" s="274">
        <v>2404.0333333333328</v>
      </c>
      <c r="H156" s="274">
        <v>2553.333333333333</v>
      </c>
      <c r="I156" s="274">
        <v>2599.8166666666666</v>
      </c>
      <c r="J156" s="274">
        <v>2627.9833333333331</v>
      </c>
      <c r="K156" s="272">
        <v>2571.65</v>
      </c>
      <c r="L156" s="272">
        <v>2497</v>
      </c>
      <c r="M156" s="272">
        <v>0.89534000000000002</v>
      </c>
    </row>
    <row r="157" spans="1:13">
      <c r="A157" s="296">
        <v>148</v>
      </c>
      <c r="B157" s="272" t="s">
        <v>151</v>
      </c>
      <c r="C157" s="272">
        <v>17074</v>
      </c>
      <c r="D157" s="274">
        <v>17117.8</v>
      </c>
      <c r="E157" s="274">
        <v>17008.649999999998</v>
      </c>
      <c r="F157" s="274">
        <v>16943.3</v>
      </c>
      <c r="G157" s="274">
        <v>16834.149999999998</v>
      </c>
      <c r="H157" s="274">
        <v>17183.149999999998</v>
      </c>
      <c r="I157" s="274">
        <v>17292.3</v>
      </c>
      <c r="J157" s="274">
        <v>17357.649999999998</v>
      </c>
      <c r="K157" s="272">
        <v>17226.95</v>
      </c>
      <c r="L157" s="272">
        <v>17052.45</v>
      </c>
      <c r="M157" s="272">
        <v>0.92100000000000004</v>
      </c>
    </row>
    <row r="158" spans="1:13">
      <c r="A158" s="296">
        <v>149</v>
      </c>
      <c r="B158" s="272" t="s">
        <v>793</v>
      </c>
      <c r="C158" s="272">
        <v>330.9</v>
      </c>
      <c r="D158" s="274">
        <v>331.2833333333333</v>
      </c>
      <c r="E158" s="274">
        <v>328.11666666666662</v>
      </c>
      <c r="F158" s="274">
        <v>325.33333333333331</v>
      </c>
      <c r="G158" s="274">
        <v>322.16666666666663</v>
      </c>
      <c r="H158" s="274">
        <v>334.06666666666661</v>
      </c>
      <c r="I158" s="274">
        <v>337.23333333333335</v>
      </c>
      <c r="J158" s="274">
        <v>340.01666666666659</v>
      </c>
      <c r="K158" s="272">
        <v>334.45</v>
      </c>
      <c r="L158" s="272">
        <v>328.5</v>
      </c>
      <c r="M158" s="272">
        <v>8.0431299999999997</v>
      </c>
    </row>
    <row r="159" spans="1:13">
      <c r="A159" s="296">
        <v>150</v>
      </c>
      <c r="B159" s="272" t="s">
        <v>266</v>
      </c>
      <c r="C159" s="272">
        <v>574.65</v>
      </c>
      <c r="D159" s="274">
        <v>568</v>
      </c>
      <c r="E159" s="274">
        <v>559</v>
      </c>
      <c r="F159" s="274">
        <v>543.35</v>
      </c>
      <c r="G159" s="274">
        <v>534.35</v>
      </c>
      <c r="H159" s="274">
        <v>583.65</v>
      </c>
      <c r="I159" s="274">
        <v>592.65</v>
      </c>
      <c r="J159" s="274">
        <v>608.29999999999995</v>
      </c>
      <c r="K159" s="272">
        <v>577</v>
      </c>
      <c r="L159" s="272">
        <v>552.35</v>
      </c>
      <c r="M159" s="272">
        <v>3.6666099999999999</v>
      </c>
    </row>
    <row r="160" spans="1:13">
      <c r="A160" s="296">
        <v>151</v>
      </c>
      <c r="B160" s="272" t="s">
        <v>155</v>
      </c>
      <c r="C160" s="272">
        <v>97.65</v>
      </c>
      <c r="D160" s="274">
        <v>96.75</v>
      </c>
      <c r="E160" s="274">
        <v>94.9</v>
      </c>
      <c r="F160" s="274">
        <v>92.15</v>
      </c>
      <c r="G160" s="274">
        <v>90.300000000000011</v>
      </c>
      <c r="H160" s="274">
        <v>99.5</v>
      </c>
      <c r="I160" s="274">
        <v>101.35</v>
      </c>
      <c r="J160" s="274">
        <v>104.1</v>
      </c>
      <c r="K160" s="272">
        <v>98.6</v>
      </c>
      <c r="L160" s="272">
        <v>94</v>
      </c>
      <c r="M160" s="272">
        <v>496.70026999999999</v>
      </c>
    </row>
    <row r="161" spans="1:13">
      <c r="A161" s="296">
        <v>152</v>
      </c>
      <c r="B161" s="272" t="s">
        <v>154</v>
      </c>
      <c r="C161" s="272">
        <v>118.15</v>
      </c>
      <c r="D161" s="274">
        <v>117.03333333333335</v>
      </c>
      <c r="E161" s="274">
        <v>115.61666666666669</v>
      </c>
      <c r="F161" s="274">
        <v>113.08333333333334</v>
      </c>
      <c r="G161" s="274">
        <v>111.66666666666669</v>
      </c>
      <c r="H161" s="274">
        <v>119.56666666666669</v>
      </c>
      <c r="I161" s="274">
        <v>120.98333333333335</v>
      </c>
      <c r="J161" s="274">
        <v>123.51666666666669</v>
      </c>
      <c r="K161" s="272">
        <v>118.45</v>
      </c>
      <c r="L161" s="272">
        <v>114.5</v>
      </c>
      <c r="M161" s="272">
        <v>20.13843</v>
      </c>
    </row>
    <row r="162" spans="1:13">
      <c r="A162" s="296">
        <v>153</v>
      </c>
      <c r="B162" s="272" t="s">
        <v>267</v>
      </c>
      <c r="C162" s="272">
        <v>3300.25</v>
      </c>
      <c r="D162" s="274">
        <v>3308.4166666666665</v>
      </c>
      <c r="E162" s="274">
        <v>3272.833333333333</v>
      </c>
      <c r="F162" s="274">
        <v>3245.4166666666665</v>
      </c>
      <c r="G162" s="274">
        <v>3209.833333333333</v>
      </c>
      <c r="H162" s="274">
        <v>3335.833333333333</v>
      </c>
      <c r="I162" s="274">
        <v>3371.4166666666661</v>
      </c>
      <c r="J162" s="274">
        <v>3398.833333333333</v>
      </c>
      <c r="K162" s="272">
        <v>3344</v>
      </c>
      <c r="L162" s="272">
        <v>3281</v>
      </c>
      <c r="M162" s="272">
        <v>0.16158</v>
      </c>
    </row>
    <row r="163" spans="1:13">
      <c r="A163" s="296">
        <v>154</v>
      </c>
      <c r="B163" s="272" t="s">
        <v>268</v>
      </c>
      <c r="C163" s="272">
        <v>2251.6999999999998</v>
      </c>
      <c r="D163" s="274">
        <v>2259.8666666666668</v>
      </c>
      <c r="E163" s="274">
        <v>2179.8333333333335</v>
      </c>
      <c r="F163" s="274">
        <v>2107.9666666666667</v>
      </c>
      <c r="G163" s="274">
        <v>2027.9333333333334</v>
      </c>
      <c r="H163" s="274">
        <v>2331.7333333333336</v>
      </c>
      <c r="I163" s="274">
        <v>2411.7666666666664</v>
      </c>
      <c r="J163" s="274">
        <v>2483.6333333333337</v>
      </c>
      <c r="K163" s="272">
        <v>2339.9</v>
      </c>
      <c r="L163" s="272">
        <v>2188</v>
      </c>
      <c r="M163" s="272">
        <v>12.32639</v>
      </c>
    </row>
    <row r="164" spans="1:13">
      <c r="A164" s="296">
        <v>155</v>
      </c>
      <c r="B164" s="272" t="s">
        <v>156</v>
      </c>
      <c r="C164" s="272">
        <v>29585.15</v>
      </c>
      <c r="D164" s="274">
        <v>29502.066666666666</v>
      </c>
      <c r="E164" s="274">
        <v>29004.133333333331</v>
      </c>
      <c r="F164" s="274">
        <v>28423.116666666665</v>
      </c>
      <c r="G164" s="274">
        <v>27925.183333333331</v>
      </c>
      <c r="H164" s="274">
        <v>30083.083333333332</v>
      </c>
      <c r="I164" s="274">
        <v>30581.016666666666</v>
      </c>
      <c r="J164" s="274">
        <v>31162.033333333333</v>
      </c>
      <c r="K164" s="272">
        <v>30000</v>
      </c>
      <c r="L164" s="272">
        <v>28921.05</v>
      </c>
      <c r="M164" s="272">
        <v>0.45890999999999998</v>
      </c>
    </row>
    <row r="165" spans="1:13">
      <c r="A165" s="296">
        <v>156</v>
      </c>
      <c r="B165" s="272" t="s">
        <v>158</v>
      </c>
      <c r="C165" s="272">
        <v>250.4</v>
      </c>
      <c r="D165" s="274">
        <v>250.79999999999998</v>
      </c>
      <c r="E165" s="274">
        <v>247.59999999999997</v>
      </c>
      <c r="F165" s="274">
        <v>244.79999999999998</v>
      </c>
      <c r="G165" s="274">
        <v>241.59999999999997</v>
      </c>
      <c r="H165" s="274">
        <v>253.59999999999997</v>
      </c>
      <c r="I165" s="274">
        <v>256.79999999999995</v>
      </c>
      <c r="J165" s="274">
        <v>259.59999999999997</v>
      </c>
      <c r="K165" s="272">
        <v>254</v>
      </c>
      <c r="L165" s="272">
        <v>248</v>
      </c>
      <c r="M165" s="272">
        <v>43.66527</v>
      </c>
    </row>
    <row r="166" spans="1:13">
      <c r="A166" s="296">
        <v>157</v>
      </c>
      <c r="B166" s="272" t="s">
        <v>270</v>
      </c>
      <c r="C166" s="272">
        <v>4496.6000000000004</v>
      </c>
      <c r="D166" s="274">
        <v>4523.8666666666668</v>
      </c>
      <c r="E166" s="274">
        <v>4452.7333333333336</v>
      </c>
      <c r="F166" s="274">
        <v>4408.8666666666668</v>
      </c>
      <c r="G166" s="274">
        <v>4337.7333333333336</v>
      </c>
      <c r="H166" s="274">
        <v>4567.7333333333336</v>
      </c>
      <c r="I166" s="274">
        <v>4638.8666666666668</v>
      </c>
      <c r="J166" s="274">
        <v>4682.7333333333336</v>
      </c>
      <c r="K166" s="272">
        <v>4595</v>
      </c>
      <c r="L166" s="272">
        <v>4480</v>
      </c>
      <c r="M166" s="272">
        <v>0.71418000000000004</v>
      </c>
    </row>
    <row r="167" spans="1:13">
      <c r="A167" s="296">
        <v>158</v>
      </c>
      <c r="B167" s="272" t="s">
        <v>160</v>
      </c>
      <c r="C167" s="272">
        <v>1759.95</v>
      </c>
      <c r="D167" s="274">
        <v>1754.1499999999999</v>
      </c>
      <c r="E167" s="274">
        <v>1736.7999999999997</v>
      </c>
      <c r="F167" s="274">
        <v>1713.6499999999999</v>
      </c>
      <c r="G167" s="274">
        <v>1696.2999999999997</v>
      </c>
      <c r="H167" s="274">
        <v>1777.2999999999997</v>
      </c>
      <c r="I167" s="274">
        <v>1794.6499999999996</v>
      </c>
      <c r="J167" s="274">
        <v>1817.7999999999997</v>
      </c>
      <c r="K167" s="272">
        <v>1771.5</v>
      </c>
      <c r="L167" s="272">
        <v>1731</v>
      </c>
      <c r="M167" s="272">
        <v>6.9721399999999996</v>
      </c>
    </row>
    <row r="168" spans="1:13">
      <c r="A168" s="296">
        <v>159</v>
      </c>
      <c r="B168" s="272" t="s">
        <v>157</v>
      </c>
      <c r="C168" s="272">
        <v>1522.25</v>
      </c>
      <c r="D168" s="274">
        <v>1521.3999999999999</v>
      </c>
      <c r="E168" s="274">
        <v>1501.8499999999997</v>
      </c>
      <c r="F168" s="274">
        <v>1481.4499999999998</v>
      </c>
      <c r="G168" s="274">
        <v>1461.8999999999996</v>
      </c>
      <c r="H168" s="274">
        <v>1541.7999999999997</v>
      </c>
      <c r="I168" s="274">
        <v>1561.35</v>
      </c>
      <c r="J168" s="274">
        <v>1581.7499999999998</v>
      </c>
      <c r="K168" s="272">
        <v>1540.95</v>
      </c>
      <c r="L168" s="272">
        <v>1501</v>
      </c>
      <c r="M168" s="272">
        <v>10.79616</v>
      </c>
    </row>
    <row r="169" spans="1:13">
      <c r="A169" s="296">
        <v>160</v>
      </c>
      <c r="B169" s="272" t="s">
        <v>462</v>
      </c>
      <c r="C169" s="272">
        <v>1319.8</v>
      </c>
      <c r="D169" s="274">
        <v>1310.2333333333333</v>
      </c>
      <c r="E169" s="274">
        <v>1293.4666666666667</v>
      </c>
      <c r="F169" s="274">
        <v>1267.1333333333334</v>
      </c>
      <c r="G169" s="274">
        <v>1250.3666666666668</v>
      </c>
      <c r="H169" s="274">
        <v>1336.5666666666666</v>
      </c>
      <c r="I169" s="274">
        <v>1353.3333333333335</v>
      </c>
      <c r="J169" s="274">
        <v>1379.6666666666665</v>
      </c>
      <c r="K169" s="272">
        <v>1327</v>
      </c>
      <c r="L169" s="272">
        <v>1283.9000000000001</v>
      </c>
      <c r="M169" s="272">
        <v>8.6138300000000001</v>
      </c>
    </row>
    <row r="170" spans="1:13">
      <c r="A170" s="296">
        <v>161</v>
      </c>
      <c r="B170" s="272" t="s">
        <v>159</v>
      </c>
      <c r="C170" s="272">
        <v>126.85</v>
      </c>
      <c r="D170" s="274">
        <v>126.39999999999999</v>
      </c>
      <c r="E170" s="274">
        <v>125.39999999999998</v>
      </c>
      <c r="F170" s="274">
        <v>123.94999999999999</v>
      </c>
      <c r="G170" s="274">
        <v>122.94999999999997</v>
      </c>
      <c r="H170" s="274">
        <v>127.84999999999998</v>
      </c>
      <c r="I170" s="274">
        <v>128.85000000000002</v>
      </c>
      <c r="J170" s="274">
        <v>130.29999999999998</v>
      </c>
      <c r="K170" s="272">
        <v>127.4</v>
      </c>
      <c r="L170" s="272">
        <v>124.95</v>
      </c>
      <c r="M170" s="272">
        <v>70.141549999999995</v>
      </c>
    </row>
    <row r="171" spans="1:13">
      <c r="A171" s="296">
        <v>162</v>
      </c>
      <c r="B171" s="272" t="s">
        <v>162</v>
      </c>
      <c r="C171" s="272">
        <v>205.35</v>
      </c>
      <c r="D171" s="274">
        <v>205.73333333333335</v>
      </c>
      <c r="E171" s="274">
        <v>203.81666666666669</v>
      </c>
      <c r="F171" s="274">
        <v>202.28333333333333</v>
      </c>
      <c r="G171" s="274">
        <v>200.36666666666667</v>
      </c>
      <c r="H171" s="274">
        <v>207.26666666666671</v>
      </c>
      <c r="I171" s="274">
        <v>209.18333333333334</v>
      </c>
      <c r="J171" s="274">
        <v>210.71666666666673</v>
      </c>
      <c r="K171" s="272">
        <v>207.65</v>
      </c>
      <c r="L171" s="272">
        <v>204.2</v>
      </c>
      <c r="M171" s="272">
        <v>132.31702000000001</v>
      </c>
    </row>
    <row r="172" spans="1:13">
      <c r="A172" s="296">
        <v>163</v>
      </c>
      <c r="B172" s="272" t="s">
        <v>271</v>
      </c>
      <c r="C172" s="272">
        <v>282.7</v>
      </c>
      <c r="D172" s="274">
        <v>285.31666666666666</v>
      </c>
      <c r="E172" s="274">
        <v>279.38333333333333</v>
      </c>
      <c r="F172" s="274">
        <v>276.06666666666666</v>
      </c>
      <c r="G172" s="274">
        <v>270.13333333333333</v>
      </c>
      <c r="H172" s="274">
        <v>288.63333333333333</v>
      </c>
      <c r="I172" s="274">
        <v>294.56666666666661</v>
      </c>
      <c r="J172" s="274">
        <v>297.88333333333333</v>
      </c>
      <c r="K172" s="272">
        <v>291.25</v>
      </c>
      <c r="L172" s="272">
        <v>282</v>
      </c>
      <c r="M172" s="272">
        <v>7.3870899999999997</v>
      </c>
    </row>
    <row r="173" spans="1:13">
      <c r="A173" s="296">
        <v>164</v>
      </c>
      <c r="B173" s="272" t="s">
        <v>272</v>
      </c>
      <c r="C173" s="272">
        <v>12292.85</v>
      </c>
      <c r="D173" s="274">
        <v>12230.949999999999</v>
      </c>
      <c r="E173" s="274">
        <v>11861.899999999998</v>
      </c>
      <c r="F173" s="274">
        <v>11430.949999999999</v>
      </c>
      <c r="G173" s="274">
        <v>11061.899999999998</v>
      </c>
      <c r="H173" s="274">
        <v>12661.899999999998</v>
      </c>
      <c r="I173" s="274">
        <v>13030.949999999997</v>
      </c>
      <c r="J173" s="274">
        <v>13461.899999999998</v>
      </c>
      <c r="K173" s="272">
        <v>12600</v>
      </c>
      <c r="L173" s="272">
        <v>11800</v>
      </c>
      <c r="M173" s="272">
        <v>1.3145199999999999</v>
      </c>
    </row>
    <row r="174" spans="1:13">
      <c r="A174" s="296">
        <v>165</v>
      </c>
      <c r="B174" s="272" t="s">
        <v>161</v>
      </c>
      <c r="C174" s="272">
        <v>40.5</v>
      </c>
      <c r="D174" s="274">
        <v>39.833333333333336</v>
      </c>
      <c r="E174" s="274">
        <v>38.666666666666671</v>
      </c>
      <c r="F174" s="274">
        <v>36.833333333333336</v>
      </c>
      <c r="G174" s="274">
        <v>35.666666666666671</v>
      </c>
      <c r="H174" s="274">
        <v>41.666666666666671</v>
      </c>
      <c r="I174" s="274">
        <v>42.833333333333343</v>
      </c>
      <c r="J174" s="274">
        <v>44.666666666666671</v>
      </c>
      <c r="K174" s="272">
        <v>41</v>
      </c>
      <c r="L174" s="272">
        <v>38</v>
      </c>
      <c r="M174" s="272">
        <v>3848.1381200000001</v>
      </c>
    </row>
    <row r="175" spans="1:13">
      <c r="A175" s="296">
        <v>166</v>
      </c>
      <c r="B175" s="272" t="s">
        <v>165</v>
      </c>
      <c r="C175" s="272">
        <v>257.3</v>
      </c>
      <c r="D175" s="274">
        <v>255.75</v>
      </c>
      <c r="E175" s="274">
        <v>252.55</v>
      </c>
      <c r="F175" s="274">
        <v>247.8</v>
      </c>
      <c r="G175" s="274">
        <v>244.60000000000002</v>
      </c>
      <c r="H175" s="274">
        <v>260.5</v>
      </c>
      <c r="I175" s="274">
        <v>263.70000000000005</v>
      </c>
      <c r="J175" s="274">
        <v>268.45</v>
      </c>
      <c r="K175" s="272">
        <v>258.95</v>
      </c>
      <c r="L175" s="272">
        <v>251</v>
      </c>
      <c r="M175" s="272">
        <v>184.16736</v>
      </c>
    </row>
    <row r="176" spans="1:13">
      <c r="A176" s="296">
        <v>167</v>
      </c>
      <c r="B176" s="272" t="s">
        <v>166</v>
      </c>
      <c r="C176" s="272">
        <v>152.19999999999999</v>
      </c>
      <c r="D176" s="274">
        <v>150.56666666666669</v>
      </c>
      <c r="E176" s="274">
        <v>148.23333333333338</v>
      </c>
      <c r="F176" s="274">
        <v>144.26666666666668</v>
      </c>
      <c r="G176" s="274">
        <v>141.93333333333337</v>
      </c>
      <c r="H176" s="274">
        <v>154.53333333333339</v>
      </c>
      <c r="I176" s="274">
        <v>156.8666666666667</v>
      </c>
      <c r="J176" s="274">
        <v>160.8333333333334</v>
      </c>
      <c r="K176" s="272">
        <v>152.9</v>
      </c>
      <c r="L176" s="272">
        <v>146.6</v>
      </c>
      <c r="M176" s="272">
        <v>93.562219999999996</v>
      </c>
    </row>
    <row r="177" spans="1:13">
      <c r="A177" s="296">
        <v>168</v>
      </c>
      <c r="B177" s="272" t="s">
        <v>274</v>
      </c>
      <c r="C177" s="272">
        <v>478.1</v>
      </c>
      <c r="D177" s="274">
        <v>478.58333333333331</v>
      </c>
      <c r="E177" s="274">
        <v>476.61666666666662</v>
      </c>
      <c r="F177" s="274">
        <v>475.13333333333333</v>
      </c>
      <c r="G177" s="274">
        <v>473.16666666666663</v>
      </c>
      <c r="H177" s="274">
        <v>480.06666666666661</v>
      </c>
      <c r="I177" s="274">
        <v>482.0333333333333</v>
      </c>
      <c r="J177" s="274">
        <v>483.51666666666659</v>
      </c>
      <c r="K177" s="272">
        <v>480.55</v>
      </c>
      <c r="L177" s="272">
        <v>477.1</v>
      </c>
      <c r="M177" s="272">
        <v>1.3673</v>
      </c>
    </row>
    <row r="178" spans="1:13">
      <c r="A178" s="296">
        <v>169</v>
      </c>
      <c r="B178" s="272" t="s">
        <v>167</v>
      </c>
      <c r="C178" s="272">
        <v>1924.3</v>
      </c>
      <c r="D178" s="274">
        <v>1923.1000000000001</v>
      </c>
      <c r="E178" s="274">
        <v>1906.2000000000003</v>
      </c>
      <c r="F178" s="274">
        <v>1888.1000000000001</v>
      </c>
      <c r="G178" s="274">
        <v>1871.2000000000003</v>
      </c>
      <c r="H178" s="274">
        <v>1941.2000000000003</v>
      </c>
      <c r="I178" s="274">
        <v>1958.1000000000004</v>
      </c>
      <c r="J178" s="274">
        <v>1976.2000000000003</v>
      </c>
      <c r="K178" s="272">
        <v>1940</v>
      </c>
      <c r="L178" s="272">
        <v>1905</v>
      </c>
      <c r="M178" s="272">
        <v>118.26848</v>
      </c>
    </row>
    <row r="179" spans="1:13">
      <c r="A179" s="296">
        <v>170</v>
      </c>
      <c r="B179" s="272" t="s">
        <v>818</v>
      </c>
      <c r="C179" s="272">
        <v>989.15</v>
      </c>
      <c r="D179" s="274">
        <v>990.08333333333337</v>
      </c>
      <c r="E179" s="274">
        <v>981.7166666666667</v>
      </c>
      <c r="F179" s="274">
        <v>974.2833333333333</v>
      </c>
      <c r="G179" s="274">
        <v>965.91666666666663</v>
      </c>
      <c r="H179" s="274">
        <v>997.51666666666677</v>
      </c>
      <c r="I179" s="274">
        <v>1005.8833333333333</v>
      </c>
      <c r="J179" s="274">
        <v>1013.3166666666668</v>
      </c>
      <c r="K179" s="272">
        <v>998.45</v>
      </c>
      <c r="L179" s="272">
        <v>982.65</v>
      </c>
      <c r="M179" s="272">
        <v>8.5202399999999994</v>
      </c>
    </row>
    <row r="180" spans="1:13">
      <c r="A180" s="296">
        <v>171</v>
      </c>
      <c r="B180" s="272" t="s">
        <v>275</v>
      </c>
      <c r="C180" s="272">
        <v>863.9</v>
      </c>
      <c r="D180" s="274">
        <v>864.5333333333333</v>
      </c>
      <c r="E180" s="274">
        <v>858.36666666666656</v>
      </c>
      <c r="F180" s="274">
        <v>852.83333333333326</v>
      </c>
      <c r="G180" s="274">
        <v>846.66666666666652</v>
      </c>
      <c r="H180" s="274">
        <v>870.06666666666661</v>
      </c>
      <c r="I180" s="274">
        <v>876.23333333333335</v>
      </c>
      <c r="J180" s="274">
        <v>881.76666666666665</v>
      </c>
      <c r="K180" s="272">
        <v>870.7</v>
      </c>
      <c r="L180" s="272">
        <v>859</v>
      </c>
      <c r="M180" s="272">
        <v>20.949739999999998</v>
      </c>
    </row>
    <row r="181" spans="1:13">
      <c r="A181" s="296">
        <v>172</v>
      </c>
      <c r="B181" s="272" t="s">
        <v>172</v>
      </c>
      <c r="C181" s="272">
        <v>5710.7</v>
      </c>
      <c r="D181" s="274">
        <v>5672.55</v>
      </c>
      <c r="E181" s="274">
        <v>5605.1</v>
      </c>
      <c r="F181" s="274">
        <v>5499.5</v>
      </c>
      <c r="G181" s="274">
        <v>5432.05</v>
      </c>
      <c r="H181" s="274">
        <v>5778.1500000000005</v>
      </c>
      <c r="I181" s="274">
        <v>5845.5999999999995</v>
      </c>
      <c r="J181" s="274">
        <v>5951.2000000000007</v>
      </c>
      <c r="K181" s="272">
        <v>5740</v>
      </c>
      <c r="L181" s="272">
        <v>5566.95</v>
      </c>
      <c r="M181" s="272">
        <v>1.54386</v>
      </c>
    </row>
    <row r="182" spans="1:13">
      <c r="A182" s="296">
        <v>173</v>
      </c>
      <c r="B182" s="272" t="s">
        <v>479</v>
      </c>
      <c r="C182" s="272">
        <v>7798.3</v>
      </c>
      <c r="D182" s="274">
        <v>7839.0999999999995</v>
      </c>
      <c r="E182" s="274">
        <v>7739.1999999999989</v>
      </c>
      <c r="F182" s="274">
        <v>7680.0999999999995</v>
      </c>
      <c r="G182" s="274">
        <v>7580.1999999999989</v>
      </c>
      <c r="H182" s="274">
        <v>7898.1999999999989</v>
      </c>
      <c r="I182" s="274">
        <v>7998.0999999999985</v>
      </c>
      <c r="J182" s="274">
        <v>8057.1999999999989</v>
      </c>
      <c r="K182" s="272">
        <v>7939</v>
      </c>
      <c r="L182" s="272">
        <v>7780</v>
      </c>
      <c r="M182" s="272">
        <v>0.53241000000000005</v>
      </c>
    </row>
    <row r="183" spans="1:13">
      <c r="A183" s="296">
        <v>174</v>
      </c>
      <c r="B183" s="272" t="s">
        <v>170</v>
      </c>
      <c r="C183" s="272">
        <v>27091</v>
      </c>
      <c r="D183" s="274">
        <v>26675.95</v>
      </c>
      <c r="E183" s="274">
        <v>26022.65</v>
      </c>
      <c r="F183" s="274">
        <v>24954.3</v>
      </c>
      <c r="G183" s="274">
        <v>24301</v>
      </c>
      <c r="H183" s="274">
        <v>27744.300000000003</v>
      </c>
      <c r="I183" s="274">
        <v>28397.599999999999</v>
      </c>
      <c r="J183" s="274">
        <v>29465.950000000004</v>
      </c>
      <c r="K183" s="272">
        <v>27329.25</v>
      </c>
      <c r="L183" s="272">
        <v>25607.599999999999</v>
      </c>
      <c r="M183" s="272">
        <v>1.35104</v>
      </c>
    </row>
    <row r="184" spans="1:13">
      <c r="A184" s="296">
        <v>175</v>
      </c>
      <c r="B184" s="272" t="s">
        <v>173</v>
      </c>
      <c r="C184" s="272">
        <v>1420.65</v>
      </c>
      <c r="D184" s="274">
        <v>1423.45</v>
      </c>
      <c r="E184" s="274">
        <v>1392.2</v>
      </c>
      <c r="F184" s="274">
        <v>1363.75</v>
      </c>
      <c r="G184" s="274">
        <v>1332.5</v>
      </c>
      <c r="H184" s="274">
        <v>1451.9</v>
      </c>
      <c r="I184" s="274">
        <v>1483.15</v>
      </c>
      <c r="J184" s="274">
        <v>1511.6000000000001</v>
      </c>
      <c r="K184" s="272">
        <v>1454.7</v>
      </c>
      <c r="L184" s="272">
        <v>1395</v>
      </c>
      <c r="M184" s="272">
        <v>42.01023</v>
      </c>
    </row>
    <row r="185" spans="1:13">
      <c r="A185" s="296">
        <v>176</v>
      </c>
      <c r="B185" s="272" t="s">
        <v>171</v>
      </c>
      <c r="C185" s="272">
        <v>1849.3</v>
      </c>
      <c r="D185" s="274">
        <v>1839.1333333333332</v>
      </c>
      <c r="E185" s="274">
        <v>1800.2666666666664</v>
      </c>
      <c r="F185" s="274">
        <v>1751.2333333333331</v>
      </c>
      <c r="G185" s="274">
        <v>1712.3666666666663</v>
      </c>
      <c r="H185" s="274">
        <v>1888.1666666666665</v>
      </c>
      <c r="I185" s="274">
        <v>1927.0333333333333</v>
      </c>
      <c r="J185" s="274">
        <v>1976.0666666666666</v>
      </c>
      <c r="K185" s="272">
        <v>1878</v>
      </c>
      <c r="L185" s="272">
        <v>1790.1</v>
      </c>
      <c r="M185" s="272">
        <v>7.7595799999999997</v>
      </c>
    </row>
    <row r="186" spans="1:13">
      <c r="A186" s="296">
        <v>177</v>
      </c>
      <c r="B186" s="272" t="s">
        <v>169</v>
      </c>
      <c r="C186" s="272">
        <v>355.1</v>
      </c>
      <c r="D186" s="274">
        <v>348.06666666666666</v>
      </c>
      <c r="E186" s="274">
        <v>338.13333333333333</v>
      </c>
      <c r="F186" s="274">
        <v>321.16666666666669</v>
      </c>
      <c r="G186" s="274">
        <v>311.23333333333335</v>
      </c>
      <c r="H186" s="274">
        <v>365.0333333333333</v>
      </c>
      <c r="I186" s="274">
        <v>374.96666666666658</v>
      </c>
      <c r="J186" s="274">
        <v>391.93333333333328</v>
      </c>
      <c r="K186" s="272">
        <v>358</v>
      </c>
      <c r="L186" s="272">
        <v>331.1</v>
      </c>
      <c r="M186" s="272">
        <v>1452.03439</v>
      </c>
    </row>
    <row r="187" spans="1:13">
      <c r="A187" s="296">
        <v>178</v>
      </c>
      <c r="B187" s="272" t="s">
        <v>168</v>
      </c>
      <c r="C187" s="272">
        <v>64.45</v>
      </c>
      <c r="D187" s="274">
        <v>64.100000000000009</v>
      </c>
      <c r="E187" s="274">
        <v>63.350000000000023</v>
      </c>
      <c r="F187" s="274">
        <v>62.250000000000014</v>
      </c>
      <c r="G187" s="274">
        <v>61.500000000000028</v>
      </c>
      <c r="H187" s="274">
        <v>65.200000000000017</v>
      </c>
      <c r="I187" s="274">
        <v>65.949999999999989</v>
      </c>
      <c r="J187" s="274">
        <v>67.050000000000011</v>
      </c>
      <c r="K187" s="272">
        <v>64.849999999999994</v>
      </c>
      <c r="L187" s="272">
        <v>63</v>
      </c>
      <c r="M187" s="272">
        <v>359.46422999999999</v>
      </c>
    </row>
    <row r="188" spans="1:13">
      <c r="A188" s="296">
        <v>179</v>
      </c>
      <c r="B188" s="272" t="s">
        <v>175</v>
      </c>
      <c r="C188" s="272">
        <v>631.5</v>
      </c>
      <c r="D188" s="274">
        <v>632.91666666666663</v>
      </c>
      <c r="E188" s="274">
        <v>624.83333333333326</v>
      </c>
      <c r="F188" s="274">
        <v>618.16666666666663</v>
      </c>
      <c r="G188" s="274">
        <v>610.08333333333326</v>
      </c>
      <c r="H188" s="274">
        <v>639.58333333333326</v>
      </c>
      <c r="I188" s="274">
        <v>647.66666666666652</v>
      </c>
      <c r="J188" s="274">
        <v>654.33333333333326</v>
      </c>
      <c r="K188" s="272">
        <v>641</v>
      </c>
      <c r="L188" s="272">
        <v>626.25</v>
      </c>
      <c r="M188" s="272">
        <v>79.265929999999997</v>
      </c>
    </row>
    <row r="189" spans="1:13">
      <c r="A189" s="296">
        <v>180</v>
      </c>
      <c r="B189" s="272" t="s">
        <v>176</v>
      </c>
      <c r="C189" s="272">
        <v>548.54999999999995</v>
      </c>
      <c r="D189" s="274">
        <v>538.81666666666661</v>
      </c>
      <c r="E189" s="274">
        <v>524.73333333333323</v>
      </c>
      <c r="F189" s="274">
        <v>500.91666666666663</v>
      </c>
      <c r="G189" s="274">
        <v>486.83333333333326</v>
      </c>
      <c r="H189" s="274">
        <v>562.63333333333321</v>
      </c>
      <c r="I189" s="274">
        <v>576.7166666666667</v>
      </c>
      <c r="J189" s="274">
        <v>600.53333333333319</v>
      </c>
      <c r="K189" s="272">
        <v>552.9</v>
      </c>
      <c r="L189" s="272">
        <v>515</v>
      </c>
      <c r="M189" s="272">
        <v>74.970299999999995</v>
      </c>
    </row>
    <row r="190" spans="1:13">
      <c r="A190" s="296">
        <v>181</v>
      </c>
      <c r="B190" s="272" t="s">
        <v>276</v>
      </c>
      <c r="C190" s="272">
        <v>569.65</v>
      </c>
      <c r="D190" s="274">
        <v>573.21666666666658</v>
      </c>
      <c r="E190" s="274">
        <v>562.48333333333312</v>
      </c>
      <c r="F190" s="274">
        <v>555.31666666666649</v>
      </c>
      <c r="G190" s="274">
        <v>544.58333333333303</v>
      </c>
      <c r="H190" s="274">
        <v>580.38333333333321</v>
      </c>
      <c r="I190" s="274">
        <v>591.11666666666656</v>
      </c>
      <c r="J190" s="274">
        <v>598.2833333333333</v>
      </c>
      <c r="K190" s="272">
        <v>583.95000000000005</v>
      </c>
      <c r="L190" s="272">
        <v>566.04999999999995</v>
      </c>
      <c r="M190" s="272">
        <v>2.64181</v>
      </c>
    </row>
    <row r="191" spans="1:13">
      <c r="A191" s="296">
        <v>182</v>
      </c>
      <c r="B191" s="272" t="s">
        <v>189</v>
      </c>
      <c r="C191" s="272">
        <v>652.95000000000005</v>
      </c>
      <c r="D191" s="274">
        <v>649.41666666666663</v>
      </c>
      <c r="E191" s="274">
        <v>640.83333333333326</v>
      </c>
      <c r="F191" s="274">
        <v>628.71666666666658</v>
      </c>
      <c r="G191" s="274">
        <v>620.13333333333321</v>
      </c>
      <c r="H191" s="274">
        <v>661.5333333333333</v>
      </c>
      <c r="I191" s="274">
        <v>670.11666666666656</v>
      </c>
      <c r="J191" s="274">
        <v>682.23333333333335</v>
      </c>
      <c r="K191" s="272">
        <v>658</v>
      </c>
      <c r="L191" s="272">
        <v>637.29999999999995</v>
      </c>
      <c r="M191" s="272">
        <v>56.114310000000003</v>
      </c>
    </row>
    <row r="192" spans="1:13">
      <c r="A192" s="296">
        <v>183</v>
      </c>
      <c r="B192" s="272" t="s">
        <v>178</v>
      </c>
      <c r="C192" s="272">
        <v>529.70000000000005</v>
      </c>
      <c r="D192" s="274">
        <v>525.9</v>
      </c>
      <c r="E192" s="274">
        <v>516.79999999999995</v>
      </c>
      <c r="F192" s="274">
        <v>503.9</v>
      </c>
      <c r="G192" s="274">
        <v>494.79999999999995</v>
      </c>
      <c r="H192" s="274">
        <v>538.79999999999995</v>
      </c>
      <c r="I192" s="274">
        <v>547.90000000000009</v>
      </c>
      <c r="J192" s="274">
        <v>560.79999999999995</v>
      </c>
      <c r="K192" s="272">
        <v>535</v>
      </c>
      <c r="L192" s="272">
        <v>513</v>
      </c>
      <c r="M192" s="272">
        <v>43.756959999999999</v>
      </c>
    </row>
    <row r="193" spans="1:13">
      <c r="A193" s="296">
        <v>184</v>
      </c>
      <c r="B193" s="272" t="s">
        <v>184</v>
      </c>
      <c r="C193" s="272">
        <v>3188.45</v>
      </c>
      <c r="D193" s="274">
        <v>3200.7666666666664</v>
      </c>
      <c r="E193" s="274">
        <v>3163.6833333333329</v>
      </c>
      <c r="F193" s="274">
        <v>3138.9166666666665</v>
      </c>
      <c r="G193" s="274">
        <v>3101.833333333333</v>
      </c>
      <c r="H193" s="274">
        <v>3225.5333333333328</v>
      </c>
      <c r="I193" s="274">
        <v>3262.6166666666668</v>
      </c>
      <c r="J193" s="274">
        <v>3287.3833333333328</v>
      </c>
      <c r="K193" s="272">
        <v>3237.85</v>
      </c>
      <c r="L193" s="272">
        <v>3176</v>
      </c>
      <c r="M193" s="272">
        <v>20.572610000000001</v>
      </c>
    </row>
    <row r="194" spans="1:13">
      <c r="A194" s="296">
        <v>185</v>
      </c>
      <c r="B194" s="272" t="s">
        <v>807</v>
      </c>
      <c r="C194" s="272">
        <v>588.04999999999995</v>
      </c>
      <c r="D194" s="274">
        <v>585.19999999999993</v>
      </c>
      <c r="E194" s="274">
        <v>580.39999999999986</v>
      </c>
      <c r="F194" s="274">
        <v>572.74999999999989</v>
      </c>
      <c r="G194" s="274">
        <v>567.94999999999982</v>
      </c>
      <c r="H194" s="274">
        <v>592.84999999999991</v>
      </c>
      <c r="I194" s="274">
        <v>597.64999999999986</v>
      </c>
      <c r="J194" s="274">
        <v>605.29999999999995</v>
      </c>
      <c r="K194" s="272">
        <v>590</v>
      </c>
      <c r="L194" s="272">
        <v>577.54999999999995</v>
      </c>
      <c r="M194" s="272">
        <v>38.161200000000001</v>
      </c>
    </row>
    <row r="195" spans="1:13">
      <c r="A195" s="296">
        <v>186</v>
      </c>
      <c r="B195" s="272" t="s">
        <v>180</v>
      </c>
      <c r="C195" s="272">
        <v>326.14999999999998</v>
      </c>
      <c r="D195" s="274">
        <v>327.7</v>
      </c>
      <c r="E195" s="274">
        <v>320.89999999999998</v>
      </c>
      <c r="F195" s="274">
        <v>315.64999999999998</v>
      </c>
      <c r="G195" s="274">
        <v>308.84999999999997</v>
      </c>
      <c r="H195" s="274">
        <v>332.95</v>
      </c>
      <c r="I195" s="274">
        <v>339.75000000000006</v>
      </c>
      <c r="J195" s="274">
        <v>345</v>
      </c>
      <c r="K195" s="272">
        <v>334.5</v>
      </c>
      <c r="L195" s="272">
        <v>322.45</v>
      </c>
      <c r="M195" s="272">
        <v>1210.3300200000001</v>
      </c>
    </row>
    <row r="196" spans="1:13">
      <c r="A196" s="296">
        <v>187</v>
      </c>
      <c r="B196" s="263" t="s">
        <v>182</v>
      </c>
      <c r="C196" s="263">
        <v>89.6</v>
      </c>
      <c r="D196" s="303">
        <v>88.183333333333337</v>
      </c>
      <c r="E196" s="303">
        <v>85.866666666666674</v>
      </c>
      <c r="F196" s="303">
        <v>82.13333333333334</v>
      </c>
      <c r="G196" s="303">
        <v>79.816666666666677</v>
      </c>
      <c r="H196" s="303">
        <v>91.916666666666671</v>
      </c>
      <c r="I196" s="303">
        <v>94.233333333333334</v>
      </c>
      <c r="J196" s="303">
        <v>97.966666666666669</v>
      </c>
      <c r="K196" s="263">
        <v>90.5</v>
      </c>
      <c r="L196" s="263">
        <v>84.45</v>
      </c>
      <c r="M196" s="263">
        <v>945.13382999999999</v>
      </c>
    </row>
    <row r="197" spans="1:13">
      <c r="A197" s="296">
        <v>188</v>
      </c>
      <c r="B197" s="263" t="s">
        <v>183</v>
      </c>
      <c r="C197" s="263">
        <v>655.95</v>
      </c>
      <c r="D197" s="303">
        <v>652.68333333333339</v>
      </c>
      <c r="E197" s="303">
        <v>641.86666666666679</v>
      </c>
      <c r="F197" s="303">
        <v>627.78333333333342</v>
      </c>
      <c r="G197" s="303">
        <v>616.96666666666681</v>
      </c>
      <c r="H197" s="303">
        <v>666.76666666666677</v>
      </c>
      <c r="I197" s="303">
        <v>677.58333333333337</v>
      </c>
      <c r="J197" s="303">
        <v>691.66666666666674</v>
      </c>
      <c r="K197" s="263">
        <v>663.5</v>
      </c>
      <c r="L197" s="263">
        <v>638.6</v>
      </c>
      <c r="M197" s="263">
        <v>147.64994999999999</v>
      </c>
    </row>
    <row r="198" spans="1:13">
      <c r="A198" s="296">
        <v>189</v>
      </c>
      <c r="B198" s="263" t="s">
        <v>185</v>
      </c>
      <c r="C198" s="263">
        <v>969.2</v>
      </c>
      <c r="D198" s="303">
        <v>973.83333333333337</v>
      </c>
      <c r="E198" s="303">
        <v>959.66666666666674</v>
      </c>
      <c r="F198" s="303">
        <v>950.13333333333333</v>
      </c>
      <c r="G198" s="303">
        <v>935.9666666666667</v>
      </c>
      <c r="H198" s="303">
        <v>983.36666666666679</v>
      </c>
      <c r="I198" s="303">
        <v>997.53333333333353</v>
      </c>
      <c r="J198" s="303">
        <v>1007.0666666666668</v>
      </c>
      <c r="K198" s="263">
        <v>988</v>
      </c>
      <c r="L198" s="263">
        <v>964.3</v>
      </c>
      <c r="M198" s="263">
        <v>42.329099999999997</v>
      </c>
    </row>
    <row r="199" spans="1:13">
      <c r="A199" s="296">
        <v>190</v>
      </c>
      <c r="B199" s="263" t="s">
        <v>164</v>
      </c>
      <c r="C199" s="263">
        <v>867.4</v>
      </c>
      <c r="D199" s="303">
        <v>866.53333333333342</v>
      </c>
      <c r="E199" s="303">
        <v>854.06666666666683</v>
      </c>
      <c r="F199" s="303">
        <v>840.73333333333346</v>
      </c>
      <c r="G199" s="303">
        <v>828.26666666666688</v>
      </c>
      <c r="H199" s="303">
        <v>879.86666666666679</v>
      </c>
      <c r="I199" s="303">
        <v>892.33333333333326</v>
      </c>
      <c r="J199" s="303">
        <v>905.66666666666674</v>
      </c>
      <c r="K199" s="263">
        <v>879</v>
      </c>
      <c r="L199" s="263">
        <v>853.2</v>
      </c>
      <c r="M199" s="263">
        <v>9.5391600000000007</v>
      </c>
    </row>
    <row r="200" spans="1:13">
      <c r="A200" s="296">
        <v>191</v>
      </c>
      <c r="B200" s="263" t="s">
        <v>186</v>
      </c>
      <c r="C200" s="263">
        <v>1513.6</v>
      </c>
      <c r="D200" s="303">
        <v>1513.8999999999999</v>
      </c>
      <c r="E200" s="303">
        <v>1487.7999999999997</v>
      </c>
      <c r="F200" s="303">
        <v>1461.9999999999998</v>
      </c>
      <c r="G200" s="303">
        <v>1435.8999999999996</v>
      </c>
      <c r="H200" s="303">
        <v>1539.6999999999998</v>
      </c>
      <c r="I200" s="303">
        <v>1565.7999999999997</v>
      </c>
      <c r="J200" s="303">
        <v>1591.6</v>
      </c>
      <c r="K200" s="263">
        <v>1540</v>
      </c>
      <c r="L200" s="263">
        <v>1488.1</v>
      </c>
      <c r="M200" s="263">
        <v>27.289650000000002</v>
      </c>
    </row>
    <row r="201" spans="1:13">
      <c r="A201" s="296">
        <v>192</v>
      </c>
      <c r="B201" s="263" t="s">
        <v>187</v>
      </c>
      <c r="C201" s="263">
        <v>2681.6</v>
      </c>
      <c r="D201" s="303">
        <v>2685.0666666666671</v>
      </c>
      <c r="E201" s="303">
        <v>2644.1333333333341</v>
      </c>
      <c r="F201" s="303">
        <v>2606.666666666667</v>
      </c>
      <c r="G201" s="303">
        <v>2565.733333333334</v>
      </c>
      <c r="H201" s="303">
        <v>2722.5333333333342</v>
      </c>
      <c r="I201" s="303">
        <v>2763.4666666666676</v>
      </c>
      <c r="J201" s="303">
        <v>2800.9333333333343</v>
      </c>
      <c r="K201" s="263">
        <v>2726</v>
      </c>
      <c r="L201" s="263">
        <v>2647.6</v>
      </c>
      <c r="M201" s="263">
        <v>3.6508699999999998</v>
      </c>
    </row>
    <row r="202" spans="1:13">
      <c r="A202" s="296">
        <v>193</v>
      </c>
      <c r="B202" s="263" t="s">
        <v>188</v>
      </c>
      <c r="C202" s="263">
        <v>321.14999999999998</v>
      </c>
      <c r="D202" s="303">
        <v>322.71666666666664</v>
      </c>
      <c r="E202" s="303">
        <v>318.43333333333328</v>
      </c>
      <c r="F202" s="303">
        <v>315.71666666666664</v>
      </c>
      <c r="G202" s="303">
        <v>311.43333333333328</v>
      </c>
      <c r="H202" s="303">
        <v>325.43333333333328</v>
      </c>
      <c r="I202" s="303">
        <v>329.7166666666667</v>
      </c>
      <c r="J202" s="303">
        <v>332.43333333333328</v>
      </c>
      <c r="K202" s="263">
        <v>327</v>
      </c>
      <c r="L202" s="263">
        <v>320</v>
      </c>
      <c r="M202" s="263">
        <v>23.261600000000001</v>
      </c>
    </row>
    <row r="203" spans="1:13">
      <c r="A203" s="296">
        <v>194</v>
      </c>
      <c r="B203" s="263" t="s">
        <v>511</v>
      </c>
      <c r="C203" s="263">
        <v>669.65</v>
      </c>
      <c r="D203" s="303">
        <v>670.5333333333333</v>
      </c>
      <c r="E203" s="303">
        <v>661.11666666666656</v>
      </c>
      <c r="F203" s="303">
        <v>652.58333333333326</v>
      </c>
      <c r="G203" s="303">
        <v>643.16666666666652</v>
      </c>
      <c r="H203" s="303">
        <v>679.06666666666661</v>
      </c>
      <c r="I203" s="303">
        <v>688.48333333333335</v>
      </c>
      <c r="J203" s="303">
        <v>697.01666666666665</v>
      </c>
      <c r="K203" s="263">
        <v>679.95</v>
      </c>
      <c r="L203" s="263">
        <v>662</v>
      </c>
      <c r="M203" s="263">
        <v>4.2682599999999997</v>
      </c>
    </row>
    <row r="204" spans="1:13">
      <c r="A204" s="296">
        <v>195</v>
      </c>
      <c r="B204" s="263" t="s">
        <v>194</v>
      </c>
      <c r="C204" s="263">
        <v>548.04999999999995</v>
      </c>
      <c r="D204" s="303">
        <v>553.63333333333333</v>
      </c>
      <c r="E204" s="303">
        <v>538.7166666666667</v>
      </c>
      <c r="F204" s="303">
        <v>529.38333333333333</v>
      </c>
      <c r="G204" s="303">
        <v>514.4666666666667</v>
      </c>
      <c r="H204" s="303">
        <v>562.9666666666667</v>
      </c>
      <c r="I204" s="303">
        <v>577.88333333333344</v>
      </c>
      <c r="J204" s="303">
        <v>587.2166666666667</v>
      </c>
      <c r="K204" s="263">
        <v>568.54999999999995</v>
      </c>
      <c r="L204" s="263">
        <v>544.29999999999995</v>
      </c>
      <c r="M204" s="263">
        <v>67.511110000000002</v>
      </c>
    </row>
    <row r="205" spans="1:13">
      <c r="A205" s="296">
        <v>196</v>
      </c>
      <c r="B205" s="263" t="s">
        <v>192</v>
      </c>
      <c r="C205" s="263">
        <v>6182.8</v>
      </c>
      <c r="D205" s="303">
        <v>6144.7833333333328</v>
      </c>
      <c r="E205" s="303">
        <v>6079.5666666666657</v>
      </c>
      <c r="F205" s="303">
        <v>5976.333333333333</v>
      </c>
      <c r="G205" s="303">
        <v>5911.1166666666659</v>
      </c>
      <c r="H205" s="303">
        <v>6248.0166666666655</v>
      </c>
      <c r="I205" s="303">
        <v>6313.2333333333327</v>
      </c>
      <c r="J205" s="303">
        <v>6416.4666666666653</v>
      </c>
      <c r="K205" s="263">
        <v>6210</v>
      </c>
      <c r="L205" s="263">
        <v>6041.55</v>
      </c>
      <c r="M205" s="263">
        <v>6.8325699999999996</v>
      </c>
    </row>
    <row r="206" spans="1:13">
      <c r="A206" s="296">
        <v>197</v>
      </c>
      <c r="B206" s="263" t="s">
        <v>193</v>
      </c>
      <c r="C206" s="263">
        <v>34.549999999999997</v>
      </c>
      <c r="D206" s="303">
        <v>34.216666666666661</v>
      </c>
      <c r="E206" s="303">
        <v>33.533333333333324</v>
      </c>
      <c r="F206" s="303">
        <v>32.516666666666666</v>
      </c>
      <c r="G206" s="303">
        <v>31.833333333333329</v>
      </c>
      <c r="H206" s="303">
        <v>35.23333333333332</v>
      </c>
      <c r="I206" s="303">
        <v>35.916666666666657</v>
      </c>
      <c r="J206" s="303">
        <v>36.933333333333316</v>
      </c>
      <c r="K206" s="263">
        <v>34.9</v>
      </c>
      <c r="L206" s="263">
        <v>33.200000000000003</v>
      </c>
      <c r="M206" s="263">
        <v>295.93973</v>
      </c>
    </row>
    <row r="207" spans="1:13">
      <c r="A207" s="296">
        <v>198</v>
      </c>
      <c r="B207" s="263" t="s">
        <v>190</v>
      </c>
      <c r="C207" s="263">
        <v>1289.3499999999999</v>
      </c>
      <c r="D207" s="303">
        <v>1288.2333333333333</v>
      </c>
      <c r="E207" s="303">
        <v>1276.4666666666667</v>
      </c>
      <c r="F207" s="303">
        <v>1263.5833333333333</v>
      </c>
      <c r="G207" s="303">
        <v>1251.8166666666666</v>
      </c>
      <c r="H207" s="303">
        <v>1301.1166666666668</v>
      </c>
      <c r="I207" s="303">
        <v>1312.8833333333337</v>
      </c>
      <c r="J207" s="303">
        <v>1325.7666666666669</v>
      </c>
      <c r="K207" s="263">
        <v>1300</v>
      </c>
      <c r="L207" s="263">
        <v>1275.3499999999999</v>
      </c>
      <c r="M207" s="263">
        <v>2.81745</v>
      </c>
    </row>
    <row r="208" spans="1:13">
      <c r="A208" s="296">
        <v>199</v>
      </c>
      <c r="B208" s="263" t="s">
        <v>141</v>
      </c>
      <c r="C208" s="263">
        <v>590.4</v>
      </c>
      <c r="D208" s="303">
        <v>587.98333333333335</v>
      </c>
      <c r="E208" s="303">
        <v>580.9666666666667</v>
      </c>
      <c r="F208" s="303">
        <v>571.5333333333333</v>
      </c>
      <c r="G208" s="303">
        <v>564.51666666666665</v>
      </c>
      <c r="H208" s="303">
        <v>597.41666666666674</v>
      </c>
      <c r="I208" s="303">
        <v>604.43333333333339</v>
      </c>
      <c r="J208" s="303">
        <v>613.86666666666679</v>
      </c>
      <c r="K208" s="263">
        <v>595</v>
      </c>
      <c r="L208" s="263">
        <v>578.54999999999995</v>
      </c>
      <c r="M208" s="263">
        <v>25.722380000000001</v>
      </c>
    </row>
    <row r="209" spans="1:13">
      <c r="A209" s="296">
        <v>200</v>
      </c>
      <c r="B209" s="263" t="s">
        <v>278</v>
      </c>
      <c r="C209" s="263">
        <v>252.15</v>
      </c>
      <c r="D209" s="303">
        <v>248.35</v>
      </c>
      <c r="E209" s="303">
        <v>242.79999999999998</v>
      </c>
      <c r="F209" s="303">
        <v>233.45</v>
      </c>
      <c r="G209" s="303">
        <v>227.89999999999998</v>
      </c>
      <c r="H209" s="303">
        <v>257.7</v>
      </c>
      <c r="I209" s="303">
        <v>263.25</v>
      </c>
      <c r="J209" s="303">
        <v>272.60000000000002</v>
      </c>
      <c r="K209" s="263">
        <v>253.9</v>
      </c>
      <c r="L209" s="263">
        <v>239</v>
      </c>
      <c r="M209" s="263">
        <v>18.740739999999999</v>
      </c>
    </row>
    <row r="210" spans="1:13">
      <c r="A210" s="296">
        <v>201</v>
      </c>
      <c r="B210" s="263" t="s">
        <v>523</v>
      </c>
      <c r="C210" s="263">
        <v>902.9</v>
      </c>
      <c r="D210" s="303">
        <v>897.66666666666663</v>
      </c>
      <c r="E210" s="303">
        <v>885.33333333333326</v>
      </c>
      <c r="F210" s="303">
        <v>867.76666666666665</v>
      </c>
      <c r="G210" s="303">
        <v>855.43333333333328</v>
      </c>
      <c r="H210" s="303">
        <v>915.23333333333323</v>
      </c>
      <c r="I210" s="303">
        <v>927.56666666666649</v>
      </c>
      <c r="J210" s="303">
        <v>945.13333333333321</v>
      </c>
      <c r="K210" s="263">
        <v>910</v>
      </c>
      <c r="L210" s="263">
        <v>880.1</v>
      </c>
      <c r="M210" s="263">
        <v>2.86341</v>
      </c>
    </row>
    <row r="211" spans="1:13">
      <c r="A211" s="296">
        <v>202</v>
      </c>
      <c r="B211" s="263" t="s">
        <v>118</v>
      </c>
      <c r="C211" s="263">
        <v>12.15</v>
      </c>
      <c r="D211" s="303">
        <v>12.25</v>
      </c>
      <c r="E211" s="303">
        <v>12</v>
      </c>
      <c r="F211" s="303">
        <v>11.85</v>
      </c>
      <c r="G211" s="303">
        <v>11.6</v>
      </c>
      <c r="H211" s="303">
        <v>12.4</v>
      </c>
      <c r="I211" s="303">
        <v>12.65</v>
      </c>
      <c r="J211" s="303">
        <v>12.8</v>
      </c>
      <c r="K211" s="263">
        <v>12.5</v>
      </c>
      <c r="L211" s="263">
        <v>12.1</v>
      </c>
      <c r="M211" s="263">
        <v>1631.0273</v>
      </c>
    </row>
    <row r="212" spans="1:13">
      <c r="A212" s="296">
        <v>203</v>
      </c>
      <c r="B212" s="263" t="s">
        <v>196</v>
      </c>
      <c r="C212" s="263">
        <v>1003.35</v>
      </c>
      <c r="D212" s="303">
        <v>1007.7999999999998</v>
      </c>
      <c r="E212" s="303">
        <v>993.59999999999968</v>
      </c>
      <c r="F212" s="303">
        <v>983.8499999999998</v>
      </c>
      <c r="G212" s="303">
        <v>969.64999999999964</v>
      </c>
      <c r="H212" s="303">
        <v>1017.5499999999997</v>
      </c>
      <c r="I212" s="303">
        <v>1031.7499999999998</v>
      </c>
      <c r="J212" s="303">
        <v>1041.4999999999998</v>
      </c>
      <c r="K212" s="263">
        <v>1022</v>
      </c>
      <c r="L212" s="263">
        <v>998.05</v>
      </c>
      <c r="M212" s="263">
        <v>17.048960000000001</v>
      </c>
    </row>
    <row r="213" spans="1:13">
      <c r="A213" s="296">
        <v>204</v>
      </c>
      <c r="B213" s="263" t="s">
        <v>529</v>
      </c>
      <c r="C213" s="263">
        <v>2445.25</v>
      </c>
      <c r="D213" s="303">
        <v>2538.75</v>
      </c>
      <c r="E213" s="303">
        <v>2337.5</v>
      </c>
      <c r="F213" s="303">
        <v>2229.75</v>
      </c>
      <c r="G213" s="303">
        <v>2028.5</v>
      </c>
      <c r="H213" s="303">
        <v>2646.5</v>
      </c>
      <c r="I213" s="303">
        <v>2847.75</v>
      </c>
      <c r="J213" s="303">
        <v>2955.5</v>
      </c>
      <c r="K213" s="263">
        <v>2740</v>
      </c>
      <c r="L213" s="263">
        <v>2431</v>
      </c>
      <c r="M213" s="263">
        <v>5.2608699999999997</v>
      </c>
    </row>
    <row r="214" spans="1:13">
      <c r="A214" s="296">
        <v>205</v>
      </c>
      <c r="B214" s="263" t="s">
        <v>197</v>
      </c>
      <c r="C214" s="303">
        <v>429.9</v>
      </c>
      <c r="D214" s="303">
        <v>431.68333333333334</v>
      </c>
      <c r="E214" s="303">
        <v>426.4666666666667</v>
      </c>
      <c r="F214" s="303">
        <v>423.03333333333336</v>
      </c>
      <c r="G214" s="303">
        <v>417.81666666666672</v>
      </c>
      <c r="H214" s="303">
        <v>435.11666666666667</v>
      </c>
      <c r="I214" s="303">
        <v>440.33333333333326</v>
      </c>
      <c r="J214" s="303">
        <v>443.76666666666665</v>
      </c>
      <c r="K214" s="303">
        <v>436.9</v>
      </c>
      <c r="L214" s="303">
        <v>428.25</v>
      </c>
      <c r="M214" s="303">
        <v>71.932990000000004</v>
      </c>
    </row>
    <row r="215" spans="1:13">
      <c r="A215" s="296">
        <v>206</v>
      </c>
      <c r="B215" s="263" t="s">
        <v>198</v>
      </c>
      <c r="C215" s="303">
        <v>16.2</v>
      </c>
      <c r="D215" s="303">
        <v>16.266666666666666</v>
      </c>
      <c r="E215" s="303">
        <v>15.983333333333331</v>
      </c>
      <c r="F215" s="303">
        <v>15.766666666666666</v>
      </c>
      <c r="G215" s="303">
        <v>15.483333333333331</v>
      </c>
      <c r="H215" s="303">
        <v>16.483333333333331</v>
      </c>
      <c r="I215" s="303">
        <v>16.766666666666662</v>
      </c>
      <c r="J215" s="303">
        <v>16.983333333333331</v>
      </c>
      <c r="K215" s="303">
        <v>16.55</v>
      </c>
      <c r="L215" s="303">
        <v>16.05</v>
      </c>
      <c r="M215" s="303">
        <v>1291.99434</v>
      </c>
    </row>
    <row r="216" spans="1:13">
      <c r="A216" s="296">
        <v>207</v>
      </c>
      <c r="B216" s="263" t="s">
        <v>199</v>
      </c>
      <c r="C216" s="303">
        <v>249.45</v>
      </c>
      <c r="D216" s="303">
        <v>250.81666666666669</v>
      </c>
      <c r="E216" s="303">
        <v>240.63333333333338</v>
      </c>
      <c r="F216" s="303">
        <v>231.81666666666669</v>
      </c>
      <c r="G216" s="303">
        <v>221.63333333333338</v>
      </c>
      <c r="H216" s="303">
        <v>259.63333333333338</v>
      </c>
      <c r="I216" s="303">
        <v>269.81666666666672</v>
      </c>
      <c r="J216" s="303">
        <v>278.63333333333338</v>
      </c>
      <c r="K216" s="303">
        <v>261</v>
      </c>
      <c r="L216" s="303">
        <v>242</v>
      </c>
      <c r="M216" s="303">
        <v>422.16784000000001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53"/>
      <c r="B1" s="553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44232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50" t="s">
        <v>16</v>
      </c>
      <c r="B9" s="551" t="s">
        <v>18</v>
      </c>
      <c r="C9" s="549" t="s">
        <v>19</v>
      </c>
      <c r="D9" s="549" t="s">
        <v>20</v>
      </c>
      <c r="E9" s="549" t="s">
        <v>21</v>
      </c>
      <c r="F9" s="549"/>
      <c r="G9" s="549"/>
      <c r="H9" s="549" t="s">
        <v>22</v>
      </c>
      <c r="I9" s="549"/>
      <c r="J9" s="549"/>
      <c r="K9" s="269"/>
      <c r="L9" s="276"/>
      <c r="M9" s="277"/>
    </row>
    <row r="10" spans="1:15" ht="42.75" customHeight="1">
      <c r="A10" s="545"/>
      <c r="B10" s="547"/>
      <c r="C10" s="552" t="s">
        <v>23</v>
      </c>
      <c r="D10" s="552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21183.45</v>
      </c>
      <c r="D11" s="274">
        <v>21066.066666666666</v>
      </c>
      <c r="E11" s="274">
        <v>20832.133333333331</v>
      </c>
      <c r="F11" s="274">
        <v>20480.816666666666</v>
      </c>
      <c r="G11" s="274">
        <v>20246.883333333331</v>
      </c>
      <c r="H11" s="274">
        <v>21417.383333333331</v>
      </c>
      <c r="I11" s="274">
        <v>21651.316666666666</v>
      </c>
      <c r="J11" s="274">
        <v>22002.633333333331</v>
      </c>
      <c r="K11" s="272">
        <v>21300</v>
      </c>
      <c r="L11" s="272">
        <v>20714.75</v>
      </c>
      <c r="M11" s="272">
        <v>0.11736000000000001</v>
      </c>
    </row>
    <row r="12" spans="1:15" ht="12" customHeight="1">
      <c r="A12" s="263">
        <v>2</v>
      </c>
      <c r="B12" s="272" t="s">
        <v>788</v>
      </c>
      <c r="C12" s="273">
        <v>1518.05</v>
      </c>
      <c r="D12" s="274">
        <v>1498.3500000000001</v>
      </c>
      <c r="E12" s="274">
        <v>1462.7000000000003</v>
      </c>
      <c r="F12" s="274">
        <v>1407.3500000000001</v>
      </c>
      <c r="G12" s="274">
        <v>1371.7000000000003</v>
      </c>
      <c r="H12" s="274">
        <v>1553.7000000000003</v>
      </c>
      <c r="I12" s="274">
        <v>1589.3500000000004</v>
      </c>
      <c r="J12" s="274">
        <v>1644.7000000000003</v>
      </c>
      <c r="K12" s="272">
        <v>1534</v>
      </c>
      <c r="L12" s="272">
        <v>1443</v>
      </c>
      <c r="M12" s="272">
        <v>2.8224200000000002</v>
      </c>
    </row>
    <row r="13" spans="1:15" ht="12" customHeight="1">
      <c r="A13" s="263">
        <v>3</v>
      </c>
      <c r="B13" s="272" t="s">
        <v>819</v>
      </c>
      <c r="C13" s="273">
        <v>1282.3</v>
      </c>
      <c r="D13" s="274">
        <v>1287.45</v>
      </c>
      <c r="E13" s="274">
        <v>1267.9000000000001</v>
      </c>
      <c r="F13" s="274">
        <v>1253.5</v>
      </c>
      <c r="G13" s="274">
        <v>1233.95</v>
      </c>
      <c r="H13" s="274">
        <v>1301.8500000000001</v>
      </c>
      <c r="I13" s="274">
        <v>1321.3999999999999</v>
      </c>
      <c r="J13" s="274">
        <v>1335.8000000000002</v>
      </c>
      <c r="K13" s="272">
        <v>1307</v>
      </c>
      <c r="L13" s="272">
        <v>1273.05</v>
      </c>
      <c r="M13" s="272">
        <v>0.35476999999999997</v>
      </c>
    </row>
    <row r="14" spans="1:15" ht="12" customHeight="1">
      <c r="A14" s="263">
        <v>4</v>
      </c>
      <c r="B14" s="272" t="s">
        <v>38</v>
      </c>
      <c r="C14" s="273">
        <v>1748.95</v>
      </c>
      <c r="D14" s="274">
        <v>1742.2333333333336</v>
      </c>
      <c r="E14" s="274">
        <v>1723.0666666666671</v>
      </c>
      <c r="F14" s="274">
        <v>1697.1833333333334</v>
      </c>
      <c r="G14" s="274">
        <v>1678.0166666666669</v>
      </c>
      <c r="H14" s="274">
        <v>1768.1166666666672</v>
      </c>
      <c r="I14" s="274">
        <v>1787.2833333333338</v>
      </c>
      <c r="J14" s="274">
        <v>1813.1666666666674</v>
      </c>
      <c r="K14" s="272">
        <v>1761.4</v>
      </c>
      <c r="L14" s="272">
        <v>1716.35</v>
      </c>
      <c r="M14" s="272">
        <v>9.5228800000000007</v>
      </c>
    </row>
    <row r="15" spans="1:15" ht="12" customHeight="1">
      <c r="A15" s="263">
        <v>5</v>
      </c>
      <c r="B15" s="272" t="s">
        <v>286</v>
      </c>
      <c r="C15" s="273">
        <v>2041.3</v>
      </c>
      <c r="D15" s="274">
        <v>2035.05</v>
      </c>
      <c r="E15" s="274">
        <v>1990.25</v>
      </c>
      <c r="F15" s="274">
        <v>1939.2</v>
      </c>
      <c r="G15" s="274">
        <v>1894.4</v>
      </c>
      <c r="H15" s="274">
        <v>2086.1</v>
      </c>
      <c r="I15" s="274">
        <v>2130.8999999999996</v>
      </c>
      <c r="J15" s="274">
        <v>2181.9499999999998</v>
      </c>
      <c r="K15" s="272">
        <v>2079.85</v>
      </c>
      <c r="L15" s="272">
        <v>1984</v>
      </c>
      <c r="M15" s="272">
        <v>0.72775000000000001</v>
      </c>
    </row>
    <row r="16" spans="1:15" ht="12" customHeight="1">
      <c r="A16" s="263">
        <v>6</v>
      </c>
      <c r="B16" s="272" t="s">
        <v>287</v>
      </c>
      <c r="C16" s="273">
        <v>928.75</v>
      </c>
      <c r="D16" s="274">
        <v>934.55000000000007</v>
      </c>
      <c r="E16" s="274">
        <v>919.20000000000016</v>
      </c>
      <c r="F16" s="274">
        <v>909.65000000000009</v>
      </c>
      <c r="G16" s="274">
        <v>894.30000000000018</v>
      </c>
      <c r="H16" s="274">
        <v>944.10000000000014</v>
      </c>
      <c r="I16" s="274">
        <v>959.45</v>
      </c>
      <c r="J16" s="274">
        <v>969.00000000000011</v>
      </c>
      <c r="K16" s="272">
        <v>949.9</v>
      </c>
      <c r="L16" s="272">
        <v>925</v>
      </c>
      <c r="M16" s="272">
        <v>1.6788099999999999</v>
      </c>
    </row>
    <row r="17" spans="1:13" ht="12" customHeight="1">
      <c r="A17" s="263">
        <v>7</v>
      </c>
      <c r="B17" s="272" t="s">
        <v>223</v>
      </c>
      <c r="C17" s="273">
        <v>964.95</v>
      </c>
      <c r="D17" s="274">
        <v>961.83333333333337</v>
      </c>
      <c r="E17" s="274">
        <v>944.66666666666674</v>
      </c>
      <c r="F17" s="274">
        <v>924.38333333333333</v>
      </c>
      <c r="G17" s="274">
        <v>907.2166666666667</v>
      </c>
      <c r="H17" s="274">
        <v>982.11666666666679</v>
      </c>
      <c r="I17" s="274">
        <v>999.28333333333353</v>
      </c>
      <c r="J17" s="274">
        <v>1019.5666666666668</v>
      </c>
      <c r="K17" s="272">
        <v>979</v>
      </c>
      <c r="L17" s="272">
        <v>941.55</v>
      </c>
      <c r="M17" s="272">
        <v>8.5187000000000008</v>
      </c>
    </row>
    <row r="18" spans="1:13" ht="12" customHeight="1">
      <c r="A18" s="263">
        <v>8</v>
      </c>
      <c r="B18" s="272" t="s">
        <v>735</v>
      </c>
      <c r="C18" s="273">
        <v>689.65</v>
      </c>
      <c r="D18" s="274">
        <v>689.41666666666663</v>
      </c>
      <c r="E18" s="274">
        <v>684.83333333333326</v>
      </c>
      <c r="F18" s="274">
        <v>680.01666666666665</v>
      </c>
      <c r="G18" s="274">
        <v>675.43333333333328</v>
      </c>
      <c r="H18" s="274">
        <v>694.23333333333323</v>
      </c>
      <c r="I18" s="274">
        <v>698.81666666666649</v>
      </c>
      <c r="J18" s="274">
        <v>703.63333333333321</v>
      </c>
      <c r="K18" s="272">
        <v>694</v>
      </c>
      <c r="L18" s="272">
        <v>684.6</v>
      </c>
      <c r="M18" s="272">
        <v>2.12662</v>
      </c>
    </row>
    <row r="19" spans="1:13" ht="12" customHeight="1">
      <c r="A19" s="263">
        <v>9</v>
      </c>
      <c r="B19" s="272" t="s">
        <v>736</v>
      </c>
      <c r="C19" s="273">
        <v>1194.1500000000001</v>
      </c>
      <c r="D19" s="274">
        <v>1196.95</v>
      </c>
      <c r="E19" s="274">
        <v>1182.2</v>
      </c>
      <c r="F19" s="274">
        <v>1170.25</v>
      </c>
      <c r="G19" s="274">
        <v>1155.5</v>
      </c>
      <c r="H19" s="274">
        <v>1208.9000000000001</v>
      </c>
      <c r="I19" s="274">
        <v>1223.6500000000001</v>
      </c>
      <c r="J19" s="274">
        <v>1235.6000000000001</v>
      </c>
      <c r="K19" s="272">
        <v>1211.7</v>
      </c>
      <c r="L19" s="272">
        <v>1185</v>
      </c>
      <c r="M19" s="272">
        <v>4.2570600000000001</v>
      </c>
    </row>
    <row r="20" spans="1:13" ht="12" customHeight="1">
      <c r="A20" s="263">
        <v>10</v>
      </c>
      <c r="B20" s="272" t="s">
        <v>288</v>
      </c>
      <c r="C20" s="273">
        <v>1987.25</v>
      </c>
      <c r="D20" s="274">
        <v>1963.4333333333334</v>
      </c>
      <c r="E20" s="274">
        <v>1928.8666666666668</v>
      </c>
      <c r="F20" s="274">
        <v>1870.4833333333333</v>
      </c>
      <c r="G20" s="274">
        <v>1835.9166666666667</v>
      </c>
      <c r="H20" s="274">
        <v>2021.8166666666668</v>
      </c>
      <c r="I20" s="274">
        <v>2056.3833333333332</v>
      </c>
      <c r="J20" s="274">
        <v>2114.7666666666669</v>
      </c>
      <c r="K20" s="272">
        <v>1998</v>
      </c>
      <c r="L20" s="272">
        <v>1905.05</v>
      </c>
      <c r="M20" s="272">
        <v>0.4849</v>
      </c>
    </row>
    <row r="21" spans="1:13" ht="12" customHeight="1">
      <c r="A21" s="263">
        <v>11</v>
      </c>
      <c r="B21" s="272" t="s">
        <v>289</v>
      </c>
      <c r="C21" s="273">
        <v>14488.2</v>
      </c>
      <c r="D21" s="274">
        <v>14478.366666666667</v>
      </c>
      <c r="E21" s="274">
        <v>14369.833333333334</v>
      </c>
      <c r="F21" s="274">
        <v>14251.466666666667</v>
      </c>
      <c r="G21" s="274">
        <v>14142.933333333334</v>
      </c>
      <c r="H21" s="274">
        <v>14596.733333333334</v>
      </c>
      <c r="I21" s="274">
        <v>14705.266666666666</v>
      </c>
      <c r="J21" s="274">
        <v>14823.633333333333</v>
      </c>
      <c r="K21" s="272">
        <v>14586.9</v>
      </c>
      <c r="L21" s="272">
        <v>14360</v>
      </c>
      <c r="M21" s="272">
        <v>0.33793000000000001</v>
      </c>
    </row>
    <row r="22" spans="1:13" ht="12" customHeight="1">
      <c r="A22" s="263">
        <v>12</v>
      </c>
      <c r="B22" s="272" t="s">
        <v>40</v>
      </c>
      <c r="C22" s="273">
        <v>589.70000000000005</v>
      </c>
      <c r="D22" s="274">
        <v>585.80000000000007</v>
      </c>
      <c r="E22" s="274">
        <v>559.90000000000009</v>
      </c>
      <c r="F22" s="274">
        <v>530.1</v>
      </c>
      <c r="G22" s="274">
        <v>504.20000000000005</v>
      </c>
      <c r="H22" s="274">
        <v>615.60000000000014</v>
      </c>
      <c r="I22" s="274">
        <v>641.5</v>
      </c>
      <c r="J22" s="274">
        <v>671.30000000000018</v>
      </c>
      <c r="K22" s="272">
        <v>611.70000000000005</v>
      </c>
      <c r="L22" s="272">
        <v>556</v>
      </c>
      <c r="M22" s="272">
        <v>111.84166999999999</v>
      </c>
    </row>
    <row r="23" spans="1:13">
      <c r="A23" s="263">
        <v>13</v>
      </c>
      <c r="B23" s="272" t="s">
        <v>290</v>
      </c>
      <c r="C23" s="273">
        <v>1078</v>
      </c>
      <c r="D23" s="274">
        <v>1063.6666666666667</v>
      </c>
      <c r="E23" s="274">
        <v>1049.3333333333335</v>
      </c>
      <c r="F23" s="274">
        <v>1020.6666666666667</v>
      </c>
      <c r="G23" s="274">
        <v>1006.3333333333335</v>
      </c>
      <c r="H23" s="274">
        <v>1092.3333333333335</v>
      </c>
      <c r="I23" s="274">
        <v>1106.666666666667</v>
      </c>
      <c r="J23" s="274">
        <v>1135.3333333333335</v>
      </c>
      <c r="K23" s="272">
        <v>1078</v>
      </c>
      <c r="L23" s="272">
        <v>1035</v>
      </c>
      <c r="M23" s="272">
        <v>10.892989999999999</v>
      </c>
    </row>
    <row r="24" spans="1:13">
      <c r="A24" s="263">
        <v>14</v>
      </c>
      <c r="B24" s="272" t="s">
        <v>41</v>
      </c>
      <c r="C24" s="273">
        <v>568.4</v>
      </c>
      <c r="D24" s="274">
        <v>565.2833333333333</v>
      </c>
      <c r="E24" s="274">
        <v>557.16666666666663</v>
      </c>
      <c r="F24" s="274">
        <v>545.93333333333328</v>
      </c>
      <c r="G24" s="274">
        <v>537.81666666666661</v>
      </c>
      <c r="H24" s="274">
        <v>576.51666666666665</v>
      </c>
      <c r="I24" s="274">
        <v>584.63333333333344</v>
      </c>
      <c r="J24" s="274">
        <v>595.86666666666667</v>
      </c>
      <c r="K24" s="272">
        <v>573.4</v>
      </c>
      <c r="L24" s="272">
        <v>554.04999999999995</v>
      </c>
      <c r="M24" s="272">
        <v>68.504620000000003</v>
      </c>
    </row>
    <row r="25" spans="1:13">
      <c r="A25" s="263">
        <v>15</v>
      </c>
      <c r="B25" s="272" t="s">
        <v>839</v>
      </c>
      <c r="C25" s="273">
        <v>388.05</v>
      </c>
      <c r="D25" s="274">
        <v>391.34999999999997</v>
      </c>
      <c r="E25" s="274">
        <v>382.69999999999993</v>
      </c>
      <c r="F25" s="274">
        <v>377.34999999999997</v>
      </c>
      <c r="G25" s="274">
        <v>368.69999999999993</v>
      </c>
      <c r="H25" s="274">
        <v>396.69999999999993</v>
      </c>
      <c r="I25" s="274">
        <v>405.34999999999991</v>
      </c>
      <c r="J25" s="274">
        <v>410.69999999999993</v>
      </c>
      <c r="K25" s="272">
        <v>400</v>
      </c>
      <c r="L25" s="272">
        <v>386</v>
      </c>
      <c r="M25" s="272">
        <v>6.5262700000000002</v>
      </c>
    </row>
    <row r="26" spans="1:13">
      <c r="A26" s="263">
        <v>16</v>
      </c>
      <c r="B26" s="272" t="s">
        <v>291</v>
      </c>
      <c r="C26" s="273">
        <v>516.20000000000005</v>
      </c>
      <c r="D26" s="274">
        <v>514.7833333333333</v>
      </c>
      <c r="E26" s="274">
        <v>504.56666666666661</v>
      </c>
      <c r="F26" s="274">
        <v>492.93333333333328</v>
      </c>
      <c r="G26" s="274">
        <v>482.71666666666658</v>
      </c>
      <c r="H26" s="274">
        <v>526.41666666666663</v>
      </c>
      <c r="I26" s="274">
        <v>536.63333333333333</v>
      </c>
      <c r="J26" s="274">
        <v>548.26666666666665</v>
      </c>
      <c r="K26" s="272">
        <v>525</v>
      </c>
      <c r="L26" s="272">
        <v>503.15</v>
      </c>
      <c r="M26" s="272">
        <v>8.5458099999999995</v>
      </c>
    </row>
    <row r="27" spans="1:13">
      <c r="A27" s="263">
        <v>17</v>
      </c>
      <c r="B27" s="272" t="s">
        <v>224</v>
      </c>
      <c r="C27" s="273">
        <v>90.4</v>
      </c>
      <c r="D27" s="274">
        <v>89.816666666666663</v>
      </c>
      <c r="E27" s="274">
        <v>88.133333333333326</v>
      </c>
      <c r="F27" s="274">
        <v>85.86666666666666</v>
      </c>
      <c r="G27" s="274">
        <v>84.183333333333323</v>
      </c>
      <c r="H27" s="274">
        <v>92.083333333333329</v>
      </c>
      <c r="I27" s="274">
        <v>93.766666666666666</v>
      </c>
      <c r="J27" s="274">
        <v>96.033333333333331</v>
      </c>
      <c r="K27" s="272">
        <v>91.5</v>
      </c>
      <c r="L27" s="272">
        <v>87.55</v>
      </c>
      <c r="M27" s="272">
        <v>38.770139999999998</v>
      </c>
    </row>
    <row r="28" spans="1:13">
      <c r="A28" s="263">
        <v>18</v>
      </c>
      <c r="B28" s="272" t="s">
        <v>225</v>
      </c>
      <c r="C28" s="273">
        <v>158.85</v>
      </c>
      <c r="D28" s="274">
        <v>157.61666666666667</v>
      </c>
      <c r="E28" s="274">
        <v>151.73333333333335</v>
      </c>
      <c r="F28" s="274">
        <v>144.61666666666667</v>
      </c>
      <c r="G28" s="274">
        <v>138.73333333333335</v>
      </c>
      <c r="H28" s="274">
        <v>164.73333333333335</v>
      </c>
      <c r="I28" s="274">
        <v>170.61666666666667</v>
      </c>
      <c r="J28" s="274">
        <v>177.73333333333335</v>
      </c>
      <c r="K28" s="272">
        <v>163.5</v>
      </c>
      <c r="L28" s="272">
        <v>150.5</v>
      </c>
      <c r="M28" s="272">
        <v>77.11345</v>
      </c>
    </row>
    <row r="29" spans="1:13">
      <c r="A29" s="263">
        <v>19</v>
      </c>
      <c r="B29" s="272" t="s">
        <v>292</v>
      </c>
      <c r="C29" s="273">
        <v>334.7</v>
      </c>
      <c r="D29" s="274">
        <v>336.28333333333336</v>
      </c>
      <c r="E29" s="274">
        <v>331.56666666666672</v>
      </c>
      <c r="F29" s="274">
        <v>328.43333333333334</v>
      </c>
      <c r="G29" s="274">
        <v>323.7166666666667</v>
      </c>
      <c r="H29" s="274">
        <v>339.41666666666674</v>
      </c>
      <c r="I29" s="274">
        <v>344.13333333333333</v>
      </c>
      <c r="J29" s="274">
        <v>347.26666666666677</v>
      </c>
      <c r="K29" s="272">
        <v>341</v>
      </c>
      <c r="L29" s="272">
        <v>333.15</v>
      </c>
      <c r="M29" s="272">
        <v>1.1603300000000001</v>
      </c>
    </row>
    <row r="30" spans="1:13">
      <c r="A30" s="263">
        <v>20</v>
      </c>
      <c r="B30" s="272" t="s">
        <v>293</v>
      </c>
      <c r="C30" s="273">
        <v>295</v>
      </c>
      <c r="D30" s="274">
        <v>293.05</v>
      </c>
      <c r="E30" s="274">
        <v>290.10000000000002</v>
      </c>
      <c r="F30" s="274">
        <v>285.2</v>
      </c>
      <c r="G30" s="274">
        <v>282.25</v>
      </c>
      <c r="H30" s="274">
        <v>297.95000000000005</v>
      </c>
      <c r="I30" s="274">
        <v>300.89999999999998</v>
      </c>
      <c r="J30" s="274">
        <v>305.80000000000007</v>
      </c>
      <c r="K30" s="272">
        <v>296</v>
      </c>
      <c r="L30" s="272">
        <v>288.14999999999998</v>
      </c>
      <c r="M30" s="272">
        <v>1.84745</v>
      </c>
    </row>
    <row r="31" spans="1:13">
      <c r="A31" s="263">
        <v>21</v>
      </c>
      <c r="B31" s="272" t="s">
        <v>737</v>
      </c>
      <c r="C31" s="273">
        <v>3795.05</v>
      </c>
      <c r="D31" s="274">
        <v>3796.6833333333329</v>
      </c>
      <c r="E31" s="274">
        <v>3768.3666666666659</v>
      </c>
      <c r="F31" s="274">
        <v>3741.6833333333329</v>
      </c>
      <c r="G31" s="274">
        <v>3713.3666666666659</v>
      </c>
      <c r="H31" s="274">
        <v>3823.3666666666659</v>
      </c>
      <c r="I31" s="274">
        <v>3851.6833333333325</v>
      </c>
      <c r="J31" s="274">
        <v>3878.3666666666659</v>
      </c>
      <c r="K31" s="272">
        <v>3825</v>
      </c>
      <c r="L31" s="272">
        <v>3770</v>
      </c>
      <c r="M31" s="272">
        <v>0.37574000000000002</v>
      </c>
    </row>
    <row r="32" spans="1:13">
      <c r="A32" s="263">
        <v>22</v>
      </c>
      <c r="B32" s="272" t="s">
        <v>226</v>
      </c>
      <c r="C32" s="273">
        <v>1813.2</v>
      </c>
      <c r="D32" s="274">
        <v>1820.3999999999999</v>
      </c>
      <c r="E32" s="274">
        <v>1792.7999999999997</v>
      </c>
      <c r="F32" s="274">
        <v>1772.3999999999999</v>
      </c>
      <c r="G32" s="274">
        <v>1744.7999999999997</v>
      </c>
      <c r="H32" s="274">
        <v>1840.7999999999997</v>
      </c>
      <c r="I32" s="274">
        <v>1868.3999999999996</v>
      </c>
      <c r="J32" s="274">
        <v>1888.7999999999997</v>
      </c>
      <c r="K32" s="272">
        <v>1848</v>
      </c>
      <c r="L32" s="272">
        <v>1800</v>
      </c>
      <c r="M32" s="272">
        <v>1.45113</v>
      </c>
    </row>
    <row r="33" spans="1:13">
      <c r="A33" s="263">
        <v>23</v>
      </c>
      <c r="B33" s="272" t="s">
        <v>294</v>
      </c>
      <c r="C33" s="273">
        <v>2288.0500000000002</v>
      </c>
      <c r="D33" s="274">
        <v>2295.4166666666665</v>
      </c>
      <c r="E33" s="274">
        <v>2270.833333333333</v>
      </c>
      <c r="F33" s="274">
        <v>2253.6166666666663</v>
      </c>
      <c r="G33" s="274">
        <v>2229.0333333333328</v>
      </c>
      <c r="H33" s="274">
        <v>2312.6333333333332</v>
      </c>
      <c r="I33" s="274">
        <v>2337.2166666666662</v>
      </c>
      <c r="J33" s="274">
        <v>2354.4333333333334</v>
      </c>
      <c r="K33" s="272">
        <v>2320</v>
      </c>
      <c r="L33" s="272">
        <v>2278.1999999999998</v>
      </c>
      <c r="M33" s="272">
        <v>7.7299999999999994E-2</v>
      </c>
    </row>
    <row r="34" spans="1:13">
      <c r="A34" s="263">
        <v>24</v>
      </c>
      <c r="B34" s="272" t="s">
        <v>738</v>
      </c>
      <c r="C34" s="273">
        <v>101.7</v>
      </c>
      <c r="D34" s="274">
        <v>102.41666666666667</v>
      </c>
      <c r="E34" s="274">
        <v>100.38333333333334</v>
      </c>
      <c r="F34" s="274">
        <v>99.066666666666663</v>
      </c>
      <c r="G34" s="274">
        <v>97.033333333333331</v>
      </c>
      <c r="H34" s="274">
        <v>103.73333333333335</v>
      </c>
      <c r="I34" s="274">
        <v>105.76666666666668</v>
      </c>
      <c r="J34" s="274">
        <v>107.08333333333336</v>
      </c>
      <c r="K34" s="272">
        <v>104.45</v>
      </c>
      <c r="L34" s="272">
        <v>101.1</v>
      </c>
      <c r="M34" s="272">
        <v>4.8950899999999997</v>
      </c>
    </row>
    <row r="35" spans="1:13">
      <c r="A35" s="263">
        <v>25</v>
      </c>
      <c r="B35" s="272" t="s">
        <v>295</v>
      </c>
      <c r="C35" s="273">
        <v>945.2</v>
      </c>
      <c r="D35" s="274">
        <v>952.66666666666663</v>
      </c>
      <c r="E35" s="274">
        <v>935.93333333333328</v>
      </c>
      <c r="F35" s="274">
        <v>926.66666666666663</v>
      </c>
      <c r="G35" s="274">
        <v>909.93333333333328</v>
      </c>
      <c r="H35" s="274">
        <v>961.93333333333328</v>
      </c>
      <c r="I35" s="274">
        <v>978.66666666666663</v>
      </c>
      <c r="J35" s="274">
        <v>987.93333333333328</v>
      </c>
      <c r="K35" s="272">
        <v>969.4</v>
      </c>
      <c r="L35" s="272">
        <v>943.4</v>
      </c>
      <c r="M35" s="272">
        <v>2.6693500000000001</v>
      </c>
    </row>
    <row r="36" spans="1:13">
      <c r="A36" s="263">
        <v>26</v>
      </c>
      <c r="B36" s="272" t="s">
        <v>227</v>
      </c>
      <c r="C36" s="273">
        <v>2977.1</v>
      </c>
      <c r="D36" s="274">
        <v>2971.75</v>
      </c>
      <c r="E36" s="274">
        <v>2945.5</v>
      </c>
      <c r="F36" s="274">
        <v>2913.9</v>
      </c>
      <c r="G36" s="274">
        <v>2887.65</v>
      </c>
      <c r="H36" s="274">
        <v>3003.35</v>
      </c>
      <c r="I36" s="274">
        <v>3029.6</v>
      </c>
      <c r="J36" s="274">
        <v>3061.2</v>
      </c>
      <c r="K36" s="272">
        <v>2998</v>
      </c>
      <c r="L36" s="272">
        <v>2940.15</v>
      </c>
      <c r="M36" s="272">
        <v>0.43370999999999998</v>
      </c>
    </row>
    <row r="37" spans="1:13">
      <c r="A37" s="263">
        <v>27</v>
      </c>
      <c r="B37" s="272" t="s">
        <v>739</v>
      </c>
      <c r="C37" s="273">
        <v>4999.05</v>
      </c>
      <c r="D37" s="274">
        <v>5018.0166666666664</v>
      </c>
      <c r="E37" s="274">
        <v>4936.0333333333328</v>
      </c>
      <c r="F37" s="274">
        <v>4873.0166666666664</v>
      </c>
      <c r="G37" s="274">
        <v>4791.0333333333328</v>
      </c>
      <c r="H37" s="274">
        <v>5081.0333333333328</v>
      </c>
      <c r="I37" s="274">
        <v>5163.0166666666664</v>
      </c>
      <c r="J37" s="274">
        <v>5226.0333333333328</v>
      </c>
      <c r="K37" s="272">
        <v>5100</v>
      </c>
      <c r="L37" s="272">
        <v>4955</v>
      </c>
      <c r="M37" s="272">
        <v>0.31357000000000002</v>
      </c>
    </row>
    <row r="38" spans="1:13">
      <c r="A38" s="263">
        <v>28</v>
      </c>
      <c r="B38" s="272" t="s">
        <v>803</v>
      </c>
      <c r="C38" s="273">
        <v>21</v>
      </c>
      <c r="D38" s="274">
        <v>21.016666666666669</v>
      </c>
      <c r="E38" s="274">
        <v>20.833333333333339</v>
      </c>
      <c r="F38" s="274">
        <v>20.666666666666671</v>
      </c>
      <c r="G38" s="274">
        <v>20.483333333333341</v>
      </c>
      <c r="H38" s="274">
        <v>21.183333333333337</v>
      </c>
      <c r="I38" s="274">
        <v>21.366666666666667</v>
      </c>
      <c r="J38" s="274">
        <v>21.533333333333335</v>
      </c>
      <c r="K38" s="272">
        <v>21.2</v>
      </c>
      <c r="L38" s="272">
        <v>20.85</v>
      </c>
      <c r="M38" s="272">
        <v>82.365459999999999</v>
      </c>
    </row>
    <row r="39" spans="1:13">
      <c r="A39" s="263">
        <v>29</v>
      </c>
      <c r="B39" s="272" t="s">
        <v>44</v>
      </c>
      <c r="C39" s="273">
        <v>960.65</v>
      </c>
      <c r="D39" s="274">
        <v>962.06666666666661</v>
      </c>
      <c r="E39" s="274">
        <v>952.13333333333321</v>
      </c>
      <c r="F39" s="274">
        <v>943.61666666666656</v>
      </c>
      <c r="G39" s="274">
        <v>933.68333333333317</v>
      </c>
      <c r="H39" s="274">
        <v>970.58333333333326</v>
      </c>
      <c r="I39" s="274">
        <v>980.51666666666665</v>
      </c>
      <c r="J39" s="274">
        <v>989.0333333333333</v>
      </c>
      <c r="K39" s="272">
        <v>972</v>
      </c>
      <c r="L39" s="272">
        <v>953.55</v>
      </c>
      <c r="M39" s="272">
        <v>5.9736000000000002</v>
      </c>
    </row>
    <row r="40" spans="1:13">
      <c r="A40" s="263">
        <v>30</v>
      </c>
      <c r="B40" s="272" t="s">
        <v>297</v>
      </c>
      <c r="C40" s="273">
        <v>2710.2</v>
      </c>
      <c r="D40" s="274">
        <v>2713.7333333333331</v>
      </c>
      <c r="E40" s="274">
        <v>2673.4666666666662</v>
      </c>
      <c r="F40" s="274">
        <v>2636.7333333333331</v>
      </c>
      <c r="G40" s="274">
        <v>2596.4666666666662</v>
      </c>
      <c r="H40" s="274">
        <v>2750.4666666666662</v>
      </c>
      <c r="I40" s="274">
        <v>2790.7333333333336</v>
      </c>
      <c r="J40" s="274">
        <v>2827.4666666666662</v>
      </c>
      <c r="K40" s="272">
        <v>2754</v>
      </c>
      <c r="L40" s="272">
        <v>2677</v>
      </c>
      <c r="M40" s="272">
        <v>0.72916000000000003</v>
      </c>
    </row>
    <row r="41" spans="1:13">
      <c r="A41" s="263">
        <v>31</v>
      </c>
      <c r="B41" s="272" t="s">
        <v>45</v>
      </c>
      <c r="C41" s="273">
        <v>272.75</v>
      </c>
      <c r="D41" s="274">
        <v>271.3</v>
      </c>
      <c r="E41" s="274">
        <v>267.60000000000002</v>
      </c>
      <c r="F41" s="274">
        <v>262.45</v>
      </c>
      <c r="G41" s="274">
        <v>258.75</v>
      </c>
      <c r="H41" s="274">
        <v>276.45000000000005</v>
      </c>
      <c r="I41" s="274">
        <v>280.14999999999998</v>
      </c>
      <c r="J41" s="274">
        <v>285.30000000000007</v>
      </c>
      <c r="K41" s="272">
        <v>275</v>
      </c>
      <c r="L41" s="272">
        <v>266.14999999999998</v>
      </c>
      <c r="M41" s="272">
        <v>78.030829999999995</v>
      </c>
    </row>
    <row r="42" spans="1:13">
      <c r="A42" s="263">
        <v>32</v>
      </c>
      <c r="B42" s="272" t="s">
        <v>46</v>
      </c>
      <c r="C42" s="273">
        <v>2731.65</v>
      </c>
      <c r="D42" s="274">
        <v>2721.85</v>
      </c>
      <c r="E42" s="274">
        <v>2695.7999999999997</v>
      </c>
      <c r="F42" s="274">
        <v>2659.95</v>
      </c>
      <c r="G42" s="274">
        <v>2633.8999999999996</v>
      </c>
      <c r="H42" s="274">
        <v>2757.7</v>
      </c>
      <c r="I42" s="274">
        <v>2783.75</v>
      </c>
      <c r="J42" s="274">
        <v>2819.6</v>
      </c>
      <c r="K42" s="272">
        <v>2747.9</v>
      </c>
      <c r="L42" s="272">
        <v>2686</v>
      </c>
      <c r="M42" s="272">
        <v>4.55213</v>
      </c>
    </row>
    <row r="43" spans="1:13">
      <c r="A43" s="263">
        <v>33</v>
      </c>
      <c r="B43" s="272" t="s">
        <v>47</v>
      </c>
      <c r="C43" s="273">
        <v>243.85</v>
      </c>
      <c r="D43" s="274">
        <v>243.85</v>
      </c>
      <c r="E43" s="274">
        <v>232</v>
      </c>
      <c r="F43" s="274">
        <v>220.15</v>
      </c>
      <c r="G43" s="274">
        <v>208.3</v>
      </c>
      <c r="H43" s="274">
        <v>255.7</v>
      </c>
      <c r="I43" s="274">
        <v>267.54999999999995</v>
      </c>
      <c r="J43" s="274">
        <v>279.39999999999998</v>
      </c>
      <c r="K43" s="272">
        <v>255.7</v>
      </c>
      <c r="L43" s="272">
        <v>232</v>
      </c>
      <c r="M43" s="272">
        <v>810.15566000000001</v>
      </c>
    </row>
    <row r="44" spans="1:13">
      <c r="A44" s="263">
        <v>34</v>
      </c>
      <c r="B44" s="272" t="s">
        <v>48</v>
      </c>
      <c r="C44" s="273">
        <v>135.9</v>
      </c>
      <c r="D44" s="274">
        <v>135.95000000000002</v>
      </c>
      <c r="E44" s="274">
        <v>133.00000000000003</v>
      </c>
      <c r="F44" s="274">
        <v>130.10000000000002</v>
      </c>
      <c r="G44" s="274">
        <v>127.15000000000003</v>
      </c>
      <c r="H44" s="274">
        <v>138.85000000000002</v>
      </c>
      <c r="I44" s="274">
        <v>141.80000000000001</v>
      </c>
      <c r="J44" s="274">
        <v>144.70000000000002</v>
      </c>
      <c r="K44" s="272">
        <v>138.9</v>
      </c>
      <c r="L44" s="272">
        <v>133.05000000000001</v>
      </c>
      <c r="M44" s="272">
        <v>382.00335999999999</v>
      </c>
    </row>
    <row r="45" spans="1:13">
      <c r="A45" s="263">
        <v>35</v>
      </c>
      <c r="B45" s="272" t="s">
        <v>298</v>
      </c>
      <c r="C45" s="273">
        <v>102.45</v>
      </c>
      <c r="D45" s="274">
        <v>104.61666666666667</v>
      </c>
      <c r="E45" s="274">
        <v>99.233333333333348</v>
      </c>
      <c r="F45" s="274">
        <v>96.01666666666668</v>
      </c>
      <c r="G45" s="274">
        <v>90.633333333333354</v>
      </c>
      <c r="H45" s="274">
        <v>107.83333333333334</v>
      </c>
      <c r="I45" s="274">
        <v>113.21666666666667</v>
      </c>
      <c r="J45" s="274">
        <v>116.43333333333334</v>
      </c>
      <c r="K45" s="272">
        <v>110</v>
      </c>
      <c r="L45" s="272">
        <v>101.4</v>
      </c>
      <c r="M45" s="272">
        <v>43.826180000000001</v>
      </c>
    </row>
    <row r="46" spans="1:13">
      <c r="A46" s="263">
        <v>36</v>
      </c>
      <c r="B46" s="272" t="s">
        <v>50</v>
      </c>
      <c r="C46" s="273">
        <v>2401.8000000000002</v>
      </c>
      <c r="D46" s="274">
        <v>2418.6</v>
      </c>
      <c r="E46" s="274">
        <v>2381.1999999999998</v>
      </c>
      <c r="F46" s="274">
        <v>2360.6</v>
      </c>
      <c r="G46" s="274">
        <v>2323.1999999999998</v>
      </c>
      <c r="H46" s="274">
        <v>2439.1999999999998</v>
      </c>
      <c r="I46" s="274">
        <v>2476.6000000000004</v>
      </c>
      <c r="J46" s="274">
        <v>2497.1999999999998</v>
      </c>
      <c r="K46" s="272">
        <v>2456</v>
      </c>
      <c r="L46" s="272">
        <v>2398</v>
      </c>
      <c r="M46" s="272">
        <v>34.785620000000002</v>
      </c>
    </row>
    <row r="47" spans="1:13">
      <c r="A47" s="263">
        <v>37</v>
      </c>
      <c r="B47" s="272" t="s">
        <v>299</v>
      </c>
      <c r="C47" s="273">
        <v>153.1</v>
      </c>
      <c r="D47" s="274">
        <v>153.65</v>
      </c>
      <c r="E47" s="274">
        <v>151.30000000000001</v>
      </c>
      <c r="F47" s="274">
        <v>149.5</v>
      </c>
      <c r="G47" s="274">
        <v>147.15</v>
      </c>
      <c r="H47" s="274">
        <v>155.45000000000002</v>
      </c>
      <c r="I47" s="274">
        <v>157.79999999999998</v>
      </c>
      <c r="J47" s="274">
        <v>159.60000000000002</v>
      </c>
      <c r="K47" s="272">
        <v>156</v>
      </c>
      <c r="L47" s="272">
        <v>151.85</v>
      </c>
      <c r="M47" s="272">
        <v>1.55416</v>
      </c>
    </row>
    <row r="48" spans="1:13">
      <c r="A48" s="263">
        <v>38</v>
      </c>
      <c r="B48" s="272" t="s">
        <v>300</v>
      </c>
      <c r="C48" s="273">
        <v>3848.15</v>
      </c>
      <c r="D48" s="274">
        <v>3814.2833333333328</v>
      </c>
      <c r="E48" s="274">
        <v>3773.5666666666657</v>
      </c>
      <c r="F48" s="274">
        <v>3698.9833333333327</v>
      </c>
      <c r="G48" s="274">
        <v>3658.2666666666655</v>
      </c>
      <c r="H48" s="274">
        <v>3888.8666666666659</v>
      </c>
      <c r="I48" s="274">
        <v>3929.583333333333</v>
      </c>
      <c r="J48" s="274">
        <v>4004.1666666666661</v>
      </c>
      <c r="K48" s="272">
        <v>3855</v>
      </c>
      <c r="L48" s="272">
        <v>3739.7</v>
      </c>
      <c r="M48" s="272">
        <v>0.52986999999999995</v>
      </c>
    </row>
    <row r="49" spans="1:13">
      <c r="A49" s="263">
        <v>39</v>
      </c>
      <c r="B49" s="272" t="s">
        <v>301</v>
      </c>
      <c r="C49" s="273">
        <v>2062.1</v>
      </c>
      <c r="D49" s="274">
        <v>2017.45</v>
      </c>
      <c r="E49" s="274">
        <v>1949.9</v>
      </c>
      <c r="F49" s="274">
        <v>1837.7</v>
      </c>
      <c r="G49" s="274">
        <v>1770.15</v>
      </c>
      <c r="H49" s="274">
        <v>2129.65</v>
      </c>
      <c r="I49" s="274">
        <v>2197.1999999999998</v>
      </c>
      <c r="J49" s="274">
        <v>2309.4</v>
      </c>
      <c r="K49" s="272">
        <v>2085</v>
      </c>
      <c r="L49" s="272">
        <v>1905.25</v>
      </c>
      <c r="M49" s="272">
        <v>8.5395000000000003</v>
      </c>
    </row>
    <row r="50" spans="1:13">
      <c r="A50" s="263">
        <v>40</v>
      </c>
      <c r="B50" s="272" t="s">
        <v>302</v>
      </c>
      <c r="C50" s="273">
        <v>6447.4</v>
      </c>
      <c r="D50" s="274">
        <v>6477.4666666666672</v>
      </c>
      <c r="E50" s="274">
        <v>6379.9333333333343</v>
      </c>
      <c r="F50" s="274">
        <v>6312.4666666666672</v>
      </c>
      <c r="G50" s="274">
        <v>6214.9333333333343</v>
      </c>
      <c r="H50" s="274">
        <v>6544.9333333333343</v>
      </c>
      <c r="I50" s="274">
        <v>6642.4666666666672</v>
      </c>
      <c r="J50" s="274">
        <v>6709.9333333333343</v>
      </c>
      <c r="K50" s="272">
        <v>6575</v>
      </c>
      <c r="L50" s="272">
        <v>6410</v>
      </c>
      <c r="M50" s="272">
        <v>0.24726000000000001</v>
      </c>
    </row>
    <row r="51" spans="1:13">
      <c r="A51" s="263">
        <v>41</v>
      </c>
      <c r="B51" s="272" t="s">
        <v>52</v>
      </c>
      <c r="C51" s="273">
        <v>927.15</v>
      </c>
      <c r="D51" s="274">
        <v>925.04999999999984</v>
      </c>
      <c r="E51" s="274">
        <v>914.29999999999973</v>
      </c>
      <c r="F51" s="274">
        <v>901.44999999999993</v>
      </c>
      <c r="G51" s="274">
        <v>890.69999999999982</v>
      </c>
      <c r="H51" s="274">
        <v>937.89999999999964</v>
      </c>
      <c r="I51" s="274">
        <v>948.64999999999986</v>
      </c>
      <c r="J51" s="274">
        <v>961.49999999999955</v>
      </c>
      <c r="K51" s="272">
        <v>935.8</v>
      </c>
      <c r="L51" s="272">
        <v>912.2</v>
      </c>
      <c r="M51" s="272">
        <v>18.81897</v>
      </c>
    </row>
    <row r="52" spans="1:13">
      <c r="A52" s="263">
        <v>42</v>
      </c>
      <c r="B52" s="272" t="s">
        <v>303</v>
      </c>
      <c r="C52" s="273">
        <v>512.70000000000005</v>
      </c>
      <c r="D52" s="274">
        <v>517.66666666666663</v>
      </c>
      <c r="E52" s="274">
        <v>500.38333333333321</v>
      </c>
      <c r="F52" s="274">
        <v>488.06666666666661</v>
      </c>
      <c r="G52" s="274">
        <v>470.78333333333319</v>
      </c>
      <c r="H52" s="274">
        <v>529.98333333333323</v>
      </c>
      <c r="I52" s="274">
        <v>547.26666666666677</v>
      </c>
      <c r="J52" s="274">
        <v>559.58333333333326</v>
      </c>
      <c r="K52" s="272">
        <v>534.95000000000005</v>
      </c>
      <c r="L52" s="272">
        <v>505.35</v>
      </c>
      <c r="M52" s="272">
        <v>7.1890299999999998</v>
      </c>
    </row>
    <row r="53" spans="1:13">
      <c r="A53" s="263">
        <v>43</v>
      </c>
      <c r="B53" s="272" t="s">
        <v>228</v>
      </c>
      <c r="C53" s="273">
        <v>2959.85</v>
      </c>
      <c r="D53" s="274">
        <v>2935.2833333333333</v>
      </c>
      <c r="E53" s="274">
        <v>2895.5666666666666</v>
      </c>
      <c r="F53" s="274">
        <v>2831.2833333333333</v>
      </c>
      <c r="G53" s="274">
        <v>2791.5666666666666</v>
      </c>
      <c r="H53" s="274">
        <v>2999.5666666666666</v>
      </c>
      <c r="I53" s="274">
        <v>3039.2833333333328</v>
      </c>
      <c r="J53" s="274">
        <v>3103.5666666666666</v>
      </c>
      <c r="K53" s="272">
        <v>2975</v>
      </c>
      <c r="L53" s="272">
        <v>2871</v>
      </c>
      <c r="M53" s="272">
        <v>5.9241799999999998</v>
      </c>
    </row>
    <row r="54" spans="1:13">
      <c r="A54" s="263">
        <v>44</v>
      </c>
      <c r="B54" s="272" t="s">
        <v>54</v>
      </c>
      <c r="C54" s="273">
        <v>743.9</v>
      </c>
      <c r="D54" s="274">
        <v>736.66666666666663</v>
      </c>
      <c r="E54" s="274">
        <v>727.83333333333326</v>
      </c>
      <c r="F54" s="274">
        <v>711.76666666666665</v>
      </c>
      <c r="G54" s="274">
        <v>702.93333333333328</v>
      </c>
      <c r="H54" s="274">
        <v>752.73333333333323</v>
      </c>
      <c r="I54" s="274">
        <v>761.56666666666649</v>
      </c>
      <c r="J54" s="274">
        <v>777.63333333333321</v>
      </c>
      <c r="K54" s="272">
        <v>745.5</v>
      </c>
      <c r="L54" s="272">
        <v>720.6</v>
      </c>
      <c r="M54" s="272">
        <v>204.90289000000001</v>
      </c>
    </row>
    <row r="55" spans="1:13">
      <c r="A55" s="263">
        <v>45</v>
      </c>
      <c r="B55" s="272" t="s">
        <v>304</v>
      </c>
      <c r="C55" s="273">
        <v>1632.9</v>
      </c>
      <c r="D55" s="274">
        <v>1624.1833333333334</v>
      </c>
      <c r="E55" s="274">
        <v>1608.3666666666668</v>
      </c>
      <c r="F55" s="274">
        <v>1583.8333333333335</v>
      </c>
      <c r="G55" s="274">
        <v>1568.0166666666669</v>
      </c>
      <c r="H55" s="274">
        <v>1648.7166666666667</v>
      </c>
      <c r="I55" s="274">
        <v>1664.5333333333333</v>
      </c>
      <c r="J55" s="274">
        <v>1689.0666666666666</v>
      </c>
      <c r="K55" s="272">
        <v>1640</v>
      </c>
      <c r="L55" s="272">
        <v>1599.65</v>
      </c>
      <c r="M55" s="272">
        <v>0.44700000000000001</v>
      </c>
    </row>
    <row r="56" spans="1:13">
      <c r="A56" s="263">
        <v>46</v>
      </c>
      <c r="B56" s="272" t="s">
        <v>305</v>
      </c>
      <c r="C56" s="273">
        <v>941.6</v>
      </c>
      <c r="D56" s="274">
        <v>941.13333333333333</v>
      </c>
      <c r="E56" s="274">
        <v>933.16666666666663</v>
      </c>
      <c r="F56" s="274">
        <v>924.73333333333335</v>
      </c>
      <c r="G56" s="274">
        <v>916.76666666666665</v>
      </c>
      <c r="H56" s="274">
        <v>949.56666666666661</v>
      </c>
      <c r="I56" s="274">
        <v>957.5333333333333</v>
      </c>
      <c r="J56" s="274">
        <v>965.96666666666658</v>
      </c>
      <c r="K56" s="272">
        <v>949.1</v>
      </c>
      <c r="L56" s="272">
        <v>932.7</v>
      </c>
      <c r="M56" s="272">
        <v>2.5198399999999999</v>
      </c>
    </row>
    <row r="57" spans="1:13">
      <c r="A57" s="263">
        <v>47</v>
      </c>
      <c r="B57" s="272" t="s">
        <v>306</v>
      </c>
      <c r="C57" s="273">
        <v>614.15</v>
      </c>
      <c r="D57" s="274">
        <v>618.78333333333342</v>
      </c>
      <c r="E57" s="274">
        <v>606.56666666666683</v>
      </c>
      <c r="F57" s="274">
        <v>598.98333333333346</v>
      </c>
      <c r="G57" s="274">
        <v>586.76666666666688</v>
      </c>
      <c r="H57" s="274">
        <v>626.36666666666679</v>
      </c>
      <c r="I57" s="274">
        <v>638.58333333333326</v>
      </c>
      <c r="J57" s="274">
        <v>646.16666666666674</v>
      </c>
      <c r="K57" s="272">
        <v>631</v>
      </c>
      <c r="L57" s="272">
        <v>611.20000000000005</v>
      </c>
      <c r="M57" s="272">
        <v>6.4132499999999997</v>
      </c>
    </row>
    <row r="58" spans="1:13">
      <c r="A58" s="263">
        <v>48</v>
      </c>
      <c r="B58" s="272" t="s">
        <v>55</v>
      </c>
      <c r="C58" s="273">
        <v>4223.5</v>
      </c>
      <c r="D58" s="274">
        <v>4261.6333333333332</v>
      </c>
      <c r="E58" s="274">
        <v>4161.8666666666668</v>
      </c>
      <c r="F58" s="274">
        <v>4100.2333333333336</v>
      </c>
      <c r="G58" s="274">
        <v>4000.4666666666672</v>
      </c>
      <c r="H58" s="274">
        <v>4323.2666666666664</v>
      </c>
      <c r="I58" s="274">
        <v>4423.0333333333328</v>
      </c>
      <c r="J58" s="274">
        <v>4484.6666666666661</v>
      </c>
      <c r="K58" s="272">
        <v>4361.3999999999996</v>
      </c>
      <c r="L58" s="272">
        <v>4200</v>
      </c>
      <c r="M58" s="272">
        <v>11.63598</v>
      </c>
    </row>
    <row r="59" spans="1:13">
      <c r="A59" s="263">
        <v>49</v>
      </c>
      <c r="B59" s="272" t="s">
        <v>307</v>
      </c>
      <c r="C59" s="273">
        <v>262.60000000000002</v>
      </c>
      <c r="D59" s="274">
        <v>267.2</v>
      </c>
      <c r="E59" s="274">
        <v>250.39999999999998</v>
      </c>
      <c r="F59" s="274">
        <v>238.2</v>
      </c>
      <c r="G59" s="274">
        <v>221.39999999999998</v>
      </c>
      <c r="H59" s="274">
        <v>279.39999999999998</v>
      </c>
      <c r="I59" s="274">
        <v>296.20000000000005</v>
      </c>
      <c r="J59" s="274">
        <v>308.39999999999998</v>
      </c>
      <c r="K59" s="272">
        <v>284</v>
      </c>
      <c r="L59" s="272">
        <v>255</v>
      </c>
      <c r="M59" s="272">
        <v>115.89100000000001</v>
      </c>
    </row>
    <row r="60" spans="1:13" ht="12" customHeight="1">
      <c r="A60" s="263">
        <v>50</v>
      </c>
      <c r="B60" s="272" t="s">
        <v>308</v>
      </c>
      <c r="C60" s="273">
        <v>768.4</v>
      </c>
      <c r="D60" s="274">
        <v>769.43333333333339</v>
      </c>
      <c r="E60" s="274">
        <v>738.96666666666681</v>
      </c>
      <c r="F60" s="274">
        <v>709.53333333333342</v>
      </c>
      <c r="G60" s="274">
        <v>679.06666666666683</v>
      </c>
      <c r="H60" s="274">
        <v>798.86666666666679</v>
      </c>
      <c r="I60" s="274">
        <v>829.33333333333348</v>
      </c>
      <c r="J60" s="274">
        <v>858.76666666666677</v>
      </c>
      <c r="K60" s="272">
        <v>799.9</v>
      </c>
      <c r="L60" s="272">
        <v>740</v>
      </c>
      <c r="M60" s="272">
        <v>19.89207</v>
      </c>
    </row>
    <row r="61" spans="1:13">
      <c r="A61" s="263">
        <v>51</v>
      </c>
      <c r="B61" s="272" t="s">
        <v>58</v>
      </c>
      <c r="C61" s="273">
        <v>5504.85</v>
      </c>
      <c r="D61" s="274">
        <v>5417.9666666666672</v>
      </c>
      <c r="E61" s="274">
        <v>5292.9333333333343</v>
      </c>
      <c r="F61" s="274">
        <v>5081.0166666666673</v>
      </c>
      <c r="G61" s="274">
        <v>4955.9833333333345</v>
      </c>
      <c r="H61" s="274">
        <v>5629.8833333333341</v>
      </c>
      <c r="I61" s="274">
        <v>5754.916666666667</v>
      </c>
      <c r="J61" s="274">
        <v>5966.8333333333339</v>
      </c>
      <c r="K61" s="272">
        <v>5543</v>
      </c>
      <c r="L61" s="272">
        <v>5206.05</v>
      </c>
      <c r="M61" s="272">
        <v>53.258879999999998</v>
      </c>
    </row>
    <row r="62" spans="1:13">
      <c r="A62" s="263">
        <v>52</v>
      </c>
      <c r="B62" s="272" t="s">
        <v>57</v>
      </c>
      <c r="C62" s="273">
        <v>9700.5499999999993</v>
      </c>
      <c r="D62" s="274">
        <v>9643.6833333333325</v>
      </c>
      <c r="E62" s="274">
        <v>9527.366666666665</v>
      </c>
      <c r="F62" s="274">
        <v>9354.1833333333325</v>
      </c>
      <c r="G62" s="274">
        <v>9237.866666666665</v>
      </c>
      <c r="H62" s="274">
        <v>9816.866666666665</v>
      </c>
      <c r="I62" s="274">
        <v>9933.1833333333343</v>
      </c>
      <c r="J62" s="274">
        <v>10106.366666666665</v>
      </c>
      <c r="K62" s="272">
        <v>9760</v>
      </c>
      <c r="L62" s="272">
        <v>9470.5</v>
      </c>
      <c r="M62" s="272">
        <v>6.0472700000000001</v>
      </c>
    </row>
    <row r="63" spans="1:13">
      <c r="A63" s="263">
        <v>53</v>
      </c>
      <c r="B63" s="272" t="s">
        <v>229</v>
      </c>
      <c r="C63" s="273">
        <v>3419.5</v>
      </c>
      <c r="D63" s="274">
        <v>3405.85</v>
      </c>
      <c r="E63" s="274">
        <v>3381.7</v>
      </c>
      <c r="F63" s="274">
        <v>3343.9</v>
      </c>
      <c r="G63" s="274">
        <v>3319.75</v>
      </c>
      <c r="H63" s="274">
        <v>3443.6499999999996</v>
      </c>
      <c r="I63" s="274">
        <v>3467.8</v>
      </c>
      <c r="J63" s="274">
        <v>3505.5999999999995</v>
      </c>
      <c r="K63" s="272">
        <v>3430</v>
      </c>
      <c r="L63" s="272">
        <v>3368.05</v>
      </c>
      <c r="M63" s="272">
        <v>1.37076</v>
      </c>
    </row>
    <row r="64" spans="1:13">
      <c r="A64" s="263">
        <v>54</v>
      </c>
      <c r="B64" s="272" t="s">
        <v>59</v>
      </c>
      <c r="C64" s="273">
        <v>1829.4</v>
      </c>
      <c r="D64" s="274">
        <v>1800.3333333333333</v>
      </c>
      <c r="E64" s="274">
        <v>1750.6666666666665</v>
      </c>
      <c r="F64" s="274">
        <v>1671.9333333333332</v>
      </c>
      <c r="G64" s="274">
        <v>1622.2666666666664</v>
      </c>
      <c r="H64" s="274">
        <v>1879.0666666666666</v>
      </c>
      <c r="I64" s="274">
        <v>1928.7333333333331</v>
      </c>
      <c r="J64" s="274">
        <v>2007.4666666666667</v>
      </c>
      <c r="K64" s="272">
        <v>1850</v>
      </c>
      <c r="L64" s="272">
        <v>1721.6</v>
      </c>
      <c r="M64" s="272">
        <v>21.64378</v>
      </c>
    </row>
    <row r="65" spans="1:13">
      <c r="A65" s="263">
        <v>55</v>
      </c>
      <c r="B65" s="272" t="s">
        <v>309</v>
      </c>
      <c r="C65" s="273">
        <v>120.4</v>
      </c>
      <c r="D65" s="274">
        <v>121.36666666666667</v>
      </c>
      <c r="E65" s="274">
        <v>118.88333333333335</v>
      </c>
      <c r="F65" s="274">
        <v>117.36666666666667</v>
      </c>
      <c r="G65" s="274">
        <v>114.88333333333335</v>
      </c>
      <c r="H65" s="274">
        <v>122.88333333333335</v>
      </c>
      <c r="I65" s="274">
        <v>125.36666666666667</v>
      </c>
      <c r="J65" s="274">
        <v>126.88333333333335</v>
      </c>
      <c r="K65" s="272">
        <v>123.85</v>
      </c>
      <c r="L65" s="272">
        <v>119.85</v>
      </c>
      <c r="M65" s="272">
        <v>4.32972</v>
      </c>
    </row>
    <row r="66" spans="1:13">
      <c r="A66" s="263">
        <v>56</v>
      </c>
      <c r="B66" s="272" t="s">
        <v>310</v>
      </c>
      <c r="C66" s="273">
        <v>161.85</v>
      </c>
      <c r="D66" s="274">
        <v>161.29999999999998</v>
      </c>
      <c r="E66" s="274">
        <v>159.19999999999996</v>
      </c>
      <c r="F66" s="274">
        <v>156.54999999999998</v>
      </c>
      <c r="G66" s="274">
        <v>154.44999999999996</v>
      </c>
      <c r="H66" s="274">
        <v>163.94999999999996</v>
      </c>
      <c r="I66" s="274">
        <v>166.04999999999998</v>
      </c>
      <c r="J66" s="274">
        <v>168.69999999999996</v>
      </c>
      <c r="K66" s="272">
        <v>163.4</v>
      </c>
      <c r="L66" s="272">
        <v>158.65</v>
      </c>
      <c r="M66" s="272">
        <v>14.6187</v>
      </c>
    </row>
    <row r="67" spans="1:13">
      <c r="A67" s="263">
        <v>57</v>
      </c>
      <c r="B67" s="272" t="s">
        <v>230</v>
      </c>
      <c r="C67" s="273">
        <v>346.85</v>
      </c>
      <c r="D67" s="274">
        <v>344.66666666666669</v>
      </c>
      <c r="E67" s="274">
        <v>337.33333333333337</v>
      </c>
      <c r="F67" s="274">
        <v>327.81666666666666</v>
      </c>
      <c r="G67" s="274">
        <v>320.48333333333335</v>
      </c>
      <c r="H67" s="274">
        <v>354.18333333333339</v>
      </c>
      <c r="I67" s="274">
        <v>361.51666666666677</v>
      </c>
      <c r="J67" s="274">
        <v>371.03333333333342</v>
      </c>
      <c r="K67" s="272">
        <v>352</v>
      </c>
      <c r="L67" s="272">
        <v>335.15</v>
      </c>
      <c r="M67" s="272">
        <v>144.45571000000001</v>
      </c>
    </row>
    <row r="68" spans="1:13">
      <c r="A68" s="263">
        <v>58</v>
      </c>
      <c r="B68" s="272" t="s">
        <v>60</v>
      </c>
      <c r="C68" s="273">
        <v>82.05</v>
      </c>
      <c r="D68" s="274">
        <v>80.416666666666657</v>
      </c>
      <c r="E68" s="274">
        <v>77.73333333333332</v>
      </c>
      <c r="F68" s="274">
        <v>73.416666666666657</v>
      </c>
      <c r="G68" s="274">
        <v>70.73333333333332</v>
      </c>
      <c r="H68" s="274">
        <v>84.73333333333332</v>
      </c>
      <c r="I68" s="274">
        <v>87.416666666666657</v>
      </c>
      <c r="J68" s="274">
        <v>91.73333333333332</v>
      </c>
      <c r="K68" s="272">
        <v>83.1</v>
      </c>
      <c r="L68" s="272">
        <v>76.099999999999994</v>
      </c>
      <c r="M68" s="272">
        <v>959.17592999999999</v>
      </c>
    </row>
    <row r="69" spans="1:13">
      <c r="A69" s="263">
        <v>59</v>
      </c>
      <c r="B69" s="272" t="s">
        <v>61</v>
      </c>
      <c r="C69" s="273">
        <v>57.4</v>
      </c>
      <c r="D69" s="274">
        <v>56.166666666666664</v>
      </c>
      <c r="E69" s="274">
        <v>54.383333333333326</v>
      </c>
      <c r="F69" s="274">
        <v>51.36666666666666</v>
      </c>
      <c r="G69" s="274">
        <v>49.583333333333321</v>
      </c>
      <c r="H69" s="274">
        <v>59.18333333333333</v>
      </c>
      <c r="I69" s="274">
        <v>60.966666666666676</v>
      </c>
      <c r="J69" s="274">
        <v>63.983333333333334</v>
      </c>
      <c r="K69" s="272">
        <v>57.95</v>
      </c>
      <c r="L69" s="272">
        <v>53.15</v>
      </c>
      <c r="M69" s="272">
        <v>240.69542000000001</v>
      </c>
    </row>
    <row r="70" spans="1:13">
      <c r="A70" s="263">
        <v>60</v>
      </c>
      <c r="B70" s="272" t="s">
        <v>311</v>
      </c>
      <c r="C70" s="273">
        <v>16.05</v>
      </c>
      <c r="D70" s="274">
        <v>15.883333333333333</v>
      </c>
      <c r="E70" s="274">
        <v>15.516666666666666</v>
      </c>
      <c r="F70" s="274">
        <v>14.983333333333333</v>
      </c>
      <c r="G70" s="274">
        <v>14.616666666666665</v>
      </c>
      <c r="H70" s="274">
        <v>16.416666666666664</v>
      </c>
      <c r="I70" s="274">
        <v>16.783333333333331</v>
      </c>
      <c r="J70" s="274">
        <v>17.316666666666666</v>
      </c>
      <c r="K70" s="272">
        <v>16.25</v>
      </c>
      <c r="L70" s="272">
        <v>15.35</v>
      </c>
      <c r="M70" s="272">
        <v>132.13508999999999</v>
      </c>
    </row>
    <row r="71" spans="1:13">
      <c r="A71" s="263">
        <v>61</v>
      </c>
      <c r="B71" s="272" t="s">
        <v>62</v>
      </c>
      <c r="C71" s="273">
        <v>1590.2</v>
      </c>
      <c r="D71" s="274">
        <v>1583.75</v>
      </c>
      <c r="E71" s="274">
        <v>1571.55</v>
      </c>
      <c r="F71" s="274">
        <v>1552.8999999999999</v>
      </c>
      <c r="G71" s="274">
        <v>1540.6999999999998</v>
      </c>
      <c r="H71" s="274">
        <v>1602.4</v>
      </c>
      <c r="I71" s="274">
        <v>1614.6</v>
      </c>
      <c r="J71" s="274">
        <v>1633.2500000000002</v>
      </c>
      <c r="K71" s="272">
        <v>1595.95</v>
      </c>
      <c r="L71" s="272">
        <v>1565.1</v>
      </c>
      <c r="M71" s="272">
        <v>4.7371699999999999</v>
      </c>
    </row>
    <row r="72" spans="1:13">
      <c r="A72" s="263">
        <v>62</v>
      </c>
      <c r="B72" s="272" t="s">
        <v>312</v>
      </c>
      <c r="C72" s="273">
        <v>5411.65</v>
      </c>
      <c r="D72" s="274">
        <v>5358.8833333333332</v>
      </c>
      <c r="E72" s="274">
        <v>5248.7666666666664</v>
      </c>
      <c r="F72" s="274">
        <v>5085.8833333333332</v>
      </c>
      <c r="G72" s="274">
        <v>4975.7666666666664</v>
      </c>
      <c r="H72" s="274">
        <v>5521.7666666666664</v>
      </c>
      <c r="I72" s="274">
        <v>5631.8833333333332</v>
      </c>
      <c r="J72" s="274">
        <v>5794.7666666666664</v>
      </c>
      <c r="K72" s="272">
        <v>5469</v>
      </c>
      <c r="L72" s="272">
        <v>5196</v>
      </c>
      <c r="M72" s="272">
        <v>0.43425999999999998</v>
      </c>
    </row>
    <row r="73" spans="1:13">
      <c r="A73" s="263">
        <v>63</v>
      </c>
      <c r="B73" s="272" t="s">
        <v>65</v>
      </c>
      <c r="C73" s="273">
        <v>733.8</v>
      </c>
      <c r="D73" s="274">
        <v>730.6</v>
      </c>
      <c r="E73" s="274">
        <v>725.2</v>
      </c>
      <c r="F73" s="274">
        <v>716.6</v>
      </c>
      <c r="G73" s="274">
        <v>711.2</v>
      </c>
      <c r="H73" s="274">
        <v>739.2</v>
      </c>
      <c r="I73" s="274">
        <v>744.59999999999991</v>
      </c>
      <c r="J73" s="274">
        <v>753.2</v>
      </c>
      <c r="K73" s="272">
        <v>736</v>
      </c>
      <c r="L73" s="272">
        <v>722</v>
      </c>
      <c r="M73" s="272">
        <v>9.3029700000000002</v>
      </c>
    </row>
    <row r="74" spans="1:13">
      <c r="A74" s="263">
        <v>64</v>
      </c>
      <c r="B74" s="272" t="s">
        <v>313</v>
      </c>
      <c r="C74" s="273">
        <v>336.95</v>
      </c>
      <c r="D74" s="274">
        <v>336.16666666666669</v>
      </c>
      <c r="E74" s="274">
        <v>333.33333333333337</v>
      </c>
      <c r="F74" s="274">
        <v>329.7166666666667</v>
      </c>
      <c r="G74" s="274">
        <v>326.88333333333338</v>
      </c>
      <c r="H74" s="274">
        <v>339.78333333333336</v>
      </c>
      <c r="I74" s="274">
        <v>342.61666666666673</v>
      </c>
      <c r="J74" s="274">
        <v>346.23333333333335</v>
      </c>
      <c r="K74" s="272">
        <v>339</v>
      </c>
      <c r="L74" s="272">
        <v>332.55</v>
      </c>
      <c r="M74" s="272">
        <v>2.0797300000000001</v>
      </c>
    </row>
    <row r="75" spans="1:13">
      <c r="A75" s="263">
        <v>65</v>
      </c>
      <c r="B75" s="272" t="s">
        <v>64</v>
      </c>
      <c r="C75" s="273">
        <v>140.94999999999999</v>
      </c>
      <c r="D75" s="274">
        <v>139.93333333333334</v>
      </c>
      <c r="E75" s="274">
        <v>138.06666666666666</v>
      </c>
      <c r="F75" s="274">
        <v>135.18333333333334</v>
      </c>
      <c r="G75" s="274">
        <v>133.31666666666666</v>
      </c>
      <c r="H75" s="274">
        <v>142.81666666666666</v>
      </c>
      <c r="I75" s="274">
        <v>144.68333333333334</v>
      </c>
      <c r="J75" s="274">
        <v>147.56666666666666</v>
      </c>
      <c r="K75" s="272">
        <v>141.80000000000001</v>
      </c>
      <c r="L75" s="272">
        <v>137.05000000000001</v>
      </c>
      <c r="M75" s="272">
        <v>183.44056</v>
      </c>
    </row>
    <row r="76" spans="1:13" s="13" customFormat="1">
      <c r="A76" s="263">
        <v>66</v>
      </c>
      <c r="B76" s="272" t="s">
        <v>66</v>
      </c>
      <c r="C76" s="273">
        <v>629.04999999999995</v>
      </c>
      <c r="D76" s="274">
        <v>632.18333333333328</v>
      </c>
      <c r="E76" s="274">
        <v>621.96666666666658</v>
      </c>
      <c r="F76" s="274">
        <v>614.88333333333333</v>
      </c>
      <c r="G76" s="274">
        <v>604.66666666666663</v>
      </c>
      <c r="H76" s="274">
        <v>639.26666666666654</v>
      </c>
      <c r="I76" s="274">
        <v>649.48333333333323</v>
      </c>
      <c r="J76" s="274">
        <v>656.56666666666649</v>
      </c>
      <c r="K76" s="272">
        <v>642.4</v>
      </c>
      <c r="L76" s="272">
        <v>625.1</v>
      </c>
      <c r="M76" s="272">
        <v>18.22926</v>
      </c>
    </row>
    <row r="77" spans="1:13" s="13" customFormat="1">
      <c r="A77" s="263">
        <v>67</v>
      </c>
      <c r="B77" s="272" t="s">
        <v>69</v>
      </c>
      <c r="C77" s="273">
        <v>42.2</v>
      </c>
      <c r="D77" s="274">
        <v>41.433333333333337</v>
      </c>
      <c r="E77" s="274">
        <v>40.366666666666674</v>
      </c>
      <c r="F77" s="274">
        <v>38.533333333333339</v>
      </c>
      <c r="G77" s="274">
        <v>37.466666666666676</v>
      </c>
      <c r="H77" s="274">
        <v>43.266666666666673</v>
      </c>
      <c r="I77" s="274">
        <v>44.333333333333336</v>
      </c>
      <c r="J77" s="274">
        <v>46.166666666666671</v>
      </c>
      <c r="K77" s="272">
        <v>42.5</v>
      </c>
      <c r="L77" s="272">
        <v>39.6</v>
      </c>
      <c r="M77" s="272">
        <v>1540.97676</v>
      </c>
    </row>
    <row r="78" spans="1:13" s="13" customFormat="1">
      <c r="A78" s="263">
        <v>68</v>
      </c>
      <c r="B78" s="272" t="s">
        <v>73</v>
      </c>
      <c r="C78" s="273">
        <v>418.55</v>
      </c>
      <c r="D78" s="274">
        <v>417.2</v>
      </c>
      <c r="E78" s="274">
        <v>411.9</v>
      </c>
      <c r="F78" s="274">
        <v>405.25</v>
      </c>
      <c r="G78" s="274">
        <v>399.95</v>
      </c>
      <c r="H78" s="274">
        <v>423.84999999999997</v>
      </c>
      <c r="I78" s="274">
        <v>429.15000000000003</v>
      </c>
      <c r="J78" s="274">
        <v>435.79999999999995</v>
      </c>
      <c r="K78" s="272">
        <v>422.5</v>
      </c>
      <c r="L78" s="272">
        <v>410.55</v>
      </c>
      <c r="M78" s="272">
        <v>75.993409999999997</v>
      </c>
    </row>
    <row r="79" spans="1:13" s="13" customFormat="1">
      <c r="A79" s="263">
        <v>69</v>
      </c>
      <c r="B79" s="272" t="s">
        <v>740</v>
      </c>
      <c r="C79" s="273">
        <v>10013.299999999999</v>
      </c>
      <c r="D79" s="274">
        <v>10013.916666666666</v>
      </c>
      <c r="E79" s="274">
        <v>9947.8333333333321</v>
      </c>
      <c r="F79" s="274">
        <v>9882.3666666666668</v>
      </c>
      <c r="G79" s="274">
        <v>9816.2833333333328</v>
      </c>
      <c r="H79" s="274">
        <v>10079.383333333331</v>
      </c>
      <c r="I79" s="274">
        <v>10145.466666666664</v>
      </c>
      <c r="J79" s="274">
        <v>10210.933333333331</v>
      </c>
      <c r="K79" s="272">
        <v>10080</v>
      </c>
      <c r="L79" s="272">
        <v>9948.4500000000007</v>
      </c>
      <c r="M79" s="272">
        <v>2.0039999999999999E-2</v>
      </c>
    </row>
    <row r="80" spans="1:13" s="13" customFormat="1">
      <c r="A80" s="263">
        <v>70</v>
      </c>
      <c r="B80" s="272" t="s">
        <v>68</v>
      </c>
      <c r="C80" s="273">
        <v>600.6</v>
      </c>
      <c r="D80" s="274">
        <v>606.41666666666663</v>
      </c>
      <c r="E80" s="274">
        <v>589.83333333333326</v>
      </c>
      <c r="F80" s="274">
        <v>579.06666666666661</v>
      </c>
      <c r="G80" s="274">
        <v>562.48333333333323</v>
      </c>
      <c r="H80" s="274">
        <v>617.18333333333328</v>
      </c>
      <c r="I80" s="274">
        <v>633.76666666666654</v>
      </c>
      <c r="J80" s="274">
        <v>644.5333333333333</v>
      </c>
      <c r="K80" s="272">
        <v>623</v>
      </c>
      <c r="L80" s="272">
        <v>595.65</v>
      </c>
      <c r="M80" s="272">
        <v>510.18799000000001</v>
      </c>
    </row>
    <row r="81" spans="1:13" s="13" customFormat="1">
      <c r="A81" s="263">
        <v>71</v>
      </c>
      <c r="B81" s="272" t="s">
        <v>70</v>
      </c>
      <c r="C81" s="273">
        <v>409.9</v>
      </c>
      <c r="D81" s="274">
        <v>406.84999999999997</v>
      </c>
      <c r="E81" s="274">
        <v>402.79999999999995</v>
      </c>
      <c r="F81" s="274">
        <v>395.7</v>
      </c>
      <c r="G81" s="274">
        <v>391.65</v>
      </c>
      <c r="H81" s="274">
        <v>413.94999999999993</v>
      </c>
      <c r="I81" s="274">
        <v>418</v>
      </c>
      <c r="J81" s="274">
        <v>425.09999999999991</v>
      </c>
      <c r="K81" s="272">
        <v>410.9</v>
      </c>
      <c r="L81" s="272">
        <v>399.75</v>
      </c>
      <c r="M81" s="272">
        <v>56.685839999999999</v>
      </c>
    </row>
    <row r="82" spans="1:13" s="13" customFormat="1">
      <c r="A82" s="263">
        <v>72</v>
      </c>
      <c r="B82" s="272" t="s">
        <v>314</v>
      </c>
      <c r="C82" s="273">
        <v>820.05</v>
      </c>
      <c r="D82" s="274">
        <v>819.5</v>
      </c>
      <c r="E82" s="274">
        <v>809</v>
      </c>
      <c r="F82" s="274">
        <v>797.95</v>
      </c>
      <c r="G82" s="274">
        <v>787.45</v>
      </c>
      <c r="H82" s="274">
        <v>830.55</v>
      </c>
      <c r="I82" s="274">
        <v>841.05</v>
      </c>
      <c r="J82" s="274">
        <v>852.09999999999991</v>
      </c>
      <c r="K82" s="272">
        <v>830</v>
      </c>
      <c r="L82" s="272">
        <v>808.45</v>
      </c>
      <c r="M82" s="272">
        <v>5.0639399999999997</v>
      </c>
    </row>
    <row r="83" spans="1:13" s="13" customFormat="1">
      <c r="A83" s="263">
        <v>73</v>
      </c>
      <c r="B83" s="272" t="s">
        <v>315</v>
      </c>
      <c r="C83" s="273">
        <v>269.35000000000002</v>
      </c>
      <c r="D83" s="274">
        <v>269.28333333333336</v>
      </c>
      <c r="E83" s="274">
        <v>261.56666666666672</v>
      </c>
      <c r="F83" s="274">
        <v>253.78333333333336</v>
      </c>
      <c r="G83" s="274">
        <v>246.06666666666672</v>
      </c>
      <c r="H83" s="274">
        <v>277.06666666666672</v>
      </c>
      <c r="I83" s="274">
        <v>284.7833333333333</v>
      </c>
      <c r="J83" s="274">
        <v>292.56666666666672</v>
      </c>
      <c r="K83" s="272">
        <v>277</v>
      </c>
      <c r="L83" s="272">
        <v>261.5</v>
      </c>
      <c r="M83" s="272">
        <v>21.70964</v>
      </c>
    </row>
    <row r="84" spans="1:13" s="13" customFormat="1">
      <c r="A84" s="263">
        <v>74</v>
      </c>
      <c r="B84" s="272" t="s">
        <v>316</v>
      </c>
      <c r="C84" s="273">
        <v>187.75</v>
      </c>
      <c r="D84" s="274">
        <v>188.65</v>
      </c>
      <c r="E84" s="274">
        <v>185.60000000000002</v>
      </c>
      <c r="F84" s="274">
        <v>183.45000000000002</v>
      </c>
      <c r="G84" s="274">
        <v>180.40000000000003</v>
      </c>
      <c r="H84" s="274">
        <v>190.8</v>
      </c>
      <c r="I84" s="274">
        <v>193.85000000000002</v>
      </c>
      <c r="J84" s="274">
        <v>196</v>
      </c>
      <c r="K84" s="272">
        <v>191.7</v>
      </c>
      <c r="L84" s="272">
        <v>186.5</v>
      </c>
      <c r="M84" s="272">
        <v>11.18629</v>
      </c>
    </row>
    <row r="85" spans="1:13" s="13" customFormat="1">
      <c r="A85" s="263">
        <v>75</v>
      </c>
      <c r="B85" s="272" t="s">
        <v>317</v>
      </c>
      <c r="C85" s="273">
        <v>4371.8</v>
      </c>
      <c r="D85" s="274">
        <v>4324.6166666666659</v>
      </c>
      <c r="E85" s="274">
        <v>4249.2333333333318</v>
      </c>
      <c r="F85" s="274">
        <v>4126.6666666666661</v>
      </c>
      <c r="G85" s="274">
        <v>4051.2833333333319</v>
      </c>
      <c r="H85" s="274">
        <v>4447.1833333333316</v>
      </c>
      <c r="I85" s="274">
        <v>4522.5666666666648</v>
      </c>
      <c r="J85" s="274">
        <v>4645.1333333333314</v>
      </c>
      <c r="K85" s="272">
        <v>4400</v>
      </c>
      <c r="L85" s="272">
        <v>4202.05</v>
      </c>
      <c r="M85" s="272">
        <v>1.10192</v>
      </c>
    </row>
    <row r="86" spans="1:13" s="13" customFormat="1">
      <c r="A86" s="263">
        <v>76</v>
      </c>
      <c r="B86" s="272" t="s">
        <v>318</v>
      </c>
      <c r="C86" s="273">
        <v>802</v>
      </c>
      <c r="D86" s="274">
        <v>804.2166666666667</v>
      </c>
      <c r="E86" s="274">
        <v>794.43333333333339</v>
      </c>
      <c r="F86" s="274">
        <v>786.86666666666667</v>
      </c>
      <c r="G86" s="274">
        <v>777.08333333333337</v>
      </c>
      <c r="H86" s="274">
        <v>811.78333333333342</v>
      </c>
      <c r="I86" s="274">
        <v>821.56666666666672</v>
      </c>
      <c r="J86" s="274">
        <v>829.13333333333344</v>
      </c>
      <c r="K86" s="272">
        <v>814</v>
      </c>
      <c r="L86" s="272">
        <v>796.65</v>
      </c>
      <c r="M86" s="272">
        <v>0.62473999999999996</v>
      </c>
    </row>
    <row r="87" spans="1:13" s="13" customFormat="1">
      <c r="A87" s="263">
        <v>77</v>
      </c>
      <c r="B87" s="272" t="s">
        <v>231</v>
      </c>
      <c r="C87" s="273">
        <v>1273.1500000000001</v>
      </c>
      <c r="D87" s="274">
        <v>1270.7166666666667</v>
      </c>
      <c r="E87" s="274">
        <v>1257.4333333333334</v>
      </c>
      <c r="F87" s="274">
        <v>1241.7166666666667</v>
      </c>
      <c r="G87" s="274">
        <v>1228.4333333333334</v>
      </c>
      <c r="H87" s="274">
        <v>1286.4333333333334</v>
      </c>
      <c r="I87" s="274">
        <v>1299.7166666666667</v>
      </c>
      <c r="J87" s="274">
        <v>1315.4333333333334</v>
      </c>
      <c r="K87" s="272">
        <v>1284</v>
      </c>
      <c r="L87" s="272">
        <v>1255</v>
      </c>
      <c r="M87" s="272">
        <v>0.54078000000000004</v>
      </c>
    </row>
    <row r="88" spans="1:13" s="13" customFormat="1">
      <c r="A88" s="263">
        <v>78</v>
      </c>
      <c r="B88" s="272" t="s">
        <v>319</v>
      </c>
      <c r="C88" s="273">
        <v>76.75</v>
      </c>
      <c r="D88" s="274">
        <v>76.716666666666669</v>
      </c>
      <c r="E88" s="274">
        <v>75.63333333333334</v>
      </c>
      <c r="F88" s="274">
        <v>74.516666666666666</v>
      </c>
      <c r="G88" s="274">
        <v>73.433333333333337</v>
      </c>
      <c r="H88" s="274">
        <v>77.833333333333343</v>
      </c>
      <c r="I88" s="274">
        <v>78.916666666666657</v>
      </c>
      <c r="J88" s="274">
        <v>80.033333333333346</v>
      </c>
      <c r="K88" s="272">
        <v>77.8</v>
      </c>
      <c r="L88" s="272">
        <v>75.599999999999994</v>
      </c>
      <c r="M88" s="272">
        <v>17.871700000000001</v>
      </c>
    </row>
    <row r="89" spans="1:13" s="13" customFormat="1">
      <c r="A89" s="263">
        <v>79</v>
      </c>
      <c r="B89" s="272" t="s">
        <v>71</v>
      </c>
      <c r="C89" s="273">
        <v>16359.2</v>
      </c>
      <c r="D89" s="274">
        <v>16482.149999999998</v>
      </c>
      <c r="E89" s="274">
        <v>16134.249999999996</v>
      </c>
      <c r="F89" s="274">
        <v>15909.3</v>
      </c>
      <c r="G89" s="274">
        <v>15561.399999999998</v>
      </c>
      <c r="H89" s="274">
        <v>16707.099999999995</v>
      </c>
      <c r="I89" s="274">
        <v>17054.999999999996</v>
      </c>
      <c r="J89" s="274">
        <v>17279.949999999993</v>
      </c>
      <c r="K89" s="272">
        <v>16830.05</v>
      </c>
      <c r="L89" s="272">
        <v>16257.2</v>
      </c>
      <c r="M89" s="272">
        <v>0.52012000000000003</v>
      </c>
    </row>
    <row r="90" spans="1:13" s="13" customFormat="1">
      <c r="A90" s="263">
        <v>80</v>
      </c>
      <c r="B90" s="272" t="s">
        <v>320</v>
      </c>
      <c r="C90" s="273">
        <v>264.75</v>
      </c>
      <c r="D90" s="274">
        <v>262.71666666666664</v>
      </c>
      <c r="E90" s="274">
        <v>256.43333333333328</v>
      </c>
      <c r="F90" s="274">
        <v>248.11666666666665</v>
      </c>
      <c r="G90" s="274">
        <v>241.83333333333329</v>
      </c>
      <c r="H90" s="274">
        <v>271.0333333333333</v>
      </c>
      <c r="I90" s="274">
        <v>277.31666666666672</v>
      </c>
      <c r="J90" s="274">
        <v>285.63333333333327</v>
      </c>
      <c r="K90" s="272">
        <v>269</v>
      </c>
      <c r="L90" s="272">
        <v>254.4</v>
      </c>
      <c r="M90" s="272">
        <v>1.7366299999999999</v>
      </c>
    </row>
    <row r="91" spans="1:13" s="13" customFormat="1">
      <c r="A91" s="263">
        <v>81</v>
      </c>
      <c r="B91" s="272" t="s">
        <v>74</v>
      </c>
      <c r="C91" s="273">
        <v>3580</v>
      </c>
      <c r="D91" s="274">
        <v>3566.3666666666668</v>
      </c>
      <c r="E91" s="274">
        <v>3524.6833333333334</v>
      </c>
      <c r="F91" s="274">
        <v>3469.3666666666668</v>
      </c>
      <c r="G91" s="274">
        <v>3427.6833333333334</v>
      </c>
      <c r="H91" s="274">
        <v>3621.6833333333334</v>
      </c>
      <c r="I91" s="274">
        <v>3663.3666666666668</v>
      </c>
      <c r="J91" s="274">
        <v>3718.6833333333334</v>
      </c>
      <c r="K91" s="272">
        <v>3608.05</v>
      </c>
      <c r="L91" s="272">
        <v>3511.05</v>
      </c>
      <c r="M91" s="272">
        <v>9.5871700000000004</v>
      </c>
    </row>
    <row r="92" spans="1:13" s="13" customFormat="1">
      <c r="A92" s="263">
        <v>82</v>
      </c>
      <c r="B92" s="272" t="s">
        <v>321</v>
      </c>
      <c r="C92" s="273">
        <v>526.20000000000005</v>
      </c>
      <c r="D92" s="274">
        <v>526.20000000000005</v>
      </c>
      <c r="E92" s="274">
        <v>520.20000000000005</v>
      </c>
      <c r="F92" s="274">
        <v>514.20000000000005</v>
      </c>
      <c r="G92" s="274">
        <v>508.20000000000005</v>
      </c>
      <c r="H92" s="274">
        <v>532.20000000000005</v>
      </c>
      <c r="I92" s="274">
        <v>538.20000000000005</v>
      </c>
      <c r="J92" s="274">
        <v>544.20000000000005</v>
      </c>
      <c r="K92" s="272">
        <v>532.20000000000005</v>
      </c>
      <c r="L92" s="272">
        <v>520.20000000000005</v>
      </c>
      <c r="M92" s="272">
        <v>1.6724699999999999</v>
      </c>
    </row>
    <row r="93" spans="1:13" s="13" customFormat="1">
      <c r="A93" s="263">
        <v>83</v>
      </c>
      <c r="B93" s="272" t="s">
        <v>322</v>
      </c>
      <c r="C93" s="273">
        <v>252.05</v>
      </c>
      <c r="D93" s="274">
        <v>252.7166666666667</v>
      </c>
      <c r="E93" s="274">
        <v>249.33333333333337</v>
      </c>
      <c r="F93" s="274">
        <v>246.61666666666667</v>
      </c>
      <c r="G93" s="274">
        <v>243.23333333333335</v>
      </c>
      <c r="H93" s="274">
        <v>255.43333333333339</v>
      </c>
      <c r="I93" s="274">
        <v>258.81666666666672</v>
      </c>
      <c r="J93" s="274">
        <v>261.53333333333342</v>
      </c>
      <c r="K93" s="272">
        <v>256.10000000000002</v>
      </c>
      <c r="L93" s="272">
        <v>250</v>
      </c>
      <c r="M93" s="272">
        <v>1.9219200000000001</v>
      </c>
    </row>
    <row r="94" spans="1:13" s="13" customFormat="1">
      <c r="A94" s="263">
        <v>84</v>
      </c>
      <c r="B94" s="272" t="s">
        <v>80</v>
      </c>
      <c r="C94" s="273">
        <v>615.95000000000005</v>
      </c>
      <c r="D94" s="274">
        <v>622.31666666666672</v>
      </c>
      <c r="E94" s="274">
        <v>607.63333333333344</v>
      </c>
      <c r="F94" s="274">
        <v>599.31666666666672</v>
      </c>
      <c r="G94" s="274">
        <v>584.63333333333344</v>
      </c>
      <c r="H94" s="274">
        <v>630.63333333333344</v>
      </c>
      <c r="I94" s="274">
        <v>645.31666666666661</v>
      </c>
      <c r="J94" s="274">
        <v>653.63333333333344</v>
      </c>
      <c r="K94" s="272">
        <v>637</v>
      </c>
      <c r="L94" s="272">
        <v>614</v>
      </c>
      <c r="M94" s="272">
        <v>4.9519399999999996</v>
      </c>
    </row>
    <row r="95" spans="1:13" s="13" customFormat="1">
      <c r="A95" s="263">
        <v>85</v>
      </c>
      <c r="B95" s="272" t="s">
        <v>323</v>
      </c>
      <c r="C95" s="273">
        <v>1921.7</v>
      </c>
      <c r="D95" s="274">
        <v>1923.3333333333333</v>
      </c>
      <c r="E95" s="274">
        <v>1906.6666666666665</v>
      </c>
      <c r="F95" s="274">
        <v>1891.6333333333332</v>
      </c>
      <c r="G95" s="274">
        <v>1874.9666666666665</v>
      </c>
      <c r="H95" s="274">
        <v>1938.3666666666666</v>
      </c>
      <c r="I95" s="274">
        <v>1955.0333333333331</v>
      </c>
      <c r="J95" s="274">
        <v>1970.0666666666666</v>
      </c>
      <c r="K95" s="272">
        <v>1940</v>
      </c>
      <c r="L95" s="272">
        <v>1908.3</v>
      </c>
      <c r="M95" s="272">
        <v>0.75077000000000005</v>
      </c>
    </row>
    <row r="96" spans="1:13" s="13" customFormat="1">
      <c r="A96" s="263">
        <v>86</v>
      </c>
      <c r="B96" s="272" t="s">
        <v>786</v>
      </c>
      <c r="C96" s="273">
        <v>226.4</v>
      </c>
      <c r="D96" s="274">
        <v>226.68333333333331</v>
      </c>
      <c r="E96" s="274">
        <v>223.36666666666662</v>
      </c>
      <c r="F96" s="274">
        <v>220.33333333333331</v>
      </c>
      <c r="G96" s="274">
        <v>217.01666666666662</v>
      </c>
      <c r="H96" s="274">
        <v>229.71666666666661</v>
      </c>
      <c r="I96" s="274">
        <v>233.03333333333327</v>
      </c>
      <c r="J96" s="274">
        <v>236.06666666666661</v>
      </c>
      <c r="K96" s="272">
        <v>230</v>
      </c>
      <c r="L96" s="272">
        <v>223.65</v>
      </c>
      <c r="M96" s="272">
        <v>1.7063999999999999</v>
      </c>
    </row>
    <row r="97" spans="1:13" s="13" customFormat="1">
      <c r="A97" s="263">
        <v>87</v>
      </c>
      <c r="B97" s="272" t="s">
        <v>75</v>
      </c>
      <c r="C97" s="273">
        <v>479.2</v>
      </c>
      <c r="D97" s="274">
        <v>478.95</v>
      </c>
      <c r="E97" s="274">
        <v>475.5</v>
      </c>
      <c r="F97" s="274">
        <v>471.8</v>
      </c>
      <c r="G97" s="274">
        <v>468.35</v>
      </c>
      <c r="H97" s="274">
        <v>482.65</v>
      </c>
      <c r="I97" s="274">
        <v>486.09999999999991</v>
      </c>
      <c r="J97" s="274">
        <v>489.79999999999995</v>
      </c>
      <c r="K97" s="272">
        <v>482.4</v>
      </c>
      <c r="L97" s="272">
        <v>475.25</v>
      </c>
      <c r="M97" s="272">
        <v>38.720300000000002</v>
      </c>
    </row>
    <row r="98" spans="1:13" s="13" customFormat="1">
      <c r="A98" s="263">
        <v>88</v>
      </c>
      <c r="B98" s="272" t="s">
        <v>324</v>
      </c>
      <c r="C98" s="273">
        <v>505.2</v>
      </c>
      <c r="D98" s="274">
        <v>501.0333333333333</v>
      </c>
      <c r="E98" s="274">
        <v>494.16666666666663</v>
      </c>
      <c r="F98" s="274">
        <v>483.13333333333333</v>
      </c>
      <c r="G98" s="274">
        <v>476.26666666666665</v>
      </c>
      <c r="H98" s="274">
        <v>512.06666666666661</v>
      </c>
      <c r="I98" s="274">
        <v>518.93333333333328</v>
      </c>
      <c r="J98" s="274">
        <v>529.96666666666658</v>
      </c>
      <c r="K98" s="272">
        <v>507.9</v>
      </c>
      <c r="L98" s="272">
        <v>490</v>
      </c>
      <c r="M98" s="272">
        <v>4.5714800000000002</v>
      </c>
    </row>
    <row r="99" spans="1:13" s="13" customFormat="1">
      <c r="A99" s="263">
        <v>89</v>
      </c>
      <c r="B99" s="272" t="s">
        <v>76</v>
      </c>
      <c r="C99" s="273">
        <v>162.15</v>
      </c>
      <c r="D99" s="274">
        <v>159.08333333333334</v>
      </c>
      <c r="E99" s="274">
        <v>154.41666666666669</v>
      </c>
      <c r="F99" s="274">
        <v>146.68333333333334</v>
      </c>
      <c r="G99" s="274">
        <v>142.01666666666668</v>
      </c>
      <c r="H99" s="274">
        <v>166.81666666666669</v>
      </c>
      <c r="I99" s="274">
        <v>171.48333333333338</v>
      </c>
      <c r="J99" s="274">
        <v>179.2166666666667</v>
      </c>
      <c r="K99" s="272">
        <v>163.75</v>
      </c>
      <c r="L99" s="272">
        <v>151.35</v>
      </c>
      <c r="M99" s="272">
        <v>621.37702999999999</v>
      </c>
    </row>
    <row r="100" spans="1:13" s="13" customFormat="1">
      <c r="A100" s="263">
        <v>90</v>
      </c>
      <c r="B100" s="272" t="s">
        <v>325</v>
      </c>
      <c r="C100" s="273">
        <v>481.6</v>
      </c>
      <c r="D100" s="274">
        <v>483.76666666666665</v>
      </c>
      <c r="E100" s="274">
        <v>472.58333333333331</v>
      </c>
      <c r="F100" s="274">
        <v>463.56666666666666</v>
      </c>
      <c r="G100" s="274">
        <v>452.38333333333333</v>
      </c>
      <c r="H100" s="274">
        <v>492.7833333333333</v>
      </c>
      <c r="I100" s="274">
        <v>503.9666666666667</v>
      </c>
      <c r="J100" s="274">
        <v>512.98333333333335</v>
      </c>
      <c r="K100" s="272">
        <v>494.95</v>
      </c>
      <c r="L100" s="272">
        <v>474.75</v>
      </c>
      <c r="M100" s="272">
        <v>4.4276600000000004</v>
      </c>
    </row>
    <row r="101" spans="1:13">
      <c r="A101" s="263">
        <v>91</v>
      </c>
      <c r="B101" s="272" t="s">
        <v>326</v>
      </c>
      <c r="C101" s="273">
        <v>363.65</v>
      </c>
      <c r="D101" s="274">
        <v>365.2166666666667</v>
      </c>
      <c r="E101" s="274">
        <v>361.43333333333339</v>
      </c>
      <c r="F101" s="274">
        <v>359.2166666666667</v>
      </c>
      <c r="G101" s="274">
        <v>355.43333333333339</v>
      </c>
      <c r="H101" s="274">
        <v>367.43333333333339</v>
      </c>
      <c r="I101" s="274">
        <v>371.2166666666667</v>
      </c>
      <c r="J101" s="274">
        <v>373.43333333333339</v>
      </c>
      <c r="K101" s="272">
        <v>369</v>
      </c>
      <c r="L101" s="272">
        <v>363</v>
      </c>
      <c r="M101" s="272">
        <v>1.50281</v>
      </c>
    </row>
    <row r="102" spans="1:13">
      <c r="A102" s="263">
        <v>92</v>
      </c>
      <c r="B102" s="272" t="s">
        <v>327</v>
      </c>
      <c r="C102" s="273">
        <v>449.3</v>
      </c>
      <c r="D102" s="274">
        <v>443.76666666666665</v>
      </c>
      <c r="E102" s="274">
        <v>432.5333333333333</v>
      </c>
      <c r="F102" s="274">
        <v>415.76666666666665</v>
      </c>
      <c r="G102" s="274">
        <v>404.5333333333333</v>
      </c>
      <c r="H102" s="274">
        <v>460.5333333333333</v>
      </c>
      <c r="I102" s="274">
        <v>471.76666666666665</v>
      </c>
      <c r="J102" s="274">
        <v>488.5333333333333</v>
      </c>
      <c r="K102" s="272">
        <v>455</v>
      </c>
      <c r="L102" s="272">
        <v>427</v>
      </c>
      <c r="M102" s="272">
        <v>4.4075499999999996</v>
      </c>
    </row>
    <row r="103" spans="1:13">
      <c r="A103" s="263">
        <v>93</v>
      </c>
      <c r="B103" s="272" t="s">
        <v>77</v>
      </c>
      <c r="C103" s="273">
        <v>130.9</v>
      </c>
      <c r="D103" s="274">
        <v>130.70000000000002</v>
      </c>
      <c r="E103" s="274">
        <v>129.20000000000005</v>
      </c>
      <c r="F103" s="274">
        <v>127.50000000000003</v>
      </c>
      <c r="G103" s="274">
        <v>126.00000000000006</v>
      </c>
      <c r="H103" s="274">
        <v>132.40000000000003</v>
      </c>
      <c r="I103" s="274">
        <v>133.89999999999998</v>
      </c>
      <c r="J103" s="274">
        <v>135.60000000000002</v>
      </c>
      <c r="K103" s="272">
        <v>132.19999999999999</v>
      </c>
      <c r="L103" s="272">
        <v>129</v>
      </c>
      <c r="M103" s="272">
        <v>16.699190000000002</v>
      </c>
    </row>
    <row r="104" spans="1:13">
      <c r="A104" s="263">
        <v>94</v>
      </c>
      <c r="B104" s="272" t="s">
        <v>328</v>
      </c>
      <c r="C104" s="273">
        <v>1669.4</v>
      </c>
      <c r="D104" s="274">
        <v>1684.7333333333333</v>
      </c>
      <c r="E104" s="274">
        <v>1606.4666666666667</v>
      </c>
      <c r="F104" s="274">
        <v>1543.5333333333333</v>
      </c>
      <c r="G104" s="274">
        <v>1465.2666666666667</v>
      </c>
      <c r="H104" s="274">
        <v>1747.6666666666667</v>
      </c>
      <c r="I104" s="274">
        <v>1825.9333333333336</v>
      </c>
      <c r="J104" s="274">
        <v>1888.8666666666668</v>
      </c>
      <c r="K104" s="272">
        <v>1763</v>
      </c>
      <c r="L104" s="272">
        <v>1621.8</v>
      </c>
      <c r="M104" s="272">
        <v>21.643999999999998</v>
      </c>
    </row>
    <row r="105" spans="1:13">
      <c r="A105" s="263">
        <v>95</v>
      </c>
      <c r="B105" s="272" t="s">
        <v>329</v>
      </c>
      <c r="C105" s="273">
        <v>14.4</v>
      </c>
      <c r="D105" s="274">
        <v>14.283333333333333</v>
      </c>
      <c r="E105" s="274">
        <v>14.116666666666667</v>
      </c>
      <c r="F105" s="274">
        <v>13.833333333333334</v>
      </c>
      <c r="G105" s="274">
        <v>13.666666666666668</v>
      </c>
      <c r="H105" s="274">
        <v>14.566666666666666</v>
      </c>
      <c r="I105" s="274">
        <v>14.733333333333334</v>
      </c>
      <c r="J105" s="274">
        <v>15.016666666666666</v>
      </c>
      <c r="K105" s="272">
        <v>14.45</v>
      </c>
      <c r="L105" s="272">
        <v>14</v>
      </c>
      <c r="M105" s="272">
        <v>83.836129999999997</v>
      </c>
    </row>
    <row r="106" spans="1:13">
      <c r="A106" s="263">
        <v>96</v>
      </c>
      <c r="B106" s="272" t="s">
        <v>330</v>
      </c>
      <c r="C106" s="273">
        <v>526.85</v>
      </c>
      <c r="D106" s="274">
        <v>528.96666666666658</v>
      </c>
      <c r="E106" s="274">
        <v>521.93333333333317</v>
      </c>
      <c r="F106" s="274">
        <v>517.01666666666654</v>
      </c>
      <c r="G106" s="274">
        <v>509.98333333333312</v>
      </c>
      <c r="H106" s="274">
        <v>533.88333333333321</v>
      </c>
      <c r="I106" s="274">
        <v>540.91666666666674</v>
      </c>
      <c r="J106" s="274">
        <v>545.83333333333326</v>
      </c>
      <c r="K106" s="272">
        <v>536</v>
      </c>
      <c r="L106" s="272">
        <v>524.04999999999995</v>
      </c>
      <c r="M106" s="272">
        <v>15.76873</v>
      </c>
    </row>
    <row r="107" spans="1:13">
      <c r="A107" s="263">
        <v>97</v>
      </c>
      <c r="B107" s="272" t="s">
        <v>331</v>
      </c>
      <c r="C107" s="273">
        <v>271</v>
      </c>
      <c r="D107" s="274">
        <v>272.43333333333334</v>
      </c>
      <c r="E107" s="274">
        <v>265.86666666666667</v>
      </c>
      <c r="F107" s="274">
        <v>260.73333333333335</v>
      </c>
      <c r="G107" s="274">
        <v>254.16666666666669</v>
      </c>
      <c r="H107" s="274">
        <v>277.56666666666666</v>
      </c>
      <c r="I107" s="274">
        <v>284.13333333333338</v>
      </c>
      <c r="J107" s="274">
        <v>289.26666666666665</v>
      </c>
      <c r="K107" s="272">
        <v>279</v>
      </c>
      <c r="L107" s="272">
        <v>267.3</v>
      </c>
      <c r="M107" s="272">
        <v>2.5229699999999999</v>
      </c>
    </row>
    <row r="108" spans="1:13">
      <c r="A108" s="263">
        <v>98</v>
      </c>
      <c r="B108" s="280" t="s">
        <v>79</v>
      </c>
      <c r="C108" s="273">
        <v>455.6</v>
      </c>
      <c r="D108" s="274">
        <v>457.88333333333338</v>
      </c>
      <c r="E108" s="274">
        <v>448.76666666666677</v>
      </c>
      <c r="F108" s="274">
        <v>441.93333333333339</v>
      </c>
      <c r="G108" s="274">
        <v>432.81666666666678</v>
      </c>
      <c r="H108" s="274">
        <v>464.71666666666675</v>
      </c>
      <c r="I108" s="274">
        <v>473.83333333333343</v>
      </c>
      <c r="J108" s="274">
        <v>480.66666666666674</v>
      </c>
      <c r="K108" s="272">
        <v>467</v>
      </c>
      <c r="L108" s="272">
        <v>451.05</v>
      </c>
      <c r="M108" s="272">
        <v>9.0030000000000001</v>
      </c>
    </row>
    <row r="109" spans="1:13">
      <c r="A109" s="263">
        <v>99</v>
      </c>
      <c r="B109" s="272" t="s">
        <v>332</v>
      </c>
      <c r="C109" s="273">
        <v>3524.7</v>
      </c>
      <c r="D109" s="274">
        <v>3530.1833333333329</v>
      </c>
      <c r="E109" s="274">
        <v>3461.4166666666661</v>
      </c>
      <c r="F109" s="274">
        <v>3398.1333333333332</v>
      </c>
      <c r="G109" s="274">
        <v>3329.3666666666663</v>
      </c>
      <c r="H109" s="274">
        <v>3593.4666666666658</v>
      </c>
      <c r="I109" s="274">
        <v>3662.2333333333331</v>
      </c>
      <c r="J109" s="274">
        <v>3725.5166666666655</v>
      </c>
      <c r="K109" s="272">
        <v>3598.95</v>
      </c>
      <c r="L109" s="272">
        <v>3466.9</v>
      </c>
      <c r="M109" s="272">
        <v>0.2228</v>
      </c>
    </row>
    <row r="110" spans="1:13">
      <c r="A110" s="263">
        <v>100</v>
      </c>
      <c r="B110" s="272" t="s">
        <v>333</v>
      </c>
      <c r="C110" s="273">
        <v>172.75</v>
      </c>
      <c r="D110" s="274">
        <v>172.88333333333333</v>
      </c>
      <c r="E110" s="274">
        <v>171.51666666666665</v>
      </c>
      <c r="F110" s="274">
        <v>170.28333333333333</v>
      </c>
      <c r="G110" s="274">
        <v>168.91666666666666</v>
      </c>
      <c r="H110" s="274">
        <v>174.11666666666665</v>
      </c>
      <c r="I110" s="274">
        <v>175.48333333333332</v>
      </c>
      <c r="J110" s="274">
        <v>176.71666666666664</v>
      </c>
      <c r="K110" s="272">
        <v>174.25</v>
      </c>
      <c r="L110" s="272">
        <v>171.65</v>
      </c>
      <c r="M110" s="272">
        <v>1.3588499999999999</v>
      </c>
    </row>
    <row r="111" spans="1:13">
      <c r="A111" s="263">
        <v>101</v>
      </c>
      <c r="B111" s="272" t="s">
        <v>334</v>
      </c>
      <c r="C111" s="273">
        <v>262.55</v>
      </c>
      <c r="D111" s="274">
        <v>256.86666666666662</v>
      </c>
      <c r="E111" s="274">
        <v>246.73333333333323</v>
      </c>
      <c r="F111" s="274">
        <v>230.91666666666663</v>
      </c>
      <c r="G111" s="274">
        <v>220.78333333333325</v>
      </c>
      <c r="H111" s="274">
        <v>272.68333333333322</v>
      </c>
      <c r="I111" s="274">
        <v>282.81666666666655</v>
      </c>
      <c r="J111" s="274">
        <v>298.63333333333321</v>
      </c>
      <c r="K111" s="272">
        <v>267</v>
      </c>
      <c r="L111" s="272">
        <v>241.05</v>
      </c>
      <c r="M111" s="272">
        <v>37.127699999999997</v>
      </c>
    </row>
    <row r="112" spans="1:13">
      <c r="A112" s="263">
        <v>102</v>
      </c>
      <c r="B112" s="272" t="s">
        <v>335</v>
      </c>
      <c r="C112" s="273">
        <v>95.75</v>
      </c>
      <c r="D112" s="274">
        <v>95.333333333333329</v>
      </c>
      <c r="E112" s="274">
        <v>93.666666666666657</v>
      </c>
      <c r="F112" s="274">
        <v>91.583333333333329</v>
      </c>
      <c r="G112" s="274">
        <v>89.916666666666657</v>
      </c>
      <c r="H112" s="274">
        <v>97.416666666666657</v>
      </c>
      <c r="I112" s="274">
        <v>99.083333333333314</v>
      </c>
      <c r="J112" s="274">
        <v>101.16666666666666</v>
      </c>
      <c r="K112" s="272">
        <v>97</v>
      </c>
      <c r="L112" s="272">
        <v>93.25</v>
      </c>
      <c r="M112" s="272">
        <v>16.770140000000001</v>
      </c>
    </row>
    <row r="113" spans="1:13">
      <c r="A113" s="263">
        <v>103</v>
      </c>
      <c r="B113" s="272" t="s">
        <v>336</v>
      </c>
      <c r="C113" s="273">
        <v>558.95000000000005</v>
      </c>
      <c r="D113" s="274">
        <v>554.33333333333337</v>
      </c>
      <c r="E113" s="274">
        <v>542.81666666666672</v>
      </c>
      <c r="F113" s="274">
        <v>526.68333333333339</v>
      </c>
      <c r="G113" s="274">
        <v>515.16666666666674</v>
      </c>
      <c r="H113" s="274">
        <v>570.4666666666667</v>
      </c>
      <c r="I113" s="274">
        <v>581.98333333333335</v>
      </c>
      <c r="J113" s="274">
        <v>598.11666666666667</v>
      </c>
      <c r="K113" s="272">
        <v>565.85</v>
      </c>
      <c r="L113" s="272">
        <v>538.20000000000005</v>
      </c>
      <c r="M113" s="272">
        <v>1.07535</v>
      </c>
    </row>
    <row r="114" spans="1:13">
      <c r="A114" s="263">
        <v>104</v>
      </c>
      <c r="B114" s="272" t="s">
        <v>81</v>
      </c>
      <c r="C114" s="273">
        <v>464.4</v>
      </c>
      <c r="D114" s="274">
        <v>464.40000000000003</v>
      </c>
      <c r="E114" s="274">
        <v>457.80000000000007</v>
      </c>
      <c r="F114" s="274">
        <v>451.20000000000005</v>
      </c>
      <c r="G114" s="274">
        <v>444.60000000000008</v>
      </c>
      <c r="H114" s="274">
        <v>471.00000000000006</v>
      </c>
      <c r="I114" s="274">
        <v>477.60000000000008</v>
      </c>
      <c r="J114" s="274">
        <v>484.20000000000005</v>
      </c>
      <c r="K114" s="272">
        <v>471</v>
      </c>
      <c r="L114" s="272">
        <v>457.8</v>
      </c>
      <c r="M114" s="272">
        <v>49.317390000000003</v>
      </c>
    </row>
    <row r="115" spans="1:13">
      <c r="A115" s="263">
        <v>105</v>
      </c>
      <c r="B115" s="272" t="s">
        <v>82</v>
      </c>
      <c r="C115" s="273">
        <v>834.45</v>
      </c>
      <c r="D115" s="274">
        <v>841.18333333333339</v>
      </c>
      <c r="E115" s="274">
        <v>825.86666666666679</v>
      </c>
      <c r="F115" s="274">
        <v>817.28333333333342</v>
      </c>
      <c r="G115" s="274">
        <v>801.96666666666681</v>
      </c>
      <c r="H115" s="274">
        <v>849.76666666666677</v>
      </c>
      <c r="I115" s="274">
        <v>865.08333333333337</v>
      </c>
      <c r="J115" s="274">
        <v>873.66666666666674</v>
      </c>
      <c r="K115" s="272">
        <v>856.5</v>
      </c>
      <c r="L115" s="272">
        <v>832.6</v>
      </c>
      <c r="M115" s="272">
        <v>46.396059999999999</v>
      </c>
    </row>
    <row r="116" spans="1:13">
      <c r="A116" s="263">
        <v>106</v>
      </c>
      <c r="B116" s="272" t="s">
        <v>232</v>
      </c>
      <c r="C116" s="273">
        <v>175.85</v>
      </c>
      <c r="D116" s="274">
        <v>177</v>
      </c>
      <c r="E116" s="274">
        <v>173.2</v>
      </c>
      <c r="F116" s="274">
        <v>170.54999999999998</v>
      </c>
      <c r="G116" s="274">
        <v>166.74999999999997</v>
      </c>
      <c r="H116" s="274">
        <v>179.65</v>
      </c>
      <c r="I116" s="274">
        <v>183.45000000000002</v>
      </c>
      <c r="J116" s="274">
        <v>186.10000000000002</v>
      </c>
      <c r="K116" s="272">
        <v>180.8</v>
      </c>
      <c r="L116" s="272">
        <v>174.35</v>
      </c>
      <c r="M116" s="272">
        <v>45.051819999999999</v>
      </c>
    </row>
    <row r="117" spans="1:13">
      <c r="A117" s="263">
        <v>107</v>
      </c>
      <c r="B117" s="272" t="s">
        <v>83</v>
      </c>
      <c r="C117" s="273">
        <v>143.6</v>
      </c>
      <c r="D117" s="274">
        <v>141.55000000000001</v>
      </c>
      <c r="E117" s="274">
        <v>138.85000000000002</v>
      </c>
      <c r="F117" s="274">
        <v>134.10000000000002</v>
      </c>
      <c r="G117" s="274">
        <v>131.40000000000003</v>
      </c>
      <c r="H117" s="274">
        <v>146.30000000000001</v>
      </c>
      <c r="I117" s="274">
        <v>149</v>
      </c>
      <c r="J117" s="274">
        <v>153.75</v>
      </c>
      <c r="K117" s="272">
        <v>144.25</v>
      </c>
      <c r="L117" s="272">
        <v>136.80000000000001</v>
      </c>
      <c r="M117" s="272">
        <v>307.51754</v>
      </c>
    </row>
    <row r="118" spans="1:13">
      <c r="A118" s="263">
        <v>108</v>
      </c>
      <c r="B118" s="272" t="s">
        <v>337</v>
      </c>
      <c r="C118" s="273">
        <v>349.95</v>
      </c>
      <c r="D118" s="274">
        <v>352.2166666666667</v>
      </c>
      <c r="E118" s="274">
        <v>346.73333333333341</v>
      </c>
      <c r="F118" s="274">
        <v>343.51666666666671</v>
      </c>
      <c r="G118" s="274">
        <v>338.03333333333342</v>
      </c>
      <c r="H118" s="274">
        <v>355.43333333333339</v>
      </c>
      <c r="I118" s="274">
        <v>360.91666666666674</v>
      </c>
      <c r="J118" s="274">
        <v>364.13333333333338</v>
      </c>
      <c r="K118" s="272">
        <v>357.7</v>
      </c>
      <c r="L118" s="272">
        <v>349</v>
      </c>
      <c r="M118" s="272">
        <v>2.8809</v>
      </c>
    </row>
    <row r="119" spans="1:13">
      <c r="A119" s="263">
        <v>109</v>
      </c>
      <c r="B119" s="272" t="s">
        <v>826</v>
      </c>
      <c r="C119" s="273">
        <v>2548.3000000000002</v>
      </c>
      <c r="D119" s="274">
        <v>2539.5166666666669</v>
      </c>
      <c r="E119" s="274">
        <v>2517.3333333333339</v>
      </c>
      <c r="F119" s="274">
        <v>2486.3666666666672</v>
      </c>
      <c r="G119" s="274">
        <v>2464.1833333333343</v>
      </c>
      <c r="H119" s="274">
        <v>2570.4833333333336</v>
      </c>
      <c r="I119" s="274">
        <v>2592.666666666667</v>
      </c>
      <c r="J119" s="274">
        <v>2623.6333333333332</v>
      </c>
      <c r="K119" s="272">
        <v>2561.6999999999998</v>
      </c>
      <c r="L119" s="272">
        <v>2508.5500000000002</v>
      </c>
      <c r="M119" s="272">
        <v>2.8734099999999998</v>
      </c>
    </row>
    <row r="120" spans="1:13">
      <c r="A120" s="263">
        <v>110</v>
      </c>
      <c r="B120" s="272" t="s">
        <v>84</v>
      </c>
      <c r="C120" s="273">
        <v>1621.4</v>
      </c>
      <c r="D120" s="274">
        <v>1613.6166666666668</v>
      </c>
      <c r="E120" s="274">
        <v>1600.3333333333335</v>
      </c>
      <c r="F120" s="274">
        <v>1579.2666666666667</v>
      </c>
      <c r="G120" s="274">
        <v>1565.9833333333333</v>
      </c>
      <c r="H120" s="274">
        <v>1634.6833333333336</v>
      </c>
      <c r="I120" s="274">
        <v>1647.9666666666669</v>
      </c>
      <c r="J120" s="274">
        <v>1669.0333333333338</v>
      </c>
      <c r="K120" s="272">
        <v>1626.9</v>
      </c>
      <c r="L120" s="272">
        <v>1592.55</v>
      </c>
      <c r="M120" s="272">
        <v>3.2512799999999999</v>
      </c>
    </row>
    <row r="121" spans="1:13">
      <c r="A121" s="263">
        <v>111</v>
      </c>
      <c r="B121" s="272" t="s">
        <v>85</v>
      </c>
      <c r="C121" s="273">
        <v>479</v>
      </c>
      <c r="D121" s="274">
        <v>473.73333333333329</v>
      </c>
      <c r="E121" s="274">
        <v>465.66666666666657</v>
      </c>
      <c r="F121" s="274">
        <v>452.33333333333326</v>
      </c>
      <c r="G121" s="274">
        <v>444.26666666666654</v>
      </c>
      <c r="H121" s="274">
        <v>487.06666666666661</v>
      </c>
      <c r="I121" s="274">
        <v>495.13333333333333</v>
      </c>
      <c r="J121" s="274">
        <v>508.46666666666664</v>
      </c>
      <c r="K121" s="272">
        <v>481.8</v>
      </c>
      <c r="L121" s="272">
        <v>460.4</v>
      </c>
      <c r="M121" s="272">
        <v>37.486049999999999</v>
      </c>
    </row>
    <row r="122" spans="1:13">
      <c r="A122" s="263">
        <v>112</v>
      </c>
      <c r="B122" s="272" t="s">
        <v>233</v>
      </c>
      <c r="C122" s="273">
        <v>767.6</v>
      </c>
      <c r="D122" s="274">
        <v>775.38333333333333</v>
      </c>
      <c r="E122" s="274">
        <v>755.81666666666661</v>
      </c>
      <c r="F122" s="274">
        <v>744.0333333333333</v>
      </c>
      <c r="G122" s="274">
        <v>724.46666666666658</v>
      </c>
      <c r="H122" s="274">
        <v>787.16666666666663</v>
      </c>
      <c r="I122" s="274">
        <v>806.73333333333346</v>
      </c>
      <c r="J122" s="274">
        <v>818.51666666666665</v>
      </c>
      <c r="K122" s="272">
        <v>794.95</v>
      </c>
      <c r="L122" s="272">
        <v>763.6</v>
      </c>
      <c r="M122" s="272">
        <v>14.13621</v>
      </c>
    </row>
    <row r="123" spans="1:13">
      <c r="A123" s="263">
        <v>113</v>
      </c>
      <c r="B123" s="272" t="s">
        <v>338</v>
      </c>
      <c r="C123" s="273">
        <v>732.9</v>
      </c>
      <c r="D123" s="274">
        <v>729.75</v>
      </c>
      <c r="E123" s="274">
        <v>721.3</v>
      </c>
      <c r="F123" s="274">
        <v>709.69999999999993</v>
      </c>
      <c r="G123" s="274">
        <v>701.24999999999989</v>
      </c>
      <c r="H123" s="274">
        <v>741.35</v>
      </c>
      <c r="I123" s="274">
        <v>749.80000000000007</v>
      </c>
      <c r="J123" s="274">
        <v>761.40000000000009</v>
      </c>
      <c r="K123" s="272">
        <v>738.2</v>
      </c>
      <c r="L123" s="272">
        <v>718.15</v>
      </c>
      <c r="M123" s="272">
        <v>0.64231000000000005</v>
      </c>
    </row>
    <row r="124" spans="1:13">
      <c r="A124" s="263">
        <v>114</v>
      </c>
      <c r="B124" s="272" t="s">
        <v>234</v>
      </c>
      <c r="C124" s="273">
        <v>413.2</v>
      </c>
      <c r="D124" s="274">
        <v>412.75</v>
      </c>
      <c r="E124" s="274">
        <v>402.55</v>
      </c>
      <c r="F124" s="274">
        <v>391.90000000000003</v>
      </c>
      <c r="G124" s="274">
        <v>381.70000000000005</v>
      </c>
      <c r="H124" s="274">
        <v>423.4</v>
      </c>
      <c r="I124" s="274">
        <v>433.6</v>
      </c>
      <c r="J124" s="274">
        <v>444.24999999999994</v>
      </c>
      <c r="K124" s="272">
        <v>422.95</v>
      </c>
      <c r="L124" s="272">
        <v>402.1</v>
      </c>
      <c r="M124" s="272">
        <v>22.705010000000001</v>
      </c>
    </row>
    <row r="125" spans="1:13">
      <c r="A125" s="263">
        <v>115</v>
      </c>
      <c r="B125" s="272" t="s">
        <v>86</v>
      </c>
      <c r="C125" s="273">
        <v>784.5</v>
      </c>
      <c r="D125" s="274">
        <v>776.93333333333339</v>
      </c>
      <c r="E125" s="274">
        <v>764.61666666666679</v>
      </c>
      <c r="F125" s="274">
        <v>744.73333333333335</v>
      </c>
      <c r="G125" s="274">
        <v>732.41666666666674</v>
      </c>
      <c r="H125" s="274">
        <v>796.81666666666683</v>
      </c>
      <c r="I125" s="274">
        <v>809.13333333333344</v>
      </c>
      <c r="J125" s="274">
        <v>829.01666666666688</v>
      </c>
      <c r="K125" s="272">
        <v>789.25</v>
      </c>
      <c r="L125" s="272">
        <v>757.05</v>
      </c>
      <c r="M125" s="272">
        <v>13.720370000000001</v>
      </c>
    </row>
    <row r="126" spans="1:13">
      <c r="A126" s="263">
        <v>116</v>
      </c>
      <c r="B126" s="272" t="s">
        <v>339</v>
      </c>
      <c r="C126" s="273">
        <v>656.25</v>
      </c>
      <c r="D126" s="274">
        <v>649.05000000000007</v>
      </c>
      <c r="E126" s="274">
        <v>633.20000000000016</v>
      </c>
      <c r="F126" s="274">
        <v>610.15000000000009</v>
      </c>
      <c r="G126" s="274">
        <v>594.30000000000018</v>
      </c>
      <c r="H126" s="274">
        <v>672.10000000000014</v>
      </c>
      <c r="I126" s="274">
        <v>687.95</v>
      </c>
      <c r="J126" s="274">
        <v>711.00000000000011</v>
      </c>
      <c r="K126" s="272">
        <v>664.9</v>
      </c>
      <c r="L126" s="272">
        <v>626</v>
      </c>
      <c r="M126" s="272">
        <v>13.302849999999999</v>
      </c>
    </row>
    <row r="127" spans="1:13">
      <c r="A127" s="263">
        <v>117</v>
      </c>
      <c r="B127" s="272" t="s">
        <v>340</v>
      </c>
      <c r="C127" s="273">
        <v>92.15</v>
      </c>
      <c r="D127" s="274">
        <v>92.666666666666671</v>
      </c>
      <c r="E127" s="274">
        <v>90.533333333333346</v>
      </c>
      <c r="F127" s="274">
        <v>88.916666666666671</v>
      </c>
      <c r="G127" s="274">
        <v>86.783333333333346</v>
      </c>
      <c r="H127" s="274">
        <v>94.283333333333346</v>
      </c>
      <c r="I127" s="274">
        <v>96.416666666666671</v>
      </c>
      <c r="J127" s="274">
        <v>98.033333333333346</v>
      </c>
      <c r="K127" s="272">
        <v>94.8</v>
      </c>
      <c r="L127" s="272">
        <v>91.05</v>
      </c>
      <c r="M127" s="272">
        <v>7.2866099999999996</v>
      </c>
    </row>
    <row r="128" spans="1:13">
      <c r="A128" s="263">
        <v>118</v>
      </c>
      <c r="B128" s="272" t="s">
        <v>341</v>
      </c>
      <c r="C128" s="273">
        <v>116.25</v>
      </c>
      <c r="D128" s="274">
        <v>115.83333333333333</v>
      </c>
      <c r="E128" s="274">
        <v>113.66666666666666</v>
      </c>
      <c r="F128" s="274">
        <v>111.08333333333333</v>
      </c>
      <c r="G128" s="274">
        <v>108.91666666666666</v>
      </c>
      <c r="H128" s="274">
        <v>118.41666666666666</v>
      </c>
      <c r="I128" s="274">
        <v>120.58333333333331</v>
      </c>
      <c r="J128" s="274">
        <v>123.16666666666666</v>
      </c>
      <c r="K128" s="272">
        <v>118</v>
      </c>
      <c r="L128" s="272">
        <v>113.25</v>
      </c>
      <c r="M128" s="272">
        <v>14.50365</v>
      </c>
    </row>
    <row r="129" spans="1:13">
      <c r="A129" s="263">
        <v>119</v>
      </c>
      <c r="B129" s="272" t="s">
        <v>342</v>
      </c>
      <c r="C129" s="273">
        <v>451.8</v>
      </c>
      <c r="D129" s="274">
        <v>452.76666666666671</v>
      </c>
      <c r="E129" s="274">
        <v>446.88333333333344</v>
      </c>
      <c r="F129" s="274">
        <v>441.96666666666675</v>
      </c>
      <c r="G129" s="274">
        <v>436.08333333333348</v>
      </c>
      <c r="H129" s="274">
        <v>457.68333333333339</v>
      </c>
      <c r="I129" s="274">
        <v>463.56666666666672</v>
      </c>
      <c r="J129" s="274">
        <v>468.48333333333335</v>
      </c>
      <c r="K129" s="272">
        <v>458.65</v>
      </c>
      <c r="L129" s="272">
        <v>447.85</v>
      </c>
      <c r="M129" s="272">
        <v>0.89181999999999995</v>
      </c>
    </row>
    <row r="130" spans="1:13">
      <c r="A130" s="263">
        <v>120</v>
      </c>
      <c r="B130" s="272" t="s">
        <v>92</v>
      </c>
      <c r="C130" s="273">
        <v>304.75</v>
      </c>
      <c r="D130" s="274">
        <v>300.93333333333334</v>
      </c>
      <c r="E130" s="274">
        <v>289.56666666666666</v>
      </c>
      <c r="F130" s="274">
        <v>274.38333333333333</v>
      </c>
      <c r="G130" s="274">
        <v>263.01666666666665</v>
      </c>
      <c r="H130" s="274">
        <v>316.11666666666667</v>
      </c>
      <c r="I130" s="274">
        <v>327.48333333333335</v>
      </c>
      <c r="J130" s="274">
        <v>342.66666666666669</v>
      </c>
      <c r="K130" s="272">
        <v>312.3</v>
      </c>
      <c r="L130" s="272">
        <v>285.75</v>
      </c>
      <c r="M130" s="272">
        <v>431.48676</v>
      </c>
    </row>
    <row r="131" spans="1:13">
      <c r="A131" s="263">
        <v>121</v>
      </c>
      <c r="B131" s="272" t="s">
        <v>87</v>
      </c>
      <c r="C131" s="273">
        <v>526.1</v>
      </c>
      <c r="D131" s="274">
        <v>526.68333333333328</v>
      </c>
      <c r="E131" s="274">
        <v>523.46666666666658</v>
      </c>
      <c r="F131" s="274">
        <v>520.83333333333326</v>
      </c>
      <c r="G131" s="274">
        <v>517.61666666666656</v>
      </c>
      <c r="H131" s="274">
        <v>529.31666666666661</v>
      </c>
      <c r="I131" s="274">
        <v>532.5333333333333</v>
      </c>
      <c r="J131" s="274">
        <v>535.16666666666663</v>
      </c>
      <c r="K131" s="272">
        <v>529.9</v>
      </c>
      <c r="L131" s="272">
        <v>524.04999999999995</v>
      </c>
      <c r="M131" s="272">
        <v>25.15981</v>
      </c>
    </row>
    <row r="132" spans="1:13">
      <c r="A132" s="263">
        <v>122</v>
      </c>
      <c r="B132" s="272" t="s">
        <v>235</v>
      </c>
      <c r="C132" s="273">
        <v>1268</v>
      </c>
      <c r="D132" s="274">
        <v>1261.0833333333333</v>
      </c>
      <c r="E132" s="274">
        <v>1248.0666666666666</v>
      </c>
      <c r="F132" s="274">
        <v>1228.1333333333334</v>
      </c>
      <c r="G132" s="274">
        <v>1215.1166666666668</v>
      </c>
      <c r="H132" s="274">
        <v>1281.0166666666664</v>
      </c>
      <c r="I132" s="274">
        <v>1294.0333333333333</v>
      </c>
      <c r="J132" s="274">
        <v>1313.9666666666662</v>
      </c>
      <c r="K132" s="272">
        <v>1274.0999999999999</v>
      </c>
      <c r="L132" s="272">
        <v>1241.1500000000001</v>
      </c>
      <c r="M132" s="272">
        <v>2.42957</v>
      </c>
    </row>
    <row r="133" spans="1:13">
      <c r="A133" s="263">
        <v>123</v>
      </c>
      <c r="B133" s="272" t="s">
        <v>343</v>
      </c>
      <c r="C133" s="273">
        <v>1026.25</v>
      </c>
      <c r="D133" s="274">
        <v>1034.9333333333334</v>
      </c>
      <c r="E133" s="274">
        <v>1010.0666666666668</v>
      </c>
      <c r="F133" s="274">
        <v>993.88333333333344</v>
      </c>
      <c r="G133" s="274">
        <v>969.01666666666688</v>
      </c>
      <c r="H133" s="274">
        <v>1051.1166666666668</v>
      </c>
      <c r="I133" s="274">
        <v>1075.9833333333336</v>
      </c>
      <c r="J133" s="274">
        <v>1092.1666666666667</v>
      </c>
      <c r="K133" s="272">
        <v>1059.8</v>
      </c>
      <c r="L133" s="272">
        <v>1018.75</v>
      </c>
      <c r="M133" s="272">
        <v>7.3174400000000004</v>
      </c>
    </row>
    <row r="134" spans="1:13">
      <c r="A134" s="263">
        <v>124</v>
      </c>
      <c r="B134" s="272" t="s">
        <v>344</v>
      </c>
      <c r="C134" s="273">
        <v>154.25</v>
      </c>
      <c r="D134" s="274">
        <v>154.85</v>
      </c>
      <c r="E134" s="274">
        <v>153.19999999999999</v>
      </c>
      <c r="F134" s="274">
        <v>152.15</v>
      </c>
      <c r="G134" s="274">
        <v>150.5</v>
      </c>
      <c r="H134" s="274">
        <v>155.89999999999998</v>
      </c>
      <c r="I134" s="274">
        <v>157.55000000000001</v>
      </c>
      <c r="J134" s="274">
        <v>158.59999999999997</v>
      </c>
      <c r="K134" s="272">
        <v>156.5</v>
      </c>
      <c r="L134" s="272">
        <v>153.80000000000001</v>
      </c>
      <c r="M134" s="272">
        <v>11.86774</v>
      </c>
    </row>
    <row r="135" spans="1:13">
      <c r="A135" s="263">
        <v>125</v>
      </c>
      <c r="B135" s="272" t="s">
        <v>841</v>
      </c>
      <c r="C135" s="273">
        <v>341.55</v>
      </c>
      <c r="D135" s="274">
        <v>345.41666666666669</v>
      </c>
      <c r="E135" s="274">
        <v>333.73333333333335</v>
      </c>
      <c r="F135" s="274">
        <v>325.91666666666669</v>
      </c>
      <c r="G135" s="274">
        <v>314.23333333333335</v>
      </c>
      <c r="H135" s="274">
        <v>353.23333333333335</v>
      </c>
      <c r="I135" s="274">
        <v>364.91666666666663</v>
      </c>
      <c r="J135" s="274">
        <v>372.73333333333335</v>
      </c>
      <c r="K135" s="272">
        <v>357.1</v>
      </c>
      <c r="L135" s="272">
        <v>337.6</v>
      </c>
      <c r="M135" s="272">
        <v>7.0360100000000001</v>
      </c>
    </row>
    <row r="136" spans="1:13">
      <c r="A136" s="263">
        <v>126</v>
      </c>
      <c r="B136" s="272" t="s">
        <v>741</v>
      </c>
      <c r="C136" s="273">
        <v>745.6</v>
      </c>
      <c r="D136" s="274">
        <v>748.45000000000016</v>
      </c>
      <c r="E136" s="274">
        <v>736.35000000000036</v>
      </c>
      <c r="F136" s="274">
        <v>727.10000000000025</v>
      </c>
      <c r="G136" s="274">
        <v>715.00000000000045</v>
      </c>
      <c r="H136" s="274">
        <v>757.70000000000027</v>
      </c>
      <c r="I136" s="274">
        <v>769.8</v>
      </c>
      <c r="J136" s="274">
        <v>779.05000000000018</v>
      </c>
      <c r="K136" s="272">
        <v>760.55</v>
      </c>
      <c r="L136" s="272">
        <v>739.2</v>
      </c>
      <c r="M136" s="272">
        <v>1.0217799999999999</v>
      </c>
    </row>
    <row r="137" spans="1:13">
      <c r="A137" s="263">
        <v>127</v>
      </c>
      <c r="B137" s="272" t="s">
        <v>346</v>
      </c>
      <c r="C137" s="273">
        <v>480.05</v>
      </c>
      <c r="D137" s="274">
        <v>484.25</v>
      </c>
      <c r="E137" s="274">
        <v>470.9</v>
      </c>
      <c r="F137" s="274">
        <v>461.75</v>
      </c>
      <c r="G137" s="274">
        <v>448.4</v>
      </c>
      <c r="H137" s="274">
        <v>493.4</v>
      </c>
      <c r="I137" s="274">
        <v>506.75</v>
      </c>
      <c r="J137" s="274">
        <v>515.9</v>
      </c>
      <c r="K137" s="272">
        <v>497.6</v>
      </c>
      <c r="L137" s="272">
        <v>475.1</v>
      </c>
      <c r="M137" s="272">
        <v>9.3442900000000009</v>
      </c>
    </row>
    <row r="138" spans="1:13">
      <c r="A138" s="263">
        <v>128</v>
      </c>
      <c r="B138" s="272" t="s">
        <v>89</v>
      </c>
      <c r="C138" s="273">
        <v>12.4</v>
      </c>
      <c r="D138" s="274">
        <v>12.466666666666667</v>
      </c>
      <c r="E138" s="274">
        <v>12.283333333333333</v>
      </c>
      <c r="F138" s="274">
        <v>12.166666666666666</v>
      </c>
      <c r="G138" s="274">
        <v>11.983333333333333</v>
      </c>
      <c r="H138" s="274">
        <v>12.583333333333334</v>
      </c>
      <c r="I138" s="274">
        <v>12.766666666666667</v>
      </c>
      <c r="J138" s="274">
        <v>12.883333333333335</v>
      </c>
      <c r="K138" s="272">
        <v>12.65</v>
      </c>
      <c r="L138" s="272">
        <v>12.35</v>
      </c>
      <c r="M138" s="272">
        <v>57.086410000000001</v>
      </c>
    </row>
    <row r="139" spans="1:13">
      <c r="A139" s="263">
        <v>129</v>
      </c>
      <c r="B139" s="272" t="s">
        <v>347</v>
      </c>
      <c r="C139" s="273">
        <v>126.9</v>
      </c>
      <c r="D139" s="274">
        <v>127.63333333333333</v>
      </c>
      <c r="E139" s="274">
        <v>125.26666666666665</v>
      </c>
      <c r="F139" s="274">
        <v>123.63333333333333</v>
      </c>
      <c r="G139" s="274">
        <v>121.26666666666665</v>
      </c>
      <c r="H139" s="274">
        <v>129.26666666666665</v>
      </c>
      <c r="I139" s="274">
        <v>131.63333333333333</v>
      </c>
      <c r="J139" s="274">
        <v>133.26666666666665</v>
      </c>
      <c r="K139" s="272">
        <v>130</v>
      </c>
      <c r="L139" s="272">
        <v>126</v>
      </c>
      <c r="M139" s="272">
        <v>4.2098800000000001</v>
      </c>
    </row>
    <row r="140" spans="1:13">
      <c r="A140" s="263">
        <v>130</v>
      </c>
      <c r="B140" s="272" t="s">
        <v>90</v>
      </c>
      <c r="C140" s="273">
        <v>3678.9</v>
      </c>
      <c r="D140" s="274">
        <v>3684.8833333333332</v>
      </c>
      <c r="E140" s="274">
        <v>3645.0166666666664</v>
      </c>
      <c r="F140" s="274">
        <v>3611.1333333333332</v>
      </c>
      <c r="G140" s="274">
        <v>3571.2666666666664</v>
      </c>
      <c r="H140" s="274">
        <v>3718.7666666666664</v>
      </c>
      <c r="I140" s="274">
        <v>3758.6333333333332</v>
      </c>
      <c r="J140" s="274">
        <v>3792.5166666666664</v>
      </c>
      <c r="K140" s="272">
        <v>3724.75</v>
      </c>
      <c r="L140" s="272">
        <v>3651</v>
      </c>
      <c r="M140" s="272">
        <v>9.0887899999999995</v>
      </c>
    </row>
    <row r="141" spans="1:13">
      <c r="A141" s="263">
        <v>131</v>
      </c>
      <c r="B141" s="272" t="s">
        <v>348</v>
      </c>
      <c r="C141" s="273">
        <v>16082.2</v>
      </c>
      <c r="D141" s="274">
        <v>15984.066666666666</v>
      </c>
      <c r="E141" s="274">
        <v>15698.133333333331</v>
      </c>
      <c r="F141" s="274">
        <v>15314.066666666666</v>
      </c>
      <c r="G141" s="274">
        <v>15028.133333333331</v>
      </c>
      <c r="H141" s="274">
        <v>16368.133333333331</v>
      </c>
      <c r="I141" s="274">
        <v>16654.066666666666</v>
      </c>
      <c r="J141" s="274">
        <v>17038.133333333331</v>
      </c>
      <c r="K141" s="272">
        <v>16270</v>
      </c>
      <c r="L141" s="272">
        <v>15600</v>
      </c>
      <c r="M141" s="272">
        <v>0.89746000000000004</v>
      </c>
    </row>
    <row r="142" spans="1:13">
      <c r="A142" s="263">
        <v>132</v>
      </c>
      <c r="B142" s="272" t="s">
        <v>349</v>
      </c>
      <c r="C142" s="273">
        <v>2477.9</v>
      </c>
      <c r="D142" s="274">
        <v>2457.5833333333335</v>
      </c>
      <c r="E142" s="274">
        <v>2410.166666666667</v>
      </c>
      <c r="F142" s="274">
        <v>2342.4333333333334</v>
      </c>
      <c r="G142" s="274">
        <v>2295.0166666666669</v>
      </c>
      <c r="H142" s="274">
        <v>2525.3166666666671</v>
      </c>
      <c r="I142" s="274">
        <v>2572.733333333334</v>
      </c>
      <c r="J142" s="274">
        <v>2640.4666666666672</v>
      </c>
      <c r="K142" s="272">
        <v>2505</v>
      </c>
      <c r="L142" s="272">
        <v>2389.85</v>
      </c>
      <c r="M142" s="272">
        <v>2.3690799999999999</v>
      </c>
    </row>
    <row r="143" spans="1:13">
      <c r="A143" s="263">
        <v>133</v>
      </c>
      <c r="B143" s="272" t="s">
        <v>93</v>
      </c>
      <c r="C143" s="273">
        <v>4667.95</v>
      </c>
      <c r="D143" s="274">
        <v>4665.3500000000004</v>
      </c>
      <c r="E143" s="274">
        <v>4624.7000000000007</v>
      </c>
      <c r="F143" s="274">
        <v>4581.4500000000007</v>
      </c>
      <c r="G143" s="274">
        <v>4540.8000000000011</v>
      </c>
      <c r="H143" s="274">
        <v>4708.6000000000004</v>
      </c>
      <c r="I143" s="274">
        <v>4749.25</v>
      </c>
      <c r="J143" s="274">
        <v>4792.5</v>
      </c>
      <c r="K143" s="272">
        <v>4706</v>
      </c>
      <c r="L143" s="272">
        <v>4622.1000000000004</v>
      </c>
      <c r="M143" s="272">
        <v>13.0176</v>
      </c>
    </row>
    <row r="144" spans="1:13">
      <c r="A144" s="263">
        <v>134</v>
      </c>
      <c r="B144" s="272" t="s">
        <v>350</v>
      </c>
      <c r="C144" s="273">
        <v>339.8</v>
      </c>
      <c r="D144" s="274">
        <v>342.09999999999997</v>
      </c>
      <c r="E144" s="274">
        <v>336.69999999999993</v>
      </c>
      <c r="F144" s="274">
        <v>333.59999999999997</v>
      </c>
      <c r="G144" s="274">
        <v>328.19999999999993</v>
      </c>
      <c r="H144" s="274">
        <v>345.19999999999993</v>
      </c>
      <c r="I144" s="274">
        <v>350.59999999999991</v>
      </c>
      <c r="J144" s="274">
        <v>353.69999999999993</v>
      </c>
      <c r="K144" s="272">
        <v>347.5</v>
      </c>
      <c r="L144" s="272">
        <v>339</v>
      </c>
      <c r="M144" s="272">
        <v>1.92543</v>
      </c>
    </row>
    <row r="145" spans="1:13">
      <c r="A145" s="263">
        <v>135</v>
      </c>
      <c r="B145" s="272" t="s">
        <v>351</v>
      </c>
      <c r="C145" s="273">
        <v>93.1</v>
      </c>
      <c r="D145" s="274">
        <v>93.566666666666663</v>
      </c>
      <c r="E145" s="274">
        <v>92.133333333333326</v>
      </c>
      <c r="F145" s="274">
        <v>91.166666666666657</v>
      </c>
      <c r="G145" s="274">
        <v>89.73333333333332</v>
      </c>
      <c r="H145" s="274">
        <v>94.533333333333331</v>
      </c>
      <c r="I145" s="274">
        <v>95.966666666666669</v>
      </c>
      <c r="J145" s="274">
        <v>96.933333333333337</v>
      </c>
      <c r="K145" s="272">
        <v>95</v>
      </c>
      <c r="L145" s="272">
        <v>92.6</v>
      </c>
      <c r="M145" s="272">
        <v>15.93314</v>
      </c>
    </row>
    <row r="146" spans="1:13">
      <c r="A146" s="263">
        <v>136</v>
      </c>
      <c r="B146" s="272" t="s">
        <v>842</v>
      </c>
      <c r="C146" s="273">
        <v>218.9</v>
      </c>
      <c r="D146" s="274">
        <v>220.66666666666666</v>
      </c>
      <c r="E146" s="274">
        <v>216.23333333333332</v>
      </c>
      <c r="F146" s="274">
        <v>213.56666666666666</v>
      </c>
      <c r="G146" s="274">
        <v>209.13333333333333</v>
      </c>
      <c r="H146" s="274">
        <v>223.33333333333331</v>
      </c>
      <c r="I146" s="274">
        <v>227.76666666666665</v>
      </c>
      <c r="J146" s="274">
        <v>230.43333333333331</v>
      </c>
      <c r="K146" s="272">
        <v>225.1</v>
      </c>
      <c r="L146" s="272">
        <v>218</v>
      </c>
      <c r="M146" s="272">
        <v>11.508190000000001</v>
      </c>
    </row>
    <row r="147" spans="1:13">
      <c r="A147" s="263">
        <v>137</v>
      </c>
      <c r="B147" s="272" t="s">
        <v>743</v>
      </c>
      <c r="C147" s="273">
        <v>2068.75</v>
      </c>
      <c r="D147" s="274">
        <v>2051.2333333333331</v>
      </c>
      <c r="E147" s="274">
        <v>2017.4666666666662</v>
      </c>
      <c r="F147" s="274">
        <v>1966.1833333333332</v>
      </c>
      <c r="G147" s="274">
        <v>1932.4166666666663</v>
      </c>
      <c r="H147" s="274">
        <v>2102.5166666666664</v>
      </c>
      <c r="I147" s="274">
        <v>2136.2833333333338</v>
      </c>
      <c r="J147" s="274">
        <v>2187.5666666666662</v>
      </c>
      <c r="K147" s="272">
        <v>2085</v>
      </c>
      <c r="L147" s="272">
        <v>1999.95</v>
      </c>
      <c r="M147" s="272">
        <v>0.30412</v>
      </c>
    </row>
    <row r="148" spans="1:13">
      <c r="A148" s="263">
        <v>138</v>
      </c>
      <c r="B148" s="272" t="s">
        <v>236</v>
      </c>
      <c r="C148" s="273">
        <v>68.55</v>
      </c>
      <c r="D148" s="274">
        <v>69.11666666666666</v>
      </c>
      <c r="E148" s="274">
        <v>67.433333333333323</v>
      </c>
      <c r="F148" s="274">
        <v>66.316666666666663</v>
      </c>
      <c r="G148" s="274">
        <v>64.633333333333326</v>
      </c>
      <c r="H148" s="274">
        <v>70.23333333333332</v>
      </c>
      <c r="I148" s="274">
        <v>71.916666666666657</v>
      </c>
      <c r="J148" s="274">
        <v>73.033333333333317</v>
      </c>
      <c r="K148" s="272">
        <v>70.8</v>
      </c>
      <c r="L148" s="272">
        <v>68</v>
      </c>
      <c r="M148" s="272">
        <v>14.0322</v>
      </c>
    </row>
    <row r="149" spans="1:13">
      <c r="A149" s="263">
        <v>139</v>
      </c>
      <c r="B149" s="272" t="s">
        <v>94</v>
      </c>
      <c r="C149" s="273">
        <v>2963.45</v>
      </c>
      <c r="D149" s="274">
        <v>2940.8166666666671</v>
      </c>
      <c r="E149" s="274">
        <v>2903.6333333333341</v>
      </c>
      <c r="F149" s="274">
        <v>2843.8166666666671</v>
      </c>
      <c r="G149" s="274">
        <v>2806.6333333333341</v>
      </c>
      <c r="H149" s="274">
        <v>3000.6333333333341</v>
      </c>
      <c r="I149" s="274">
        <v>3037.8166666666675</v>
      </c>
      <c r="J149" s="274">
        <v>3097.6333333333341</v>
      </c>
      <c r="K149" s="272">
        <v>2978</v>
      </c>
      <c r="L149" s="272">
        <v>2881</v>
      </c>
      <c r="M149" s="272">
        <v>12.59327</v>
      </c>
    </row>
    <row r="150" spans="1:13">
      <c r="A150" s="263">
        <v>140</v>
      </c>
      <c r="B150" s="272" t="s">
        <v>352</v>
      </c>
      <c r="C150" s="273">
        <v>165.85</v>
      </c>
      <c r="D150" s="274">
        <v>165.58333333333334</v>
      </c>
      <c r="E150" s="274">
        <v>164.16666666666669</v>
      </c>
      <c r="F150" s="274">
        <v>162.48333333333335</v>
      </c>
      <c r="G150" s="274">
        <v>161.06666666666669</v>
      </c>
      <c r="H150" s="274">
        <v>167.26666666666668</v>
      </c>
      <c r="I150" s="274">
        <v>168.68333333333337</v>
      </c>
      <c r="J150" s="274">
        <v>170.36666666666667</v>
      </c>
      <c r="K150" s="272">
        <v>167</v>
      </c>
      <c r="L150" s="272">
        <v>163.9</v>
      </c>
      <c r="M150" s="272">
        <v>1.02241</v>
      </c>
    </row>
    <row r="151" spans="1:13">
      <c r="A151" s="263">
        <v>141</v>
      </c>
      <c r="B151" s="272" t="s">
        <v>237</v>
      </c>
      <c r="C151" s="273">
        <v>501.9</v>
      </c>
      <c r="D151" s="274">
        <v>497.5</v>
      </c>
      <c r="E151" s="274">
        <v>483</v>
      </c>
      <c r="F151" s="274">
        <v>464.1</v>
      </c>
      <c r="G151" s="274">
        <v>449.6</v>
      </c>
      <c r="H151" s="274">
        <v>516.4</v>
      </c>
      <c r="I151" s="274">
        <v>530.9</v>
      </c>
      <c r="J151" s="274">
        <v>549.79999999999995</v>
      </c>
      <c r="K151" s="272">
        <v>512</v>
      </c>
      <c r="L151" s="272">
        <v>478.6</v>
      </c>
      <c r="M151" s="272">
        <v>13.34573</v>
      </c>
    </row>
    <row r="152" spans="1:13">
      <c r="A152" s="263">
        <v>142</v>
      </c>
      <c r="B152" s="272" t="s">
        <v>238</v>
      </c>
      <c r="C152" s="273">
        <v>1446.8</v>
      </c>
      <c r="D152" s="274">
        <v>1435.6000000000001</v>
      </c>
      <c r="E152" s="274">
        <v>1401.2000000000003</v>
      </c>
      <c r="F152" s="274">
        <v>1355.6000000000001</v>
      </c>
      <c r="G152" s="274">
        <v>1321.2000000000003</v>
      </c>
      <c r="H152" s="274">
        <v>1481.2000000000003</v>
      </c>
      <c r="I152" s="274">
        <v>1515.6000000000004</v>
      </c>
      <c r="J152" s="274">
        <v>1561.2000000000003</v>
      </c>
      <c r="K152" s="272">
        <v>1470</v>
      </c>
      <c r="L152" s="272">
        <v>1390</v>
      </c>
      <c r="M152" s="272">
        <v>2.5051800000000002</v>
      </c>
    </row>
    <row r="153" spans="1:13">
      <c r="A153" s="263">
        <v>143</v>
      </c>
      <c r="B153" s="272" t="s">
        <v>239</v>
      </c>
      <c r="C153" s="273">
        <v>74.599999999999994</v>
      </c>
      <c r="D153" s="274">
        <v>74.816666666666677</v>
      </c>
      <c r="E153" s="274">
        <v>73.683333333333351</v>
      </c>
      <c r="F153" s="274">
        <v>72.76666666666668</v>
      </c>
      <c r="G153" s="274">
        <v>71.633333333333354</v>
      </c>
      <c r="H153" s="274">
        <v>75.733333333333348</v>
      </c>
      <c r="I153" s="274">
        <v>76.866666666666674</v>
      </c>
      <c r="J153" s="274">
        <v>77.783333333333346</v>
      </c>
      <c r="K153" s="272">
        <v>75.95</v>
      </c>
      <c r="L153" s="272">
        <v>73.900000000000006</v>
      </c>
      <c r="M153" s="272">
        <v>24.288820000000001</v>
      </c>
    </row>
    <row r="154" spans="1:13">
      <c r="A154" s="263">
        <v>144</v>
      </c>
      <c r="B154" s="272" t="s">
        <v>95</v>
      </c>
      <c r="C154" s="273">
        <v>81.55</v>
      </c>
      <c r="D154" s="274">
        <v>80.483333333333334</v>
      </c>
      <c r="E154" s="274">
        <v>79.066666666666663</v>
      </c>
      <c r="F154" s="274">
        <v>76.583333333333329</v>
      </c>
      <c r="G154" s="274">
        <v>75.166666666666657</v>
      </c>
      <c r="H154" s="274">
        <v>82.966666666666669</v>
      </c>
      <c r="I154" s="274">
        <v>84.383333333333326</v>
      </c>
      <c r="J154" s="274">
        <v>86.866666666666674</v>
      </c>
      <c r="K154" s="272">
        <v>81.900000000000006</v>
      </c>
      <c r="L154" s="272">
        <v>78</v>
      </c>
      <c r="M154" s="272">
        <v>27.96246</v>
      </c>
    </row>
    <row r="155" spans="1:13">
      <c r="A155" s="263">
        <v>145</v>
      </c>
      <c r="B155" s="272" t="s">
        <v>353</v>
      </c>
      <c r="C155" s="273">
        <v>586.15</v>
      </c>
      <c r="D155" s="274">
        <v>590.56666666666672</v>
      </c>
      <c r="E155" s="274">
        <v>579.63333333333344</v>
      </c>
      <c r="F155" s="274">
        <v>573.11666666666667</v>
      </c>
      <c r="G155" s="274">
        <v>562.18333333333339</v>
      </c>
      <c r="H155" s="274">
        <v>597.08333333333348</v>
      </c>
      <c r="I155" s="274">
        <v>608.01666666666665</v>
      </c>
      <c r="J155" s="274">
        <v>614.53333333333353</v>
      </c>
      <c r="K155" s="272">
        <v>601.5</v>
      </c>
      <c r="L155" s="272">
        <v>584.04999999999995</v>
      </c>
      <c r="M155" s="272">
        <v>2.96292</v>
      </c>
    </row>
    <row r="156" spans="1:13">
      <c r="A156" s="263">
        <v>146</v>
      </c>
      <c r="B156" s="272" t="s">
        <v>96</v>
      </c>
      <c r="C156" s="273">
        <v>1401.75</v>
      </c>
      <c r="D156" s="274">
        <v>1405.9166666666667</v>
      </c>
      <c r="E156" s="274">
        <v>1371.8333333333335</v>
      </c>
      <c r="F156" s="274">
        <v>1341.9166666666667</v>
      </c>
      <c r="G156" s="274">
        <v>1307.8333333333335</v>
      </c>
      <c r="H156" s="274">
        <v>1435.8333333333335</v>
      </c>
      <c r="I156" s="274">
        <v>1469.916666666667</v>
      </c>
      <c r="J156" s="274">
        <v>1499.8333333333335</v>
      </c>
      <c r="K156" s="272">
        <v>1440</v>
      </c>
      <c r="L156" s="272">
        <v>1376</v>
      </c>
      <c r="M156" s="272">
        <v>32.14687</v>
      </c>
    </row>
    <row r="157" spans="1:13">
      <c r="A157" s="263">
        <v>147</v>
      </c>
      <c r="B157" s="272" t="s">
        <v>97</v>
      </c>
      <c r="C157" s="273">
        <v>203.35</v>
      </c>
      <c r="D157" s="274">
        <v>204.53333333333333</v>
      </c>
      <c r="E157" s="274">
        <v>200.06666666666666</v>
      </c>
      <c r="F157" s="274">
        <v>196.78333333333333</v>
      </c>
      <c r="G157" s="274">
        <v>192.31666666666666</v>
      </c>
      <c r="H157" s="274">
        <v>207.81666666666666</v>
      </c>
      <c r="I157" s="274">
        <v>212.2833333333333</v>
      </c>
      <c r="J157" s="274">
        <v>215.56666666666666</v>
      </c>
      <c r="K157" s="272">
        <v>209</v>
      </c>
      <c r="L157" s="272">
        <v>201.25</v>
      </c>
      <c r="M157" s="272">
        <v>81.929550000000006</v>
      </c>
    </row>
    <row r="158" spans="1:13">
      <c r="A158" s="263">
        <v>148</v>
      </c>
      <c r="B158" s="272" t="s">
        <v>355</v>
      </c>
      <c r="C158" s="273">
        <v>305.14999999999998</v>
      </c>
      <c r="D158" s="274">
        <v>303.55</v>
      </c>
      <c r="E158" s="274">
        <v>298.10000000000002</v>
      </c>
      <c r="F158" s="274">
        <v>291.05</v>
      </c>
      <c r="G158" s="274">
        <v>285.60000000000002</v>
      </c>
      <c r="H158" s="274">
        <v>310.60000000000002</v>
      </c>
      <c r="I158" s="274">
        <v>316.04999999999995</v>
      </c>
      <c r="J158" s="274">
        <v>323.10000000000002</v>
      </c>
      <c r="K158" s="272">
        <v>309</v>
      </c>
      <c r="L158" s="272">
        <v>296.5</v>
      </c>
      <c r="M158" s="272">
        <v>3.3927800000000001</v>
      </c>
    </row>
    <row r="159" spans="1:13">
      <c r="A159" s="263">
        <v>149</v>
      </c>
      <c r="B159" s="272" t="s">
        <v>98</v>
      </c>
      <c r="C159" s="273">
        <v>85.55</v>
      </c>
      <c r="D159" s="274">
        <v>83.966666666666654</v>
      </c>
      <c r="E159" s="274">
        <v>82.133333333333312</v>
      </c>
      <c r="F159" s="274">
        <v>78.716666666666654</v>
      </c>
      <c r="G159" s="274">
        <v>76.883333333333312</v>
      </c>
      <c r="H159" s="274">
        <v>87.383333333333312</v>
      </c>
      <c r="I159" s="274">
        <v>89.216666666666654</v>
      </c>
      <c r="J159" s="274">
        <v>92.633333333333312</v>
      </c>
      <c r="K159" s="272">
        <v>85.8</v>
      </c>
      <c r="L159" s="272">
        <v>80.55</v>
      </c>
      <c r="M159" s="272">
        <v>435.30894999999998</v>
      </c>
    </row>
    <row r="160" spans="1:13">
      <c r="A160" s="263">
        <v>150</v>
      </c>
      <c r="B160" s="272" t="s">
        <v>356</v>
      </c>
      <c r="C160" s="273">
        <v>2421.4499999999998</v>
      </c>
      <c r="D160" s="274">
        <v>2422.1666666666665</v>
      </c>
      <c r="E160" s="274">
        <v>2404.333333333333</v>
      </c>
      <c r="F160" s="274">
        <v>2387.2166666666667</v>
      </c>
      <c r="G160" s="274">
        <v>2369.3833333333332</v>
      </c>
      <c r="H160" s="274">
        <v>2439.2833333333328</v>
      </c>
      <c r="I160" s="274">
        <v>2457.1166666666659</v>
      </c>
      <c r="J160" s="274">
        <v>2474.2333333333327</v>
      </c>
      <c r="K160" s="272">
        <v>2440</v>
      </c>
      <c r="L160" s="272">
        <v>2405.0500000000002</v>
      </c>
      <c r="M160" s="272">
        <v>8.3799999999999999E-2</v>
      </c>
    </row>
    <row r="161" spans="1:13">
      <c r="A161" s="263">
        <v>151</v>
      </c>
      <c r="B161" s="272" t="s">
        <v>357</v>
      </c>
      <c r="C161" s="273">
        <v>370.95</v>
      </c>
      <c r="D161" s="274">
        <v>372.56666666666661</v>
      </c>
      <c r="E161" s="274">
        <v>367.78333333333319</v>
      </c>
      <c r="F161" s="274">
        <v>364.61666666666656</v>
      </c>
      <c r="G161" s="274">
        <v>359.83333333333314</v>
      </c>
      <c r="H161" s="274">
        <v>375.73333333333323</v>
      </c>
      <c r="I161" s="274">
        <v>380.51666666666665</v>
      </c>
      <c r="J161" s="274">
        <v>383.68333333333328</v>
      </c>
      <c r="K161" s="272">
        <v>377.35</v>
      </c>
      <c r="L161" s="272">
        <v>369.4</v>
      </c>
      <c r="M161" s="272">
        <v>1.5800099999999999</v>
      </c>
    </row>
    <row r="162" spans="1:13">
      <c r="A162" s="263">
        <v>152</v>
      </c>
      <c r="B162" s="272" t="s">
        <v>358</v>
      </c>
      <c r="C162" s="273">
        <v>672.85</v>
      </c>
      <c r="D162" s="274">
        <v>670.96666666666658</v>
      </c>
      <c r="E162" s="274">
        <v>646.93333333333317</v>
      </c>
      <c r="F162" s="274">
        <v>621.01666666666654</v>
      </c>
      <c r="G162" s="274">
        <v>596.98333333333312</v>
      </c>
      <c r="H162" s="274">
        <v>696.88333333333321</v>
      </c>
      <c r="I162" s="274">
        <v>720.91666666666674</v>
      </c>
      <c r="J162" s="274">
        <v>746.83333333333326</v>
      </c>
      <c r="K162" s="272">
        <v>695</v>
      </c>
      <c r="L162" s="272">
        <v>645.04999999999995</v>
      </c>
      <c r="M162" s="272">
        <v>7.69747</v>
      </c>
    </row>
    <row r="163" spans="1:13">
      <c r="A163" s="263">
        <v>153</v>
      </c>
      <c r="B163" s="272" t="s">
        <v>359</v>
      </c>
      <c r="C163" s="273">
        <v>97.4</v>
      </c>
      <c r="D163" s="274">
        <v>97.033333333333346</v>
      </c>
      <c r="E163" s="274">
        <v>94.116666666666688</v>
      </c>
      <c r="F163" s="274">
        <v>90.833333333333343</v>
      </c>
      <c r="G163" s="274">
        <v>87.916666666666686</v>
      </c>
      <c r="H163" s="274">
        <v>100.31666666666669</v>
      </c>
      <c r="I163" s="274">
        <v>103.23333333333335</v>
      </c>
      <c r="J163" s="274">
        <v>106.51666666666669</v>
      </c>
      <c r="K163" s="272">
        <v>99.95</v>
      </c>
      <c r="L163" s="272">
        <v>93.75</v>
      </c>
      <c r="M163" s="272">
        <v>81.294759999999997</v>
      </c>
    </row>
    <row r="164" spans="1:13">
      <c r="A164" s="263">
        <v>154</v>
      </c>
      <c r="B164" s="272" t="s">
        <v>360</v>
      </c>
      <c r="C164" s="273">
        <v>171.15</v>
      </c>
      <c r="D164" s="274">
        <v>170.25</v>
      </c>
      <c r="E164" s="274">
        <v>168.5</v>
      </c>
      <c r="F164" s="274">
        <v>165.85</v>
      </c>
      <c r="G164" s="274">
        <v>164.1</v>
      </c>
      <c r="H164" s="274">
        <v>172.9</v>
      </c>
      <c r="I164" s="274">
        <v>174.65</v>
      </c>
      <c r="J164" s="274">
        <v>177.3</v>
      </c>
      <c r="K164" s="272">
        <v>172</v>
      </c>
      <c r="L164" s="272">
        <v>167.6</v>
      </c>
      <c r="M164" s="272">
        <v>15.5115</v>
      </c>
    </row>
    <row r="165" spans="1:13">
      <c r="A165" s="263">
        <v>155</v>
      </c>
      <c r="B165" s="272" t="s">
        <v>240</v>
      </c>
      <c r="C165" s="273">
        <v>7.85</v>
      </c>
      <c r="D165" s="274">
        <v>7.8666666666666671</v>
      </c>
      <c r="E165" s="274">
        <v>7.7333333333333343</v>
      </c>
      <c r="F165" s="274">
        <v>7.6166666666666671</v>
      </c>
      <c r="G165" s="274">
        <v>7.4833333333333343</v>
      </c>
      <c r="H165" s="274">
        <v>7.9833333333333343</v>
      </c>
      <c r="I165" s="274">
        <v>8.1166666666666671</v>
      </c>
      <c r="J165" s="274">
        <v>8.2333333333333343</v>
      </c>
      <c r="K165" s="272">
        <v>8</v>
      </c>
      <c r="L165" s="272">
        <v>7.75</v>
      </c>
      <c r="M165" s="272">
        <v>134.97417999999999</v>
      </c>
    </row>
    <row r="166" spans="1:13">
      <c r="A166" s="263">
        <v>156</v>
      </c>
      <c r="B166" s="272" t="s">
        <v>241</v>
      </c>
      <c r="C166" s="273">
        <v>73.75</v>
      </c>
      <c r="D166" s="274">
        <v>74.166666666666671</v>
      </c>
      <c r="E166" s="274">
        <v>73.333333333333343</v>
      </c>
      <c r="F166" s="274">
        <v>72.916666666666671</v>
      </c>
      <c r="G166" s="274">
        <v>72.083333333333343</v>
      </c>
      <c r="H166" s="274">
        <v>74.583333333333343</v>
      </c>
      <c r="I166" s="274">
        <v>75.416666666666686</v>
      </c>
      <c r="J166" s="274">
        <v>75.833333333333343</v>
      </c>
      <c r="K166" s="272">
        <v>75</v>
      </c>
      <c r="L166" s="272">
        <v>73.75</v>
      </c>
      <c r="M166" s="272">
        <v>31.95656</v>
      </c>
    </row>
    <row r="167" spans="1:13">
      <c r="A167" s="263">
        <v>157</v>
      </c>
      <c r="B167" s="272" t="s">
        <v>99</v>
      </c>
      <c r="C167" s="273">
        <v>130.69999999999999</v>
      </c>
      <c r="D167" s="274">
        <v>132.06666666666666</v>
      </c>
      <c r="E167" s="274">
        <v>128.88333333333333</v>
      </c>
      <c r="F167" s="274">
        <v>127.06666666666666</v>
      </c>
      <c r="G167" s="274">
        <v>123.88333333333333</v>
      </c>
      <c r="H167" s="274">
        <v>133.88333333333333</v>
      </c>
      <c r="I167" s="274">
        <v>137.06666666666666</v>
      </c>
      <c r="J167" s="274">
        <v>138.88333333333333</v>
      </c>
      <c r="K167" s="272">
        <v>135.25</v>
      </c>
      <c r="L167" s="272">
        <v>130.25</v>
      </c>
      <c r="M167" s="272">
        <v>243.43813</v>
      </c>
    </row>
    <row r="168" spans="1:13">
      <c r="A168" s="263">
        <v>158</v>
      </c>
      <c r="B168" s="272" t="s">
        <v>361</v>
      </c>
      <c r="C168" s="273">
        <v>288.85000000000002</v>
      </c>
      <c r="D168" s="274">
        <v>289.95</v>
      </c>
      <c r="E168" s="274">
        <v>284.89999999999998</v>
      </c>
      <c r="F168" s="274">
        <v>280.95</v>
      </c>
      <c r="G168" s="274">
        <v>275.89999999999998</v>
      </c>
      <c r="H168" s="274">
        <v>293.89999999999998</v>
      </c>
      <c r="I168" s="274">
        <v>298.95000000000005</v>
      </c>
      <c r="J168" s="274">
        <v>302.89999999999998</v>
      </c>
      <c r="K168" s="272">
        <v>295</v>
      </c>
      <c r="L168" s="272">
        <v>286</v>
      </c>
      <c r="M168" s="272">
        <v>1.65676</v>
      </c>
    </row>
    <row r="169" spans="1:13">
      <c r="A169" s="263">
        <v>159</v>
      </c>
      <c r="B169" s="272" t="s">
        <v>362</v>
      </c>
      <c r="C169" s="273">
        <v>212.45</v>
      </c>
      <c r="D169" s="274">
        <v>212.01666666666665</v>
      </c>
      <c r="E169" s="274">
        <v>207.68333333333331</v>
      </c>
      <c r="F169" s="274">
        <v>202.91666666666666</v>
      </c>
      <c r="G169" s="274">
        <v>198.58333333333331</v>
      </c>
      <c r="H169" s="274">
        <v>216.7833333333333</v>
      </c>
      <c r="I169" s="274">
        <v>221.11666666666667</v>
      </c>
      <c r="J169" s="274">
        <v>225.8833333333333</v>
      </c>
      <c r="K169" s="272">
        <v>216.35</v>
      </c>
      <c r="L169" s="272">
        <v>207.25</v>
      </c>
      <c r="M169" s="272">
        <v>2.4676200000000001</v>
      </c>
    </row>
    <row r="170" spans="1:13">
      <c r="A170" s="263">
        <v>160</v>
      </c>
      <c r="B170" s="272" t="s">
        <v>745</v>
      </c>
      <c r="C170" s="273">
        <v>3611</v>
      </c>
      <c r="D170" s="274">
        <v>3627.9500000000003</v>
      </c>
      <c r="E170" s="274">
        <v>3584.1500000000005</v>
      </c>
      <c r="F170" s="274">
        <v>3557.3</v>
      </c>
      <c r="G170" s="274">
        <v>3513.5000000000005</v>
      </c>
      <c r="H170" s="274">
        <v>3654.8000000000006</v>
      </c>
      <c r="I170" s="274">
        <v>3698.6000000000008</v>
      </c>
      <c r="J170" s="274">
        <v>3725.4500000000007</v>
      </c>
      <c r="K170" s="272">
        <v>3671.75</v>
      </c>
      <c r="L170" s="272">
        <v>3601.1</v>
      </c>
      <c r="M170" s="272">
        <v>0.1913</v>
      </c>
    </row>
    <row r="171" spans="1:13">
      <c r="A171" s="263">
        <v>161</v>
      </c>
      <c r="B171" s="272" t="s">
        <v>102</v>
      </c>
      <c r="C171" s="273">
        <v>26.7</v>
      </c>
      <c r="D171" s="274">
        <v>26.766666666666669</v>
      </c>
      <c r="E171" s="274">
        <v>26.033333333333339</v>
      </c>
      <c r="F171" s="274">
        <v>25.366666666666671</v>
      </c>
      <c r="G171" s="274">
        <v>24.63333333333334</v>
      </c>
      <c r="H171" s="274">
        <v>27.433333333333337</v>
      </c>
      <c r="I171" s="274">
        <v>28.166666666666664</v>
      </c>
      <c r="J171" s="274">
        <v>28.833333333333336</v>
      </c>
      <c r="K171" s="272">
        <v>27.5</v>
      </c>
      <c r="L171" s="272">
        <v>26.1</v>
      </c>
      <c r="M171" s="272">
        <v>243.68780000000001</v>
      </c>
    </row>
    <row r="172" spans="1:13">
      <c r="A172" s="263">
        <v>162</v>
      </c>
      <c r="B172" s="272" t="s">
        <v>363</v>
      </c>
      <c r="C172" s="273">
        <v>2234.6999999999998</v>
      </c>
      <c r="D172" s="274">
        <v>2223.2333333333331</v>
      </c>
      <c r="E172" s="274">
        <v>2190.4666666666662</v>
      </c>
      <c r="F172" s="274">
        <v>2146.2333333333331</v>
      </c>
      <c r="G172" s="274">
        <v>2113.4666666666662</v>
      </c>
      <c r="H172" s="274">
        <v>2267.4666666666662</v>
      </c>
      <c r="I172" s="274">
        <v>2300.2333333333336</v>
      </c>
      <c r="J172" s="274">
        <v>2344.4666666666662</v>
      </c>
      <c r="K172" s="272">
        <v>2256</v>
      </c>
      <c r="L172" s="272">
        <v>2179</v>
      </c>
      <c r="M172" s="272">
        <v>0.21859000000000001</v>
      </c>
    </row>
    <row r="173" spans="1:13">
      <c r="A173" s="263">
        <v>163</v>
      </c>
      <c r="B173" s="272" t="s">
        <v>746</v>
      </c>
      <c r="C173" s="273">
        <v>189.05</v>
      </c>
      <c r="D173" s="274">
        <v>188.51666666666665</v>
      </c>
      <c r="E173" s="274">
        <v>185.73333333333329</v>
      </c>
      <c r="F173" s="274">
        <v>182.41666666666663</v>
      </c>
      <c r="G173" s="274">
        <v>179.63333333333327</v>
      </c>
      <c r="H173" s="274">
        <v>191.83333333333331</v>
      </c>
      <c r="I173" s="274">
        <v>194.61666666666667</v>
      </c>
      <c r="J173" s="274">
        <v>197.93333333333334</v>
      </c>
      <c r="K173" s="272">
        <v>191.3</v>
      </c>
      <c r="L173" s="272">
        <v>185.2</v>
      </c>
      <c r="M173" s="272">
        <v>1.0364</v>
      </c>
    </row>
    <row r="174" spans="1:13">
      <c r="A174" s="263">
        <v>164</v>
      </c>
      <c r="B174" s="272" t="s">
        <v>364</v>
      </c>
      <c r="C174" s="273">
        <v>2245.8000000000002</v>
      </c>
      <c r="D174" s="274">
        <v>2255.2666666666669</v>
      </c>
      <c r="E174" s="274">
        <v>2215.5333333333338</v>
      </c>
      <c r="F174" s="274">
        <v>2185.2666666666669</v>
      </c>
      <c r="G174" s="274">
        <v>2145.5333333333338</v>
      </c>
      <c r="H174" s="274">
        <v>2285.5333333333338</v>
      </c>
      <c r="I174" s="274">
        <v>2325.2666666666664</v>
      </c>
      <c r="J174" s="274">
        <v>2355.5333333333338</v>
      </c>
      <c r="K174" s="272">
        <v>2295</v>
      </c>
      <c r="L174" s="272">
        <v>2225</v>
      </c>
      <c r="M174" s="272">
        <v>7.571E-2</v>
      </c>
    </row>
    <row r="175" spans="1:13">
      <c r="A175" s="263">
        <v>165</v>
      </c>
      <c r="B175" s="272" t="s">
        <v>242</v>
      </c>
      <c r="C175" s="273">
        <v>140.19999999999999</v>
      </c>
      <c r="D175" s="274">
        <v>139.86666666666667</v>
      </c>
      <c r="E175" s="274">
        <v>137.73333333333335</v>
      </c>
      <c r="F175" s="274">
        <v>135.26666666666668</v>
      </c>
      <c r="G175" s="274">
        <v>133.13333333333335</v>
      </c>
      <c r="H175" s="274">
        <v>142.33333333333334</v>
      </c>
      <c r="I175" s="274">
        <v>144.46666666666667</v>
      </c>
      <c r="J175" s="274">
        <v>146.93333333333334</v>
      </c>
      <c r="K175" s="272">
        <v>142</v>
      </c>
      <c r="L175" s="272">
        <v>137.4</v>
      </c>
      <c r="M175" s="272">
        <v>3.9674299999999998</v>
      </c>
    </row>
    <row r="176" spans="1:13">
      <c r="A176" s="263">
        <v>166</v>
      </c>
      <c r="B176" s="272" t="s">
        <v>365</v>
      </c>
      <c r="C176" s="273">
        <v>5786.4</v>
      </c>
      <c r="D176" s="274">
        <v>5767.8</v>
      </c>
      <c r="E176" s="274">
        <v>5712.75</v>
      </c>
      <c r="F176" s="274">
        <v>5639.0999999999995</v>
      </c>
      <c r="G176" s="274">
        <v>5584.0499999999993</v>
      </c>
      <c r="H176" s="274">
        <v>5841.4500000000007</v>
      </c>
      <c r="I176" s="274">
        <v>5896.5000000000018</v>
      </c>
      <c r="J176" s="274">
        <v>5970.1500000000015</v>
      </c>
      <c r="K176" s="272">
        <v>5822.85</v>
      </c>
      <c r="L176" s="272">
        <v>5694.15</v>
      </c>
      <c r="M176" s="272">
        <v>0.12953999999999999</v>
      </c>
    </row>
    <row r="177" spans="1:13">
      <c r="A177" s="263">
        <v>167</v>
      </c>
      <c r="B177" s="272" t="s">
        <v>366</v>
      </c>
      <c r="C177" s="273">
        <v>1454.7</v>
      </c>
      <c r="D177" s="274">
        <v>1456.8333333333333</v>
      </c>
      <c r="E177" s="274">
        <v>1444.4666666666665</v>
      </c>
      <c r="F177" s="274">
        <v>1434.2333333333331</v>
      </c>
      <c r="G177" s="274">
        <v>1421.8666666666663</v>
      </c>
      <c r="H177" s="274">
        <v>1467.0666666666666</v>
      </c>
      <c r="I177" s="274">
        <v>1479.4333333333334</v>
      </c>
      <c r="J177" s="274">
        <v>1489.6666666666667</v>
      </c>
      <c r="K177" s="272">
        <v>1469.2</v>
      </c>
      <c r="L177" s="272">
        <v>1446.6</v>
      </c>
      <c r="M177" s="272">
        <v>0.59116999999999997</v>
      </c>
    </row>
    <row r="178" spans="1:13">
      <c r="A178" s="263">
        <v>168</v>
      </c>
      <c r="B178" s="272" t="s">
        <v>100</v>
      </c>
      <c r="C178" s="273">
        <v>501.55</v>
      </c>
      <c r="D178" s="274">
        <v>503.2166666666667</v>
      </c>
      <c r="E178" s="274">
        <v>497.43333333333339</v>
      </c>
      <c r="F178" s="274">
        <v>493.31666666666672</v>
      </c>
      <c r="G178" s="274">
        <v>487.53333333333342</v>
      </c>
      <c r="H178" s="274">
        <v>507.33333333333337</v>
      </c>
      <c r="I178" s="274">
        <v>513.11666666666667</v>
      </c>
      <c r="J178" s="274">
        <v>517.23333333333335</v>
      </c>
      <c r="K178" s="272">
        <v>509</v>
      </c>
      <c r="L178" s="272">
        <v>499.1</v>
      </c>
      <c r="M178" s="272">
        <v>13.38289</v>
      </c>
    </row>
    <row r="179" spans="1:13">
      <c r="A179" s="263">
        <v>169</v>
      </c>
      <c r="B179" s="272" t="s">
        <v>367</v>
      </c>
      <c r="C179" s="273">
        <v>960.2</v>
      </c>
      <c r="D179" s="274">
        <v>956</v>
      </c>
      <c r="E179" s="274">
        <v>939.2</v>
      </c>
      <c r="F179" s="274">
        <v>918.2</v>
      </c>
      <c r="G179" s="274">
        <v>901.40000000000009</v>
      </c>
      <c r="H179" s="274">
        <v>977</v>
      </c>
      <c r="I179" s="274">
        <v>993.8</v>
      </c>
      <c r="J179" s="274">
        <v>1014.8</v>
      </c>
      <c r="K179" s="272">
        <v>972.8</v>
      </c>
      <c r="L179" s="272">
        <v>935</v>
      </c>
      <c r="M179" s="272">
        <v>1.1913</v>
      </c>
    </row>
    <row r="180" spans="1:13">
      <c r="A180" s="263">
        <v>170</v>
      </c>
      <c r="B180" s="272" t="s">
        <v>243</v>
      </c>
      <c r="C180" s="273">
        <v>531.65</v>
      </c>
      <c r="D180" s="274">
        <v>533.13333333333333</v>
      </c>
      <c r="E180" s="274">
        <v>527.51666666666665</v>
      </c>
      <c r="F180" s="274">
        <v>523.38333333333333</v>
      </c>
      <c r="G180" s="274">
        <v>517.76666666666665</v>
      </c>
      <c r="H180" s="274">
        <v>537.26666666666665</v>
      </c>
      <c r="I180" s="274">
        <v>542.88333333333321</v>
      </c>
      <c r="J180" s="274">
        <v>547.01666666666665</v>
      </c>
      <c r="K180" s="272">
        <v>538.75</v>
      </c>
      <c r="L180" s="272">
        <v>529</v>
      </c>
      <c r="M180" s="272">
        <v>1.2983</v>
      </c>
    </row>
    <row r="181" spans="1:13">
      <c r="A181" s="263">
        <v>171</v>
      </c>
      <c r="B181" s="272" t="s">
        <v>103</v>
      </c>
      <c r="C181" s="273">
        <v>768.75</v>
      </c>
      <c r="D181" s="274">
        <v>761.66666666666663</v>
      </c>
      <c r="E181" s="274">
        <v>752.33333333333326</v>
      </c>
      <c r="F181" s="274">
        <v>735.91666666666663</v>
      </c>
      <c r="G181" s="274">
        <v>726.58333333333326</v>
      </c>
      <c r="H181" s="274">
        <v>778.08333333333326</v>
      </c>
      <c r="I181" s="274">
        <v>787.41666666666652</v>
      </c>
      <c r="J181" s="274">
        <v>803.83333333333326</v>
      </c>
      <c r="K181" s="272">
        <v>771</v>
      </c>
      <c r="L181" s="272">
        <v>745.25</v>
      </c>
      <c r="M181" s="272">
        <v>16.3218</v>
      </c>
    </row>
    <row r="182" spans="1:13">
      <c r="A182" s="263">
        <v>172</v>
      </c>
      <c r="B182" s="272" t="s">
        <v>244</v>
      </c>
      <c r="C182" s="273">
        <v>459.55</v>
      </c>
      <c r="D182" s="274">
        <v>460.13333333333338</v>
      </c>
      <c r="E182" s="274">
        <v>453.46666666666675</v>
      </c>
      <c r="F182" s="274">
        <v>447.38333333333338</v>
      </c>
      <c r="G182" s="274">
        <v>440.71666666666675</v>
      </c>
      <c r="H182" s="274">
        <v>466.21666666666675</v>
      </c>
      <c r="I182" s="274">
        <v>472.88333333333338</v>
      </c>
      <c r="J182" s="274">
        <v>478.96666666666675</v>
      </c>
      <c r="K182" s="272">
        <v>466.8</v>
      </c>
      <c r="L182" s="272">
        <v>454.05</v>
      </c>
      <c r="M182" s="272">
        <v>7.9360299999999997</v>
      </c>
    </row>
    <row r="183" spans="1:13">
      <c r="A183" s="263">
        <v>173</v>
      </c>
      <c r="B183" s="272" t="s">
        <v>245</v>
      </c>
      <c r="C183" s="273">
        <v>1340.35</v>
      </c>
      <c r="D183" s="274">
        <v>1358.1166666666666</v>
      </c>
      <c r="E183" s="274">
        <v>1292.6333333333332</v>
      </c>
      <c r="F183" s="274">
        <v>1244.9166666666667</v>
      </c>
      <c r="G183" s="274">
        <v>1179.4333333333334</v>
      </c>
      <c r="H183" s="274">
        <v>1405.833333333333</v>
      </c>
      <c r="I183" s="274">
        <v>1471.3166666666662</v>
      </c>
      <c r="J183" s="274">
        <v>1519.0333333333328</v>
      </c>
      <c r="K183" s="272">
        <v>1423.6</v>
      </c>
      <c r="L183" s="272">
        <v>1310.4000000000001</v>
      </c>
      <c r="M183" s="272">
        <v>23.781030000000001</v>
      </c>
    </row>
    <row r="184" spans="1:13">
      <c r="A184" s="263">
        <v>174</v>
      </c>
      <c r="B184" s="272" t="s">
        <v>368</v>
      </c>
      <c r="C184" s="273">
        <v>347.6</v>
      </c>
      <c r="D184" s="274">
        <v>349.2</v>
      </c>
      <c r="E184" s="274">
        <v>342.4</v>
      </c>
      <c r="F184" s="274">
        <v>337.2</v>
      </c>
      <c r="G184" s="274">
        <v>330.4</v>
      </c>
      <c r="H184" s="274">
        <v>354.4</v>
      </c>
      <c r="I184" s="274">
        <v>361.20000000000005</v>
      </c>
      <c r="J184" s="274">
        <v>366.4</v>
      </c>
      <c r="K184" s="272">
        <v>356</v>
      </c>
      <c r="L184" s="272">
        <v>344</v>
      </c>
      <c r="M184" s="272">
        <v>20.76164</v>
      </c>
    </row>
    <row r="185" spans="1:13">
      <c r="A185" s="263">
        <v>175</v>
      </c>
      <c r="B185" s="272" t="s">
        <v>246</v>
      </c>
      <c r="C185" s="273">
        <v>331.85</v>
      </c>
      <c r="D185" s="274">
        <v>332.58333333333331</v>
      </c>
      <c r="E185" s="274">
        <v>328.26666666666665</v>
      </c>
      <c r="F185" s="274">
        <v>324.68333333333334</v>
      </c>
      <c r="G185" s="274">
        <v>320.36666666666667</v>
      </c>
      <c r="H185" s="274">
        <v>336.16666666666663</v>
      </c>
      <c r="I185" s="274">
        <v>340.48333333333335</v>
      </c>
      <c r="J185" s="274">
        <v>344.06666666666661</v>
      </c>
      <c r="K185" s="272">
        <v>336.9</v>
      </c>
      <c r="L185" s="272">
        <v>329</v>
      </c>
      <c r="M185" s="272">
        <v>7.7230100000000004</v>
      </c>
    </row>
    <row r="186" spans="1:13">
      <c r="A186" s="263">
        <v>176</v>
      </c>
      <c r="B186" s="272" t="s">
        <v>104</v>
      </c>
      <c r="C186" s="273">
        <v>1188.5</v>
      </c>
      <c r="D186" s="274">
        <v>1192.3333333333333</v>
      </c>
      <c r="E186" s="274">
        <v>1167.2166666666665</v>
      </c>
      <c r="F186" s="274">
        <v>1145.9333333333332</v>
      </c>
      <c r="G186" s="274">
        <v>1120.8166666666664</v>
      </c>
      <c r="H186" s="274">
        <v>1213.6166666666666</v>
      </c>
      <c r="I186" s="274">
        <v>1238.7333333333333</v>
      </c>
      <c r="J186" s="274">
        <v>1260.0166666666667</v>
      </c>
      <c r="K186" s="272">
        <v>1217.45</v>
      </c>
      <c r="L186" s="272">
        <v>1171.05</v>
      </c>
      <c r="M186" s="272">
        <v>26.5929</v>
      </c>
    </row>
    <row r="187" spans="1:13">
      <c r="A187" s="263">
        <v>177</v>
      </c>
      <c r="B187" s="272" t="s">
        <v>369</v>
      </c>
      <c r="C187" s="273">
        <v>261.55</v>
      </c>
      <c r="D187" s="274">
        <v>261.48333333333329</v>
      </c>
      <c r="E187" s="274">
        <v>257.46666666666658</v>
      </c>
      <c r="F187" s="274">
        <v>253.38333333333327</v>
      </c>
      <c r="G187" s="274">
        <v>249.36666666666656</v>
      </c>
      <c r="H187" s="274">
        <v>265.56666666666661</v>
      </c>
      <c r="I187" s="274">
        <v>269.58333333333337</v>
      </c>
      <c r="J187" s="274">
        <v>273.66666666666663</v>
      </c>
      <c r="K187" s="272">
        <v>265.5</v>
      </c>
      <c r="L187" s="272">
        <v>257.39999999999998</v>
      </c>
      <c r="M187" s="272">
        <v>1.1968099999999999</v>
      </c>
    </row>
    <row r="188" spans="1:13">
      <c r="A188" s="263">
        <v>178</v>
      </c>
      <c r="B188" s="272" t="s">
        <v>370</v>
      </c>
      <c r="C188" s="273">
        <v>89.25</v>
      </c>
      <c r="D188" s="274">
        <v>89.416666666666671</v>
      </c>
      <c r="E188" s="274">
        <v>88.183333333333337</v>
      </c>
      <c r="F188" s="274">
        <v>87.11666666666666</v>
      </c>
      <c r="G188" s="274">
        <v>85.883333333333326</v>
      </c>
      <c r="H188" s="274">
        <v>90.483333333333348</v>
      </c>
      <c r="I188" s="274">
        <v>91.716666666666669</v>
      </c>
      <c r="J188" s="274">
        <v>92.78333333333336</v>
      </c>
      <c r="K188" s="272">
        <v>90.65</v>
      </c>
      <c r="L188" s="272">
        <v>88.35</v>
      </c>
      <c r="M188" s="272">
        <v>10.16611</v>
      </c>
    </row>
    <row r="189" spans="1:13">
      <c r="A189" s="263">
        <v>179</v>
      </c>
      <c r="B189" s="272" t="s">
        <v>371</v>
      </c>
      <c r="C189" s="273">
        <v>787.9</v>
      </c>
      <c r="D189" s="274">
        <v>792.56666666666661</v>
      </c>
      <c r="E189" s="274">
        <v>775.43333333333317</v>
      </c>
      <c r="F189" s="274">
        <v>762.96666666666658</v>
      </c>
      <c r="G189" s="274">
        <v>745.83333333333314</v>
      </c>
      <c r="H189" s="274">
        <v>805.03333333333319</v>
      </c>
      <c r="I189" s="274">
        <v>822.16666666666663</v>
      </c>
      <c r="J189" s="274">
        <v>834.63333333333321</v>
      </c>
      <c r="K189" s="272">
        <v>809.7</v>
      </c>
      <c r="L189" s="272">
        <v>780.1</v>
      </c>
      <c r="M189" s="272">
        <v>1.2701199999999999</v>
      </c>
    </row>
    <row r="190" spans="1:13">
      <c r="A190" s="263">
        <v>180</v>
      </c>
      <c r="B190" s="272" t="s">
        <v>372</v>
      </c>
      <c r="C190" s="273">
        <v>335.75</v>
      </c>
      <c r="D190" s="274">
        <v>337.15000000000003</v>
      </c>
      <c r="E190" s="274">
        <v>332.55000000000007</v>
      </c>
      <c r="F190" s="274">
        <v>329.35</v>
      </c>
      <c r="G190" s="274">
        <v>324.75000000000006</v>
      </c>
      <c r="H190" s="274">
        <v>340.35000000000008</v>
      </c>
      <c r="I190" s="274">
        <v>344.9500000000001</v>
      </c>
      <c r="J190" s="274">
        <v>348.15000000000009</v>
      </c>
      <c r="K190" s="272">
        <v>341.75</v>
      </c>
      <c r="L190" s="272">
        <v>333.95</v>
      </c>
      <c r="M190" s="272">
        <v>0.79610000000000003</v>
      </c>
    </row>
    <row r="191" spans="1:13">
      <c r="A191" s="263">
        <v>181</v>
      </c>
      <c r="B191" s="272" t="s">
        <v>744</v>
      </c>
      <c r="C191" s="273">
        <v>137.69999999999999</v>
      </c>
      <c r="D191" s="274">
        <v>138.75</v>
      </c>
      <c r="E191" s="274">
        <v>136</v>
      </c>
      <c r="F191" s="274">
        <v>134.30000000000001</v>
      </c>
      <c r="G191" s="274">
        <v>131.55000000000001</v>
      </c>
      <c r="H191" s="274">
        <v>140.44999999999999</v>
      </c>
      <c r="I191" s="274">
        <v>143.19999999999999</v>
      </c>
      <c r="J191" s="274">
        <v>144.89999999999998</v>
      </c>
      <c r="K191" s="272">
        <v>141.5</v>
      </c>
      <c r="L191" s="272">
        <v>137.05000000000001</v>
      </c>
      <c r="M191" s="272">
        <v>2.1052300000000002</v>
      </c>
    </row>
    <row r="192" spans="1:13">
      <c r="A192" s="263">
        <v>182</v>
      </c>
      <c r="B192" s="272" t="s">
        <v>775</v>
      </c>
      <c r="C192" s="273">
        <v>590.65</v>
      </c>
      <c r="D192" s="274">
        <v>588.58333333333337</v>
      </c>
      <c r="E192" s="274">
        <v>585.16666666666674</v>
      </c>
      <c r="F192" s="274">
        <v>579.68333333333339</v>
      </c>
      <c r="G192" s="274">
        <v>576.26666666666677</v>
      </c>
      <c r="H192" s="274">
        <v>594.06666666666672</v>
      </c>
      <c r="I192" s="274">
        <v>597.48333333333346</v>
      </c>
      <c r="J192" s="274">
        <v>602.9666666666667</v>
      </c>
      <c r="K192" s="272">
        <v>592</v>
      </c>
      <c r="L192" s="272">
        <v>583.1</v>
      </c>
      <c r="M192" s="272">
        <v>0.20261999999999999</v>
      </c>
    </row>
    <row r="193" spans="1:13">
      <c r="A193" s="263">
        <v>183</v>
      </c>
      <c r="B193" s="272" t="s">
        <v>373</v>
      </c>
      <c r="C193" s="273">
        <v>380.65</v>
      </c>
      <c r="D193" s="274">
        <v>379.51666666666665</v>
      </c>
      <c r="E193" s="274">
        <v>373.5333333333333</v>
      </c>
      <c r="F193" s="274">
        <v>366.41666666666663</v>
      </c>
      <c r="G193" s="274">
        <v>360.43333333333328</v>
      </c>
      <c r="H193" s="274">
        <v>386.63333333333333</v>
      </c>
      <c r="I193" s="274">
        <v>392.61666666666667</v>
      </c>
      <c r="J193" s="274">
        <v>399.73333333333335</v>
      </c>
      <c r="K193" s="272">
        <v>385.5</v>
      </c>
      <c r="L193" s="272">
        <v>372.4</v>
      </c>
      <c r="M193" s="272">
        <v>8.6280199999999994</v>
      </c>
    </row>
    <row r="194" spans="1:13">
      <c r="A194" s="263">
        <v>184</v>
      </c>
      <c r="B194" s="272" t="s">
        <v>374</v>
      </c>
      <c r="C194" s="273">
        <v>60.05</v>
      </c>
      <c r="D194" s="274">
        <v>59.766666666666673</v>
      </c>
      <c r="E194" s="274">
        <v>57.783333333333346</v>
      </c>
      <c r="F194" s="274">
        <v>55.516666666666673</v>
      </c>
      <c r="G194" s="274">
        <v>53.533333333333346</v>
      </c>
      <c r="H194" s="274">
        <v>62.033333333333346</v>
      </c>
      <c r="I194" s="274">
        <v>64.01666666666668</v>
      </c>
      <c r="J194" s="274">
        <v>66.283333333333346</v>
      </c>
      <c r="K194" s="272">
        <v>61.75</v>
      </c>
      <c r="L194" s="272">
        <v>57.5</v>
      </c>
      <c r="M194" s="272">
        <v>54.741019999999999</v>
      </c>
    </row>
    <row r="195" spans="1:13">
      <c r="A195" s="263">
        <v>185</v>
      </c>
      <c r="B195" s="272" t="s">
        <v>375</v>
      </c>
      <c r="C195" s="273">
        <v>230.5</v>
      </c>
      <c r="D195" s="274">
        <v>228.28333333333333</v>
      </c>
      <c r="E195" s="274">
        <v>224.21666666666667</v>
      </c>
      <c r="F195" s="274">
        <v>217.93333333333334</v>
      </c>
      <c r="G195" s="274">
        <v>213.86666666666667</v>
      </c>
      <c r="H195" s="274">
        <v>234.56666666666666</v>
      </c>
      <c r="I195" s="274">
        <v>238.63333333333333</v>
      </c>
      <c r="J195" s="274">
        <v>244.91666666666666</v>
      </c>
      <c r="K195" s="272">
        <v>232.35</v>
      </c>
      <c r="L195" s="272">
        <v>222</v>
      </c>
      <c r="M195" s="272">
        <v>24.495979999999999</v>
      </c>
    </row>
    <row r="196" spans="1:13">
      <c r="A196" s="263">
        <v>186</v>
      </c>
      <c r="B196" s="272" t="s">
        <v>376</v>
      </c>
      <c r="C196" s="273">
        <v>95.5</v>
      </c>
      <c r="D196" s="274">
        <v>95.2</v>
      </c>
      <c r="E196" s="274">
        <v>93.5</v>
      </c>
      <c r="F196" s="274">
        <v>91.5</v>
      </c>
      <c r="G196" s="274">
        <v>89.8</v>
      </c>
      <c r="H196" s="274">
        <v>97.2</v>
      </c>
      <c r="I196" s="274">
        <v>98.90000000000002</v>
      </c>
      <c r="J196" s="274">
        <v>100.9</v>
      </c>
      <c r="K196" s="272">
        <v>96.9</v>
      </c>
      <c r="L196" s="272">
        <v>93.2</v>
      </c>
      <c r="M196" s="272">
        <v>18.08802</v>
      </c>
    </row>
    <row r="197" spans="1:13">
      <c r="A197" s="263">
        <v>187</v>
      </c>
      <c r="B197" s="272" t="s">
        <v>377</v>
      </c>
      <c r="C197" s="273">
        <v>82.35</v>
      </c>
      <c r="D197" s="274">
        <v>82.416666666666671</v>
      </c>
      <c r="E197" s="274">
        <v>79.38333333333334</v>
      </c>
      <c r="F197" s="274">
        <v>76.416666666666671</v>
      </c>
      <c r="G197" s="274">
        <v>73.38333333333334</v>
      </c>
      <c r="H197" s="274">
        <v>85.38333333333334</v>
      </c>
      <c r="I197" s="274">
        <v>88.416666666666671</v>
      </c>
      <c r="J197" s="274">
        <v>91.38333333333334</v>
      </c>
      <c r="K197" s="272">
        <v>85.45</v>
      </c>
      <c r="L197" s="272">
        <v>79.45</v>
      </c>
      <c r="M197" s="272">
        <v>36.994500000000002</v>
      </c>
    </row>
    <row r="198" spans="1:13">
      <c r="A198" s="263">
        <v>188</v>
      </c>
      <c r="B198" s="272" t="s">
        <v>247</v>
      </c>
      <c r="C198" s="273">
        <v>204.8</v>
      </c>
      <c r="D198" s="274">
        <v>203.46666666666667</v>
      </c>
      <c r="E198" s="274">
        <v>201.43333333333334</v>
      </c>
      <c r="F198" s="274">
        <v>198.06666666666666</v>
      </c>
      <c r="G198" s="274">
        <v>196.03333333333333</v>
      </c>
      <c r="H198" s="274">
        <v>206.83333333333334</v>
      </c>
      <c r="I198" s="274">
        <v>208.8666666666667</v>
      </c>
      <c r="J198" s="274">
        <v>212.23333333333335</v>
      </c>
      <c r="K198" s="272">
        <v>205.5</v>
      </c>
      <c r="L198" s="272">
        <v>200.1</v>
      </c>
      <c r="M198" s="272">
        <v>9.13964</v>
      </c>
    </row>
    <row r="199" spans="1:13">
      <c r="A199" s="263">
        <v>189</v>
      </c>
      <c r="B199" s="272" t="s">
        <v>378</v>
      </c>
      <c r="C199" s="273">
        <v>690</v>
      </c>
      <c r="D199" s="274">
        <v>689.65</v>
      </c>
      <c r="E199" s="274">
        <v>683.5</v>
      </c>
      <c r="F199" s="274">
        <v>677</v>
      </c>
      <c r="G199" s="274">
        <v>670.85</v>
      </c>
      <c r="H199" s="274">
        <v>696.15</v>
      </c>
      <c r="I199" s="274">
        <v>702.29999999999984</v>
      </c>
      <c r="J199" s="274">
        <v>708.8</v>
      </c>
      <c r="K199" s="272">
        <v>695.8</v>
      </c>
      <c r="L199" s="272">
        <v>683.15</v>
      </c>
      <c r="M199" s="272">
        <v>0.18656</v>
      </c>
    </row>
    <row r="200" spans="1:13">
      <c r="A200" s="263">
        <v>190</v>
      </c>
      <c r="B200" s="272" t="s">
        <v>248</v>
      </c>
      <c r="C200" s="273">
        <v>1059.3499999999999</v>
      </c>
      <c r="D200" s="274">
        <v>1054.1666666666667</v>
      </c>
      <c r="E200" s="274">
        <v>1036.3333333333335</v>
      </c>
      <c r="F200" s="274">
        <v>1013.3166666666668</v>
      </c>
      <c r="G200" s="274">
        <v>995.48333333333358</v>
      </c>
      <c r="H200" s="274">
        <v>1077.1833333333334</v>
      </c>
      <c r="I200" s="274">
        <v>1095.0166666666669</v>
      </c>
      <c r="J200" s="274">
        <v>1118.0333333333333</v>
      </c>
      <c r="K200" s="272">
        <v>1072</v>
      </c>
      <c r="L200" s="272">
        <v>1031.1500000000001</v>
      </c>
      <c r="M200" s="272">
        <v>3.6852800000000001</v>
      </c>
    </row>
    <row r="201" spans="1:13">
      <c r="A201" s="263">
        <v>191</v>
      </c>
      <c r="B201" s="272" t="s">
        <v>107</v>
      </c>
      <c r="C201" s="273">
        <v>957.65</v>
      </c>
      <c r="D201" s="274">
        <v>959.41666666666663</v>
      </c>
      <c r="E201" s="274">
        <v>948.38333333333321</v>
      </c>
      <c r="F201" s="274">
        <v>939.11666666666656</v>
      </c>
      <c r="G201" s="274">
        <v>928.08333333333314</v>
      </c>
      <c r="H201" s="274">
        <v>968.68333333333328</v>
      </c>
      <c r="I201" s="274">
        <v>979.71666666666681</v>
      </c>
      <c r="J201" s="274">
        <v>988.98333333333335</v>
      </c>
      <c r="K201" s="272">
        <v>970.45</v>
      </c>
      <c r="L201" s="272">
        <v>950.15</v>
      </c>
      <c r="M201" s="272">
        <v>46.231479999999998</v>
      </c>
    </row>
    <row r="202" spans="1:13">
      <c r="A202" s="263">
        <v>192</v>
      </c>
      <c r="B202" s="272" t="s">
        <v>249</v>
      </c>
      <c r="C202" s="273">
        <v>3022.65</v>
      </c>
      <c r="D202" s="274">
        <v>3031.4166666666665</v>
      </c>
      <c r="E202" s="274">
        <v>2993.833333333333</v>
      </c>
      <c r="F202" s="274">
        <v>2965.0166666666664</v>
      </c>
      <c r="G202" s="274">
        <v>2927.4333333333329</v>
      </c>
      <c r="H202" s="274">
        <v>3060.2333333333331</v>
      </c>
      <c r="I202" s="274">
        <v>3097.8166666666662</v>
      </c>
      <c r="J202" s="274">
        <v>3126.6333333333332</v>
      </c>
      <c r="K202" s="272">
        <v>3069</v>
      </c>
      <c r="L202" s="272">
        <v>3002.6</v>
      </c>
      <c r="M202" s="272">
        <v>2.8929900000000002</v>
      </c>
    </row>
    <row r="203" spans="1:13">
      <c r="A203" s="263">
        <v>193</v>
      </c>
      <c r="B203" s="272" t="s">
        <v>109</v>
      </c>
      <c r="C203" s="273">
        <v>1579.1</v>
      </c>
      <c r="D203" s="274">
        <v>1570.1833333333334</v>
      </c>
      <c r="E203" s="274">
        <v>1552.3666666666668</v>
      </c>
      <c r="F203" s="274">
        <v>1525.6333333333334</v>
      </c>
      <c r="G203" s="274">
        <v>1507.8166666666668</v>
      </c>
      <c r="H203" s="274">
        <v>1596.9166666666667</v>
      </c>
      <c r="I203" s="274">
        <v>1614.7333333333333</v>
      </c>
      <c r="J203" s="274">
        <v>1641.4666666666667</v>
      </c>
      <c r="K203" s="272">
        <v>1588</v>
      </c>
      <c r="L203" s="272">
        <v>1543.45</v>
      </c>
      <c r="M203" s="272">
        <v>122.42341999999999</v>
      </c>
    </row>
    <row r="204" spans="1:13">
      <c r="A204" s="263">
        <v>194</v>
      </c>
      <c r="B204" s="272" t="s">
        <v>250</v>
      </c>
      <c r="C204" s="273">
        <v>680.4</v>
      </c>
      <c r="D204" s="274">
        <v>683.06666666666661</v>
      </c>
      <c r="E204" s="274">
        <v>675.48333333333323</v>
      </c>
      <c r="F204" s="274">
        <v>670.56666666666661</v>
      </c>
      <c r="G204" s="274">
        <v>662.98333333333323</v>
      </c>
      <c r="H204" s="274">
        <v>687.98333333333323</v>
      </c>
      <c r="I204" s="274">
        <v>695.56666666666672</v>
      </c>
      <c r="J204" s="274">
        <v>700.48333333333323</v>
      </c>
      <c r="K204" s="272">
        <v>690.65</v>
      </c>
      <c r="L204" s="272">
        <v>678.15</v>
      </c>
      <c r="M204" s="272">
        <v>33.796970000000002</v>
      </c>
    </row>
    <row r="205" spans="1:13">
      <c r="A205" s="263">
        <v>195</v>
      </c>
      <c r="B205" s="272" t="s">
        <v>383</v>
      </c>
      <c r="C205" s="273">
        <v>26.45</v>
      </c>
      <c r="D205" s="274">
        <v>27.049999999999997</v>
      </c>
      <c r="E205" s="274">
        <v>25.699999999999996</v>
      </c>
      <c r="F205" s="274">
        <v>24.95</v>
      </c>
      <c r="G205" s="274">
        <v>23.599999999999998</v>
      </c>
      <c r="H205" s="274">
        <v>27.799999999999994</v>
      </c>
      <c r="I205" s="274">
        <v>29.149999999999995</v>
      </c>
      <c r="J205" s="274">
        <v>29.899999999999991</v>
      </c>
      <c r="K205" s="272">
        <v>28.4</v>
      </c>
      <c r="L205" s="272">
        <v>26.3</v>
      </c>
      <c r="M205" s="272">
        <v>164.27941999999999</v>
      </c>
    </row>
    <row r="206" spans="1:13">
      <c r="A206" s="263">
        <v>196</v>
      </c>
      <c r="B206" s="272" t="s">
        <v>379</v>
      </c>
      <c r="C206" s="273">
        <v>30.6</v>
      </c>
      <c r="D206" s="274">
        <v>30.783333333333331</v>
      </c>
      <c r="E206" s="274">
        <v>30.216666666666661</v>
      </c>
      <c r="F206" s="274">
        <v>29.833333333333329</v>
      </c>
      <c r="G206" s="274">
        <v>29.266666666666659</v>
      </c>
      <c r="H206" s="274">
        <v>31.166666666666664</v>
      </c>
      <c r="I206" s="274">
        <v>31.733333333333334</v>
      </c>
      <c r="J206" s="274">
        <v>32.116666666666667</v>
      </c>
      <c r="K206" s="272">
        <v>31.35</v>
      </c>
      <c r="L206" s="272">
        <v>30.4</v>
      </c>
      <c r="M206" s="272">
        <v>5.0039899999999999</v>
      </c>
    </row>
    <row r="207" spans="1:13">
      <c r="A207" s="263">
        <v>197</v>
      </c>
      <c r="B207" s="272" t="s">
        <v>380</v>
      </c>
      <c r="C207" s="273">
        <v>725.45</v>
      </c>
      <c r="D207" s="274">
        <v>729.41666666666663</v>
      </c>
      <c r="E207" s="274">
        <v>710.83333333333326</v>
      </c>
      <c r="F207" s="274">
        <v>696.21666666666658</v>
      </c>
      <c r="G207" s="274">
        <v>677.63333333333321</v>
      </c>
      <c r="H207" s="274">
        <v>744.0333333333333</v>
      </c>
      <c r="I207" s="274">
        <v>762.61666666666656</v>
      </c>
      <c r="J207" s="274">
        <v>777.23333333333335</v>
      </c>
      <c r="K207" s="272">
        <v>748</v>
      </c>
      <c r="L207" s="272">
        <v>714.8</v>
      </c>
      <c r="M207" s="272">
        <v>0.18478</v>
      </c>
    </row>
    <row r="208" spans="1:13">
      <c r="A208" s="263">
        <v>198</v>
      </c>
      <c r="B208" s="272" t="s">
        <v>105</v>
      </c>
      <c r="C208" s="273">
        <v>1134.05</v>
      </c>
      <c r="D208" s="274">
        <v>1123.9999999999998</v>
      </c>
      <c r="E208" s="274">
        <v>1110.1499999999996</v>
      </c>
      <c r="F208" s="274">
        <v>1086.2499999999998</v>
      </c>
      <c r="G208" s="274">
        <v>1072.3999999999996</v>
      </c>
      <c r="H208" s="274">
        <v>1147.8999999999996</v>
      </c>
      <c r="I208" s="274">
        <v>1161.7499999999995</v>
      </c>
      <c r="J208" s="274">
        <v>1185.6499999999996</v>
      </c>
      <c r="K208" s="272">
        <v>1137.8499999999999</v>
      </c>
      <c r="L208" s="272">
        <v>1100.0999999999999</v>
      </c>
      <c r="M208" s="272">
        <v>18.296479999999999</v>
      </c>
    </row>
    <row r="209" spans="1:13">
      <c r="A209" s="263">
        <v>199</v>
      </c>
      <c r="B209" s="272" t="s">
        <v>381</v>
      </c>
      <c r="C209" s="273">
        <v>238.9</v>
      </c>
      <c r="D209" s="274">
        <v>238.33333333333334</v>
      </c>
      <c r="E209" s="274">
        <v>235.76666666666668</v>
      </c>
      <c r="F209" s="274">
        <v>232.63333333333333</v>
      </c>
      <c r="G209" s="274">
        <v>230.06666666666666</v>
      </c>
      <c r="H209" s="274">
        <v>241.4666666666667</v>
      </c>
      <c r="I209" s="274">
        <v>244.03333333333336</v>
      </c>
      <c r="J209" s="274">
        <v>247.16666666666671</v>
      </c>
      <c r="K209" s="272">
        <v>240.9</v>
      </c>
      <c r="L209" s="272">
        <v>235.2</v>
      </c>
      <c r="M209" s="272">
        <v>2.89344</v>
      </c>
    </row>
    <row r="210" spans="1:13">
      <c r="A210" s="263">
        <v>200</v>
      </c>
      <c r="B210" s="272" t="s">
        <v>382</v>
      </c>
      <c r="C210" s="273">
        <v>281.5</v>
      </c>
      <c r="D210" s="274">
        <v>281.66666666666669</v>
      </c>
      <c r="E210" s="274">
        <v>279.83333333333337</v>
      </c>
      <c r="F210" s="274">
        <v>278.16666666666669</v>
      </c>
      <c r="G210" s="274">
        <v>276.33333333333337</v>
      </c>
      <c r="H210" s="274">
        <v>283.33333333333337</v>
      </c>
      <c r="I210" s="274">
        <v>285.16666666666674</v>
      </c>
      <c r="J210" s="274">
        <v>286.83333333333337</v>
      </c>
      <c r="K210" s="272">
        <v>283.5</v>
      </c>
      <c r="L210" s="272">
        <v>280</v>
      </c>
      <c r="M210" s="272">
        <v>1.0994900000000001</v>
      </c>
    </row>
    <row r="211" spans="1:13">
      <c r="A211" s="263">
        <v>201</v>
      </c>
      <c r="B211" s="272" t="s">
        <v>110</v>
      </c>
      <c r="C211" s="273">
        <v>3440.7</v>
      </c>
      <c r="D211" s="274">
        <v>3453.2666666666664</v>
      </c>
      <c r="E211" s="274">
        <v>3391.5333333333328</v>
      </c>
      <c r="F211" s="274">
        <v>3342.3666666666663</v>
      </c>
      <c r="G211" s="274">
        <v>3280.6333333333328</v>
      </c>
      <c r="H211" s="274">
        <v>3502.4333333333329</v>
      </c>
      <c r="I211" s="274">
        <v>3564.1666666666665</v>
      </c>
      <c r="J211" s="274">
        <v>3613.333333333333</v>
      </c>
      <c r="K211" s="272">
        <v>3515</v>
      </c>
      <c r="L211" s="272">
        <v>3404.1</v>
      </c>
      <c r="M211" s="272">
        <v>24.256599999999999</v>
      </c>
    </row>
    <row r="212" spans="1:13">
      <c r="A212" s="263">
        <v>202</v>
      </c>
      <c r="B212" s="272" t="s">
        <v>384</v>
      </c>
      <c r="C212" s="273">
        <v>47.8</v>
      </c>
      <c r="D212" s="274">
        <v>47.233333333333327</v>
      </c>
      <c r="E212" s="274">
        <v>46.216666666666654</v>
      </c>
      <c r="F212" s="274">
        <v>44.633333333333326</v>
      </c>
      <c r="G212" s="274">
        <v>43.616666666666653</v>
      </c>
      <c r="H212" s="274">
        <v>48.816666666666656</v>
      </c>
      <c r="I212" s="274">
        <v>49.833333333333321</v>
      </c>
      <c r="J212" s="274">
        <v>51.416666666666657</v>
      </c>
      <c r="K212" s="272">
        <v>48.25</v>
      </c>
      <c r="L212" s="272">
        <v>45.65</v>
      </c>
      <c r="M212" s="272">
        <v>41.462110000000003</v>
      </c>
    </row>
    <row r="213" spans="1:13">
      <c r="A213" s="263">
        <v>203</v>
      </c>
      <c r="B213" s="272" t="s">
        <v>112</v>
      </c>
      <c r="C213" s="273">
        <v>261.85000000000002</v>
      </c>
      <c r="D213" s="274">
        <v>262.73333333333335</v>
      </c>
      <c r="E213" s="274">
        <v>258.06666666666672</v>
      </c>
      <c r="F213" s="274">
        <v>254.28333333333336</v>
      </c>
      <c r="G213" s="274">
        <v>249.61666666666673</v>
      </c>
      <c r="H213" s="274">
        <v>266.51666666666671</v>
      </c>
      <c r="I213" s="274">
        <v>271.18333333333334</v>
      </c>
      <c r="J213" s="274">
        <v>274.9666666666667</v>
      </c>
      <c r="K213" s="272">
        <v>267.39999999999998</v>
      </c>
      <c r="L213" s="272">
        <v>258.95</v>
      </c>
      <c r="M213" s="272">
        <v>212.96401</v>
      </c>
    </row>
    <row r="214" spans="1:13">
      <c r="A214" s="263">
        <v>204</v>
      </c>
      <c r="B214" s="272" t="s">
        <v>385</v>
      </c>
      <c r="C214" s="273">
        <v>976.35</v>
      </c>
      <c r="D214" s="274">
        <v>973.44999999999993</v>
      </c>
      <c r="E214" s="274">
        <v>967.89999999999986</v>
      </c>
      <c r="F214" s="274">
        <v>959.44999999999993</v>
      </c>
      <c r="G214" s="274">
        <v>953.89999999999986</v>
      </c>
      <c r="H214" s="274">
        <v>981.89999999999986</v>
      </c>
      <c r="I214" s="274">
        <v>987.44999999999982</v>
      </c>
      <c r="J214" s="274">
        <v>995.89999999999986</v>
      </c>
      <c r="K214" s="272">
        <v>979</v>
      </c>
      <c r="L214" s="272">
        <v>965</v>
      </c>
      <c r="M214" s="272">
        <v>5.5806800000000001</v>
      </c>
    </row>
    <row r="215" spans="1:13">
      <c r="A215" s="263">
        <v>205</v>
      </c>
      <c r="B215" s="272" t="s">
        <v>386</v>
      </c>
      <c r="C215" s="273">
        <v>69.3</v>
      </c>
      <c r="D215" s="274">
        <v>68.8</v>
      </c>
      <c r="E215" s="274">
        <v>68.3</v>
      </c>
      <c r="F215" s="274">
        <v>67.3</v>
      </c>
      <c r="G215" s="274">
        <v>66.8</v>
      </c>
      <c r="H215" s="274">
        <v>69.8</v>
      </c>
      <c r="I215" s="274">
        <v>70.3</v>
      </c>
      <c r="J215" s="274">
        <v>71.3</v>
      </c>
      <c r="K215" s="272">
        <v>69.3</v>
      </c>
      <c r="L215" s="272">
        <v>67.8</v>
      </c>
      <c r="M215" s="272">
        <v>47.938659999999999</v>
      </c>
    </row>
    <row r="216" spans="1:13">
      <c r="A216" s="263">
        <v>206</v>
      </c>
      <c r="B216" s="272" t="s">
        <v>113</v>
      </c>
      <c r="C216" s="273">
        <v>229.6</v>
      </c>
      <c r="D216" s="274">
        <v>228.98333333333335</v>
      </c>
      <c r="E216" s="274">
        <v>226.2166666666667</v>
      </c>
      <c r="F216" s="274">
        <v>222.83333333333334</v>
      </c>
      <c r="G216" s="274">
        <v>220.06666666666669</v>
      </c>
      <c r="H216" s="274">
        <v>232.3666666666667</v>
      </c>
      <c r="I216" s="274">
        <v>235.13333333333335</v>
      </c>
      <c r="J216" s="274">
        <v>238.51666666666671</v>
      </c>
      <c r="K216" s="272">
        <v>231.75</v>
      </c>
      <c r="L216" s="272">
        <v>225.6</v>
      </c>
      <c r="M216" s="272">
        <v>105.48425</v>
      </c>
    </row>
    <row r="217" spans="1:13">
      <c r="A217" s="263">
        <v>207</v>
      </c>
      <c r="B217" s="272" t="s">
        <v>114</v>
      </c>
      <c r="C217" s="273">
        <v>2245.6</v>
      </c>
      <c r="D217" s="274">
        <v>2243.6</v>
      </c>
      <c r="E217" s="274">
        <v>2228.1999999999998</v>
      </c>
      <c r="F217" s="274">
        <v>2210.7999999999997</v>
      </c>
      <c r="G217" s="274">
        <v>2195.3999999999996</v>
      </c>
      <c r="H217" s="274">
        <v>2261</v>
      </c>
      <c r="I217" s="274">
        <v>2276.4000000000005</v>
      </c>
      <c r="J217" s="274">
        <v>2293.8000000000002</v>
      </c>
      <c r="K217" s="272">
        <v>2259</v>
      </c>
      <c r="L217" s="272">
        <v>2226.1999999999998</v>
      </c>
      <c r="M217" s="272">
        <v>29.080030000000001</v>
      </c>
    </row>
    <row r="218" spans="1:13">
      <c r="A218" s="263">
        <v>208</v>
      </c>
      <c r="B218" s="272" t="s">
        <v>251</v>
      </c>
      <c r="C218" s="273">
        <v>294.75</v>
      </c>
      <c r="D218" s="274">
        <v>293.66666666666669</v>
      </c>
      <c r="E218" s="274">
        <v>289.33333333333337</v>
      </c>
      <c r="F218" s="274">
        <v>283.91666666666669</v>
      </c>
      <c r="G218" s="274">
        <v>279.58333333333337</v>
      </c>
      <c r="H218" s="274">
        <v>299.08333333333337</v>
      </c>
      <c r="I218" s="274">
        <v>303.41666666666674</v>
      </c>
      <c r="J218" s="274">
        <v>308.83333333333337</v>
      </c>
      <c r="K218" s="272">
        <v>298</v>
      </c>
      <c r="L218" s="272">
        <v>288.25</v>
      </c>
      <c r="M218" s="272">
        <v>12.64818</v>
      </c>
    </row>
    <row r="219" spans="1:13">
      <c r="A219" s="263">
        <v>209</v>
      </c>
      <c r="B219" s="272" t="s">
        <v>387</v>
      </c>
      <c r="C219" s="273">
        <v>42549.9</v>
      </c>
      <c r="D219" s="274">
        <v>42486.633333333331</v>
      </c>
      <c r="E219" s="274">
        <v>42163.266666666663</v>
      </c>
      <c r="F219" s="274">
        <v>41776.633333333331</v>
      </c>
      <c r="G219" s="274">
        <v>41453.266666666663</v>
      </c>
      <c r="H219" s="274">
        <v>42873.266666666663</v>
      </c>
      <c r="I219" s="274">
        <v>43196.633333333331</v>
      </c>
      <c r="J219" s="274">
        <v>43583.266666666663</v>
      </c>
      <c r="K219" s="272">
        <v>42810</v>
      </c>
      <c r="L219" s="272">
        <v>42100</v>
      </c>
      <c r="M219" s="272">
        <v>5.6520000000000001E-2</v>
      </c>
    </row>
    <row r="220" spans="1:13">
      <c r="A220" s="263">
        <v>210</v>
      </c>
      <c r="B220" s="272" t="s">
        <v>252</v>
      </c>
      <c r="C220" s="273">
        <v>43.45</v>
      </c>
      <c r="D220" s="274">
        <v>43.550000000000004</v>
      </c>
      <c r="E220" s="274">
        <v>42.750000000000007</v>
      </c>
      <c r="F220" s="274">
        <v>42.050000000000004</v>
      </c>
      <c r="G220" s="274">
        <v>41.250000000000007</v>
      </c>
      <c r="H220" s="274">
        <v>44.250000000000007</v>
      </c>
      <c r="I220" s="274">
        <v>45.050000000000004</v>
      </c>
      <c r="J220" s="274">
        <v>45.750000000000007</v>
      </c>
      <c r="K220" s="272">
        <v>44.35</v>
      </c>
      <c r="L220" s="272">
        <v>42.85</v>
      </c>
      <c r="M220" s="272">
        <v>19.655899999999999</v>
      </c>
    </row>
    <row r="221" spans="1:13">
      <c r="A221" s="263">
        <v>211</v>
      </c>
      <c r="B221" s="272" t="s">
        <v>108</v>
      </c>
      <c r="C221" s="273">
        <v>2707.75</v>
      </c>
      <c r="D221" s="274">
        <v>2702.9166666666665</v>
      </c>
      <c r="E221" s="274">
        <v>2663.833333333333</v>
      </c>
      <c r="F221" s="274">
        <v>2619.9166666666665</v>
      </c>
      <c r="G221" s="274">
        <v>2580.833333333333</v>
      </c>
      <c r="H221" s="274">
        <v>2746.833333333333</v>
      </c>
      <c r="I221" s="274">
        <v>2785.9166666666661</v>
      </c>
      <c r="J221" s="274">
        <v>2829.833333333333</v>
      </c>
      <c r="K221" s="272">
        <v>2742</v>
      </c>
      <c r="L221" s="272">
        <v>2659</v>
      </c>
      <c r="M221" s="272">
        <v>41.081740000000003</v>
      </c>
    </row>
    <row r="222" spans="1:13">
      <c r="A222" s="263">
        <v>212</v>
      </c>
      <c r="B222" s="272" t="s">
        <v>843</v>
      </c>
      <c r="C222" s="273">
        <v>304.7</v>
      </c>
      <c r="D222" s="274">
        <v>305.81666666666666</v>
      </c>
      <c r="E222" s="274">
        <v>301.38333333333333</v>
      </c>
      <c r="F222" s="274">
        <v>298.06666666666666</v>
      </c>
      <c r="G222" s="274">
        <v>293.63333333333333</v>
      </c>
      <c r="H222" s="274">
        <v>309.13333333333333</v>
      </c>
      <c r="I222" s="274">
        <v>313.56666666666661</v>
      </c>
      <c r="J222" s="274">
        <v>316.88333333333333</v>
      </c>
      <c r="K222" s="272">
        <v>310.25</v>
      </c>
      <c r="L222" s="272">
        <v>302.5</v>
      </c>
      <c r="M222" s="272">
        <v>0.41915000000000002</v>
      </c>
    </row>
    <row r="223" spans="1:13">
      <c r="A223" s="263">
        <v>213</v>
      </c>
      <c r="B223" s="272" t="s">
        <v>116</v>
      </c>
      <c r="C223" s="273">
        <v>628.29999999999995</v>
      </c>
      <c r="D223" s="274">
        <v>622.98333333333323</v>
      </c>
      <c r="E223" s="274">
        <v>614.31666666666649</v>
      </c>
      <c r="F223" s="274">
        <v>600.33333333333326</v>
      </c>
      <c r="G223" s="274">
        <v>591.66666666666652</v>
      </c>
      <c r="H223" s="274">
        <v>636.96666666666647</v>
      </c>
      <c r="I223" s="274">
        <v>645.63333333333321</v>
      </c>
      <c r="J223" s="274">
        <v>659.61666666666645</v>
      </c>
      <c r="K223" s="272">
        <v>631.65</v>
      </c>
      <c r="L223" s="272">
        <v>609</v>
      </c>
      <c r="M223" s="272">
        <v>299.82222000000002</v>
      </c>
    </row>
    <row r="224" spans="1:13">
      <c r="A224" s="263">
        <v>214</v>
      </c>
      <c r="B224" s="272" t="s">
        <v>253</v>
      </c>
      <c r="C224" s="273">
        <v>1470.25</v>
      </c>
      <c r="D224" s="274">
        <v>1454.0333333333335</v>
      </c>
      <c r="E224" s="274">
        <v>1426.2166666666672</v>
      </c>
      <c r="F224" s="274">
        <v>1382.1833333333336</v>
      </c>
      <c r="G224" s="274">
        <v>1354.3666666666672</v>
      </c>
      <c r="H224" s="274">
        <v>1498.0666666666671</v>
      </c>
      <c r="I224" s="274">
        <v>1525.8833333333332</v>
      </c>
      <c r="J224" s="274">
        <v>1569.916666666667</v>
      </c>
      <c r="K224" s="272">
        <v>1481.85</v>
      </c>
      <c r="L224" s="272">
        <v>1410</v>
      </c>
      <c r="M224" s="272">
        <v>7.1374599999999999</v>
      </c>
    </row>
    <row r="225" spans="1:13">
      <c r="A225" s="263">
        <v>215</v>
      </c>
      <c r="B225" s="272" t="s">
        <v>117</v>
      </c>
      <c r="C225" s="273">
        <v>476.6</v>
      </c>
      <c r="D225" s="274">
        <v>479.11666666666662</v>
      </c>
      <c r="E225" s="274">
        <v>470.03333333333325</v>
      </c>
      <c r="F225" s="274">
        <v>463.46666666666664</v>
      </c>
      <c r="G225" s="274">
        <v>454.38333333333327</v>
      </c>
      <c r="H225" s="274">
        <v>485.68333333333322</v>
      </c>
      <c r="I225" s="274">
        <v>494.76666666666659</v>
      </c>
      <c r="J225" s="274">
        <v>501.3333333333332</v>
      </c>
      <c r="K225" s="272">
        <v>488.2</v>
      </c>
      <c r="L225" s="272">
        <v>472.55</v>
      </c>
      <c r="M225" s="272">
        <v>49.184939999999997</v>
      </c>
    </row>
    <row r="226" spans="1:13">
      <c r="A226" s="263">
        <v>216</v>
      </c>
      <c r="B226" s="272" t="s">
        <v>388</v>
      </c>
      <c r="C226" s="273">
        <v>415.45</v>
      </c>
      <c r="D226" s="274">
        <v>419.41666666666669</v>
      </c>
      <c r="E226" s="274">
        <v>408.03333333333336</v>
      </c>
      <c r="F226" s="274">
        <v>400.61666666666667</v>
      </c>
      <c r="G226" s="274">
        <v>389.23333333333335</v>
      </c>
      <c r="H226" s="274">
        <v>426.83333333333337</v>
      </c>
      <c r="I226" s="274">
        <v>438.2166666666667</v>
      </c>
      <c r="J226" s="274">
        <v>445.63333333333338</v>
      </c>
      <c r="K226" s="272">
        <v>430.8</v>
      </c>
      <c r="L226" s="272">
        <v>412</v>
      </c>
      <c r="M226" s="272">
        <v>5.1800499999999996</v>
      </c>
    </row>
    <row r="227" spans="1:13">
      <c r="A227" s="263">
        <v>217</v>
      </c>
      <c r="B227" s="272" t="s">
        <v>389</v>
      </c>
      <c r="C227" s="273">
        <v>2787.15</v>
      </c>
      <c r="D227" s="274">
        <v>2783.1</v>
      </c>
      <c r="E227" s="274">
        <v>2751.2999999999997</v>
      </c>
      <c r="F227" s="274">
        <v>2715.45</v>
      </c>
      <c r="G227" s="274">
        <v>2683.6499999999996</v>
      </c>
      <c r="H227" s="274">
        <v>2818.95</v>
      </c>
      <c r="I227" s="274">
        <v>2850.75</v>
      </c>
      <c r="J227" s="274">
        <v>2886.6</v>
      </c>
      <c r="K227" s="272">
        <v>2814.9</v>
      </c>
      <c r="L227" s="272">
        <v>2747.25</v>
      </c>
      <c r="M227" s="272">
        <v>2.9489999999999999E-2</v>
      </c>
    </row>
    <row r="228" spans="1:13">
      <c r="A228" s="263">
        <v>218</v>
      </c>
      <c r="B228" s="272" t="s">
        <v>254</v>
      </c>
      <c r="C228" s="273">
        <v>30.65</v>
      </c>
      <c r="D228" s="274">
        <v>30.616666666666664</v>
      </c>
      <c r="E228" s="274">
        <v>29.633333333333326</v>
      </c>
      <c r="F228" s="274">
        <v>28.616666666666664</v>
      </c>
      <c r="G228" s="274">
        <v>27.633333333333326</v>
      </c>
      <c r="H228" s="274">
        <v>31.633333333333326</v>
      </c>
      <c r="I228" s="274">
        <v>32.616666666666667</v>
      </c>
      <c r="J228" s="274">
        <v>33.633333333333326</v>
      </c>
      <c r="K228" s="272">
        <v>31.6</v>
      </c>
      <c r="L228" s="272">
        <v>29.6</v>
      </c>
      <c r="M228" s="272">
        <v>204.71759</v>
      </c>
    </row>
    <row r="229" spans="1:13">
      <c r="A229" s="263">
        <v>219</v>
      </c>
      <c r="B229" s="272" t="s">
        <v>119</v>
      </c>
      <c r="C229" s="273">
        <v>49.05</v>
      </c>
      <c r="D229" s="274">
        <v>48.633333333333333</v>
      </c>
      <c r="E229" s="274">
        <v>47.766666666666666</v>
      </c>
      <c r="F229" s="274">
        <v>46.483333333333334</v>
      </c>
      <c r="G229" s="274">
        <v>45.616666666666667</v>
      </c>
      <c r="H229" s="274">
        <v>49.916666666666664</v>
      </c>
      <c r="I229" s="274">
        <v>50.783333333333324</v>
      </c>
      <c r="J229" s="274">
        <v>52.066666666666663</v>
      </c>
      <c r="K229" s="272">
        <v>49.5</v>
      </c>
      <c r="L229" s="272">
        <v>47.35</v>
      </c>
      <c r="M229" s="272">
        <v>413.20997999999997</v>
      </c>
    </row>
    <row r="230" spans="1:13">
      <c r="A230" s="263">
        <v>220</v>
      </c>
      <c r="B230" s="272" t="s">
        <v>390</v>
      </c>
      <c r="C230" s="273">
        <v>44</v>
      </c>
      <c r="D230" s="274">
        <v>44.033333333333331</v>
      </c>
      <c r="E230" s="274">
        <v>43.266666666666666</v>
      </c>
      <c r="F230" s="274">
        <v>42.533333333333331</v>
      </c>
      <c r="G230" s="274">
        <v>41.766666666666666</v>
      </c>
      <c r="H230" s="274">
        <v>44.766666666666666</v>
      </c>
      <c r="I230" s="274">
        <v>45.533333333333331</v>
      </c>
      <c r="J230" s="274">
        <v>46.266666666666666</v>
      </c>
      <c r="K230" s="272">
        <v>44.8</v>
      </c>
      <c r="L230" s="272">
        <v>43.3</v>
      </c>
      <c r="M230" s="272">
        <v>101.51199</v>
      </c>
    </row>
    <row r="231" spans="1:13">
      <c r="A231" s="263">
        <v>221</v>
      </c>
      <c r="B231" s="272" t="s">
        <v>391</v>
      </c>
      <c r="C231" s="273">
        <v>1404.7</v>
      </c>
      <c r="D231" s="274">
        <v>1403.2</v>
      </c>
      <c r="E231" s="274">
        <v>1383.65</v>
      </c>
      <c r="F231" s="274">
        <v>1362.6000000000001</v>
      </c>
      <c r="G231" s="274">
        <v>1343.0500000000002</v>
      </c>
      <c r="H231" s="274">
        <v>1424.25</v>
      </c>
      <c r="I231" s="274">
        <v>1443.7999999999997</v>
      </c>
      <c r="J231" s="274">
        <v>1464.85</v>
      </c>
      <c r="K231" s="272">
        <v>1422.75</v>
      </c>
      <c r="L231" s="272">
        <v>1382.15</v>
      </c>
      <c r="M231" s="272">
        <v>0.32194</v>
      </c>
    </row>
    <row r="232" spans="1:13">
      <c r="A232" s="263">
        <v>222</v>
      </c>
      <c r="B232" s="272" t="s">
        <v>392</v>
      </c>
      <c r="C232" s="273">
        <v>198</v>
      </c>
      <c r="D232" s="274">
        <v>202.06666666666669</v>
      </c>
      <c r="E232" s="274">
        <v>192.43333333333339</v>
      </c>
      <c r="F232" s="274">
        <v>186.8666666666667</v>
      </c>
      <c r="G232" s="274">
        <v>177.23333333333341</v>
      </c>
      <c r="H232" s="274">
        <v>207.63333333333338</v>
      </c>
      <c r="I232" s="274">
        <v>217.26666666666665</v>
      </c>
      <c r="J232" s="274">
        <v>222.83333333333337</v>
      </c>
      <c r="K232" s="272">
        <v>211.7</v>
      </c>
      <c r="L232" s="272">
        <v>196.5</v>
      </c>
      <c r="M232" s="272">
        <v>15.69571</v>
      </c>
    </row>
    <row r="233" spans="1:13">
      <c r="A233" s="263">
        <v>223</v>
      </c>
      <c r="B233" s="272" t="s">
        <v>747</v>
      </c>
      <c r="C233" s="273">
        <v>1068.5999999999999</v>
      </c>
      <c r="D233" s="274">
        <v>1065.6499999999999</v>
      </c>
      <c r="E233" s="274">
        <v>1053.9499999999998</v>
      </c>
      <c r="F233" s="274">
        <v>1039.3</v>
      </c>
      <c r="G233" s="274">
        <v>1027.5999999999999</v>
      </c>
      <c r="H233" s="274">
        <v>1080.2999999999997</v>
      </c>
      <c r="I233" s="274">
        <v>1092</v>
      </c>
      <c r="J233" s="274">
        <v>1106.6499999999996</v>
      </c>
      <c r="K233" s="272">
        <v>1077.3499999999999</v>
      </c>
      <c r="L233" s="272">
        <v>1051</v>
      </c>
      <c r="M233" s="272">
        <v>0.16131000000000001</v>
      </c>
    </row>
    <row r="234" spans="1:13">
      <c r="A234" s="263">
        <v>224</v>
      </c>
      <c r="B234" s="272" t="s">
        <v>751</v>
      </c>
      <c r="C234" s="273">
        <v>704.6</v>
      </c>
      <c r="D234" s="274">
        <v>708.7833333333333</v>
      </c>
      <c r="E234" s="274">
        <v>697.56666666666661</v>
      </c>
      <c r="F234" s="274">
        <v>690.5333333333333</v>
      </c>
      <c r="G234" s="274">
        <v>679.31666666666661</v>
      </c>
      <c r="H234" s="274">
        <v>715.81666666666661</v>
      </c>
      <c r="I234" s="274">
        <v>727.0333333333333</v>
      </c>
      <c r="J234" s="274">
        <v>734.06666666666661</v>
      </c>
      <c r="K234" s="272">
        <v>720</v>
      </c>
      <c r="L234" s="272">
        <v>701.75</v>
      </c>
      <c r="M234" s="272">
        <v>1.85795</v>
      </c>
    </row>
    <row r="235" spans="1:13">
      <c r="A235" s="263">
        <v>225</v>
      </c>
      <c r="B235" s="272" t="s">
        <v>393</v>
      </c>
      <c r="C235" s="273">
        <v>108.9</v>
      </c>
      <c r="D235" s="274">
        <v>109.5</v>
      </c>
      <c r="E235" s="274">
        <v>107.5</v>
      </c>
      <c r="F235" s="274">
        <v>106.1</v>
      </c>
      <c r="G235" s="274">
        <v>104.1</v>
      </c>
      <c r="H235" s="274">
        <v>110.9</v>
      </c>
      <c r="I235" s="274">
        <v>112.9</v>
      </c>
      <c r="J235" s="274">
        <v>114.30000000000001</v>
      </c>
      <c r="K235" s="272">
        <v>111.5</v>
      </c>
      <c r="L235" s="272">
        <v>108.1</v>
      </c>
      <c r="M235" s="272">
        <v>11.843579999999999</v>
      </c>
    </row>
    <row r="236" spans="1:13">
      <c r="A236" s="263">
        <v>226</v>
      </c>
      <c r="B236" s="272" t="s">
        <v>394</v>
      </c>
      <c r="C236" s="273">
        <v>86.25</v>
      </c>
      <c r="D236" s="274">
        <v>85.966666666666654</v>
      </c>
      <c r="E236" s="274">
        <v>85.033333333333303</v>
      </c>
      <c r="F236" s="274">
        <v>83.816666666666649</v>
      </c>
      <c r="G236" s="274">
        <v>82.883333333333297</v>
      </c>
      <c r="H236" s="274">
        <v>87.183333333333309</v>
      </c>
      <c r="I236" s="274">
        <v>88.116666666666674</v>
      </c>
      <c r="J236" s="274">
        <v>89.333333333333314</v>
      </c>
      <c r="K236" s="272">
        <v>86.9</v>
      </c>
      <c r="L236" s="272">
        <v>84.75</v>
      </c>
      <c r="M236" s="272">
        <v>7.9096900000000003</v>
      </c>
    </row>
    <row r="237" spans="1:13">
      <c r="A237" s="263">
        <v>227</v>
      </c>
      <c r="B237" s="272" t="s">
        <v>126</v>
      </c>
      <c r="C237" s="273">
        <v>229.95</v>
      </c>
      <c r="D237" s="274">
        <v>225.78333333333333</v>
      </c>
      <c r="E237" s="274">
        <v>220.16666666666666</v>
      </c>
      <c r="F237" s="274">
        <v>210.38333333333333</v>
      </c>
      <c r="G237" s="274">
        <v>204.76666666666665</v>
      </c>
      <c r="H237" s="274">
        <v>235.56666666666666</v>
      </c>
      <c r="I237" s="274">
        <v>241.18333333333334</v>
      </c>
      <c r="J237" s="274">
        <v>250.96666666666667</v>
      </c>
      <c r="K237" s="272">
        <v>231.4</v>
      </c>
      <c r="L237" s="272">
        <v>216</v>
      </c>
      <c r="M237" s="272">
        <v>1058.1889699999999</v>
      </c>
    </row>
    <row r="238" spans="1:13">
      <c r="A238" s="263">
        <v>228</v>
      </c>
      <c r="B238" s="272" t="s">
        <v>396</v>
      </c>
      <c r="C238" s="273">
        <v>126.75</v>
      </c>
      <c r="D238" s="274">
        <v>127.5</v>
      </c>
      <c r="E238" s="274">
        <v>125.75</v>
      </c>
      <c r="F238" s="274">
        <v>124.75</v>
      </c>
      <c r="G238" s="274">
        <v>123</v>
      </c>
      <c r="H238" s="274">
        <v>128.5</v>
      </c>
      <c r="I238" s="274">
        <v>130.25</v>
      </c>
      <c r="J238" s="274">
        <v>131.25</v>
      </c>
      <c r="K238" s="272">
        <v>129.25</v>
      </c>
      <c r="L238" s="272">
        <v>126.5</v>
      </c>
      <c r="M238" s="272">
        <v>3.2730800000000002</v>
      </c>
    </row>
    <row r="239" spans="1:13">
      <c r="A239" s="263">
        <v>229</v>
      </c>
      <c r="B239" s="272" t="s">
        <v>397</v>
      </c>
      <c r="C239" s="273">
        <v>172.55</v>
      </c>
      <c r="D239" s="274">
        <v>170.50000000000003</v>
      </c>
      <c r="E239" s="274">
        <v>165.10000000000005</v>
      </c>
      <c r="F239" s="274">
        <v>157.65000000000003</v>
      </c>
      <c r="G239" s="274">
        <v>152.25000000000006</v>
      </c>
      <c r="H239" s="274">
        <v>177.95000000000005</v>
      </c>
      <c r="I239" s="274">
        <v>183.35000000000002</v>
      </c>
      <c r="J239" s="274">
        <v>190.80000000000004</v>
      </c>
      <c r="K239" s="272">
        <v>175.9</v>
      </c>
      <c r="L239" s="272">
        <v>163.05000000000001</v>
      </c>
      <c r="M239" s="272">
        <v>48.590600000000002</v>
      </c>
    </row>
    <row r="240" spans="1:13">
      <c r="A240" s="263">
        <v>230</v>
      </c>
      <c r="B240" s="272" t="s">
        <v>115</v>
      </c>
      <c r="C240" s="273">
        <v>221.95</v>
      </c>
      <c r="D240" s="274">
        <v>220.95000000000002</v>
      </c>
      <c r="E240" s="274">
        <v>215.50000000000003</v>
      </c>
      <c r="F240" s="274">
        <v>209.05</v>
      </c>
      <c r="G240" s="274">
        <v>203.60000000000002</v>
      </c>
      <c r="H240" s="274">
        <v>227.40000000000003</v>
      </c>
      <c r="I240" s="274">
        <v>232.85000000000002</v>
      </c>
      <c r="J240" s="274">
        <v>239.30000000000004</v>
      </c>
      <c r="K240" s="272">
        <v>226.4</v>
      </c>
      <c r="L240" s="272">
        <v>214.5</v>
      </c>
      <c r="M240" s="272">
        <v>254.29723999999999</v>
      </c>
    </row>
    <row r="241" spans="1:13">
      <c r="A241" s="263">
        <v>231</v>
      </c>
      <c r="B241" s="272" t="s">
        <v>398</v>
      </c>
      <c r="C241" s="273">
        <v>84</v>
      </c>
      <c r="D241" s="274">
        <v>83.466666666666669</v>
      </c>
      <c r="E241" s="274">
        <v>81.033333333333331</v>
      </c>
      <c r="F241" s="274">
        <v>78.066666666666663</v>
      </c>
      <c r="G241" s="274">
        <v>75.633333333333326</v>
      </c>
      <c r="H241" s="274">
        <v>86.433333333333337</v>
      </c>
      <c r="I241" s="274">
        <v>88.866666666666674</v>
      </c>
      <c r="J241" s="274">
        <v>91.833333333333343</v>
      </c>
      <c r="K241" s="272">
        <v>85.9</v>
      </c>
      <c r="L241" s="272">
        <v>80.5</v>
      </c>
      <c r="M241" s="272">
        <v>83.683509999999998</v>
      </c>
    </row>
    <row r="242" spans="1:13">
      <c r="A242" s="263">
        <v>232</v>
      </c>
      <c r="B242" s="272" t="s">
        <v>748</v>
      </c>
      <c r="C242" s="273">
        <v>9199.7999999999993</v>
      </c>
      <c r="D242" s="274">
        <v>8958.2666666666664</v>
      </c>
      <c r="E242" s="274">
        <v>8516.5333333333328</v>
      </c>
      <c r="F242" s="274">
        <v>7833.2666666666664</v>
      </c>
      <c r="G242" s="274">
        <v>7391.5333333333328</v>
      </c>
      <c r="H242" s="274">
        <v>9641.5333333333328</v>
      </c>
      <c r="I242" s="274">
        <v>10083.266666666666</v>
      </c>
      <c r="J242" s="274">
        <v>10766.533333333333</v>
      </c>
      <c r="K242" s="272">
        <v>9400</v>
      </c>
      <c r="L242" s="272">
        <v>8275</v>
      </c>
      <c r="M242" s="272">
        <v>4.6143700000000001</v>
      </c>
    </row>
    <row r="243" spans="1:13">
      <c r="A243" s="263">
        <v>233</v>
      </c>
      <c r="B243" s="272" t="s">
        <v>255</v>
      </c>
      <c r="C243" s="273">
        <v>118.75</v>
      </c>
      <c r="D243" s="274">
        <v>113.41666666666667</v>
      </c>
      <c r="E243" s="274">
        <v>105.98333333333335</v>
      </c>
      <c r="F243" s="274">
        <v>93.216666666666683</v>
      </c>
      <c r="G243" s="274">
        <v>85.78333333333336</v>
      </c>
      <c r="H243" s="274">
        <v>126.18333333333334</v>
      </c>
      <c r="I243" s="274">
        <v>133.61666666666665</v>
      </c>
      <c r="J243" s="274">
        <v>146.38333333333333</v>
      </c>
      <c r="K243" s="272">
        <v>120.85</v>
      </c>
      <c r="L243" s="272">
        <v>100.65</v>
      </c>
      <c r="M243" s="272">
        <v>362.02667000000002</v>
      </c>
    </row>
    <row r="244" spans="1:13">
      <c r="A244" s="263">
        <v>234</v>
      </c>
      <c r="B244" s="272" t="s">
        <v>399</v>
      </c>
      <c r="C244" s="273">
        <v>257.45</v>
      </c>
      <c r="D244" s="274">
        <v>255.9</v>
      </c>
      <c r="E244" s="274">
        <v>253.25</v>
      </c>
      <c r="F244" s="274">
        <v>249.04999999999998</v>
      </c>
      <c r="G244" s="274">
        <v>246.39999999999998</v>
      </c>
      <c r="H244" s="274">
        <v>260.10000000000002</v>
      </c>
      <c r="I244" s="274">
        <v>262.75000000000006</v>
      </c>
      <c r="J244" s="274">
        <v>266.95000000000005</v>
      </c>
      <c r="K244" s="272">
        <v>258.55</v>
      </c>
      <c r="L244" s="272">
        <v>251.7</v>
      </c>
      <c r="M244" s="272">
        <v>6.9958299999999998</v>
      </c>
    </row>
    <row r="245" spans="1:13">
      <c r="A245" s="263">
        <v>235</v>
      </c>
      <c r="B245" s="272" t="s">
        <v>256</v>
      </c>
      <c r="C245" s="273">
        <v>119.95</v>
      </c>
      <c r="D245" s="274">
        <v>121</v>
      </c>
      <c r="E245" s="274">
        <v>118.5</v>
      </c>
      <c r="F245" s="274">
        <v>117.05</v>
      </c>
      <c r="G245" s="274">
        <v>114.55</v>
      </c>
      <c r="H245" s="274">
        <v>122.45</v>
      </c>
      <c r="I245" s="274">
        <v>124.95</v>
      </c>
      <c r="J245" s="274">
        <v>126.4</v>
      </c>
      <c r="K245" s="272">
        <v>123.5</v>
      </c>
      <c r="L245" s="272">
        <v>119.55</v>
      </c>
      <c r="M245" s="272">
        <v>34.728119999999997</v>
      </c>
    </row>
    <row r="246" spans="1:13">
      <c r="A246" s="263">
        <v>236</v>
      </c>
      <c r="B246" s="272" t="s">
        <v>125</v>
      </c>
      <c r="C246" s="273">
        <v>103.6</v>
      </c>
      <c r="D246" s="274">
        <v>103.48333333333333</v>
      </c>
      <c r="E246" s="274">
        <v>102.61666666666667</v>
      </c>
      <c r="F246" s="274">
        <v>101.63333333333334</v>
      </c>
      <c r="G246" s="274">
        <v>100.76666666666668</v>
      </c>
      <c r="H246" s="274">
        <v>104.46666666666667</v>
      </c>
      <c r="I246" s="274">
        <v>105.33333333333331</v>
      </c>
      <c r="J246" s="274">
        <v>106.31666666666666</v>
      </c>
      <c r="K246" s="272">
        <v>104.35</v>
      </c>
      <c r="L246" s="272">
        <v>102.5</v>
      </c>
      <c r="M246" s="272">
        <v>511.71418</v>
      </c>
    </row>
    <row r="247" spans="1:13">
      <c r="A247" s="263">
        <v>237</v>
      </c>
      <c r="B247" s="272" t="s">
        <v>400</v>
      </c>
      <c r="C247" s="273">
        <v>11.8</v>
      </c>
      <c r="D247" s="274">
        <v>11.616666666666667</v>
      </c>
      <c r="E247" s="274">
        <v>11.283333333333335</v>
      </c>
      <c r="F247" s="274">
        <v>10.766666666666667</v>
      </c>
      <c r="G247" s="274">
        <v>10.433333333333335</v>
      </c>
      <c r="H247" s="274">
        <v>12.133333333333335</v>
      </c>
      <c r="I247" s="274">
        <v>12.466666666666667</v>
      </c>
      <c r="J247" s="274">
        <v>12.983333333333334</v>
      </c>
      <c r="K247" s="272">
        <v>11.95</v>
      </c>
      <c r="L247" s="272">
        <v>11.1</v>
      </c>
      <c r="M247" s="272">
        <v>128.67389</v>
      </c>
    </row>
    <row r="248" spans="1:13">
      <c r="A248" s="263">
        <v>238</v>
      </c>
      <c r="B248" s="272" t="s">
        <v>773</v>
      </c>
      <c r="C248" s="273">
        <v>1518.9</v>
      </c>
      <c r="D248" s="274">
        <v>1507.7166666666665</v>
      </c>
      <c r="E248" s="274">
        <v>1475.4333333333329</v>
      </c>
      <c r="F248" s="274">
        <v>1431.9666666666665</v>
      </c>
      <c r="G248" s="274">
        <v>1399.6833333333329</v>
      </c>
      <c r="H248" s="274">
        <v>1551.1833333333329</v>
      </c>
      <c r="I248" s="274">
        <v>1583.4666666666662</v>
      </c>
      <c r="J248" s="274">
        <v>1626.9333333333329</v>
      </c>
      <c r="K248" s="272">
        <v>1540</v>
      </c>
      <c r="L248" s="272">
        <v>1464.25</v>
      </c>
      <c r="M248" s="272">
        <v>22.051200000000001</v>
      </c>
    </row>
    <row r="249" spans="1:13">
      <c r="A249" s="263">
        <v>239</v>
      </c>
      <c r="B249" s="272" t="s">
        <v>749</v>
      </c>
      <c r="C249" s="273">
        <v>322.35000000000002</v>
      </c>
      <c r="D249" s="274">
        <v>317.05</v>
      </c>
      <c r="E249" s="274">
        <v>310.10000000000002</v>
      </c>
      <c r="F249" s="274">
        <v>297.85000000000002</v>
      </c>
      <c r="G249" s="274">
        <v>290.90000000000003</v>
      </c>
      <c r="H249" s="274">
        <v>329.3</v>
      </c>
      <c r="I249" s="274">
        <v>336.24999999999994</v>
      </c>
      <c r="J249" s="274">
        <v>348.5</v>
      </c>
      <c r="K249" s="272">
        <v>324</v>
      </c>
      <c r="L249" s="272">
        <v>304.8</v>
      </c>
      <c r="M249" s="272">
        <v>0.56552999999999998</v>
      </c>
    </row>
    <row r="250" spans="1:13">
      <c r="A250" s="263">
        <v>240</v>
      </c>
      <c r="B250" s="272" t="s">
        <v>120</v>
      </c>
      <c r="C250" s="273">
        <v>545.45000000000005</v>
      </c>
      <c r="D250" s="274">
        <v>545.4666666666667</v>
      </c>
      <c r="E250" s="274">
        <v>538.98333333333335</v>
      </c>
      <c r="F250" s="274">
        <v>532.51666666666665</v>
      </c>
      <c r="G250" s="274">
        <v>526.0333333333333</v>
      </c>
      <c r="H250" s="274">
        <v>551.93333333333339</v>
      </c>
      <c r="I250" s="274">
        <v>558.41666666666674</v>
      </c>
      <c r="J250" s="274">
        <v>564.88333333333344</v>
      </c>
      <c r="K250" s="272">
        <v>551.95000000000005</v>
      </c>
      <c r="L250" s="272">
        <v>539</v>
      </c>
      <c r="M250" s="272">
        <v>11.891019999999999</v>
      </c>
    </row>
    <row r="251" spans="1:13">
      <c r="A251" s="263">
        <v>241</v>
      </c>
      <c r="B251" s="272" t="s">
        <v>832</v>
      </c>
      <c r="C251" s="273">
        <v>253.85</v>
      </c>
      <c r="D251" s="274">
        <v>253.11666666666667</v>
      </c>
      <c r="E251" s="274">
        <v>249.73333333333335</v>
      </c>
      <c r="F251" s="274">
        <v>245.61666666666667</v>
      </c>
      <c r="G251" s="274">
        <v>242.23333333333335</v>
      </c>
      <c r="H251" s="274">
        <v>257.23333333333335</v>
      </c>
      <c r="I251" s="274">
        <v>260.61666666666667</v>
      </c>
      <c r="J251" s="274">
        <v>264.73333333333335</v>
      </c>
      <c r="K251" s="272">
        <v>256.5</v>
      </c>
      <c r="L251" s="272">
        <v>249</v>
      </c>
      <c r="M251" s="272">
        <v>60.673389999999998</v>
      </c>
    </row>
    <row r="252" spans="1:13">
      <c r="A252" s="263">
        <v>242</v>
      </c>
      <c r="B252" s="272" t="s">
        <v>122</v>
      </c>
      <c r="C252" s="273">
        <v>1032.1500000000001</v>
      </c>
      <c r="D252" s="274">
        <v>1030.05</v>
      </c>
      <c r="E252" s="274">
        <v>1018.0999999999999</v>
      </c>
      <c r="F252" s="274">
        <v>1004.05</v>
      </c>
      <c r="G252" s="274">
        <v>992.09999999999991</v>
      </c>
      <c r="H252" s="274">
        <v>1044.0999999999999</v>
      </c>
      <c r="I252" s="274">
        <v>1056.0500000000002</v>
      </c>
      <c r="J252" s="274">
        <v>1070.0999999999999</v>
      </c>
      <c r="K252" s="272">
        <v>1042</v>
      </c>
      <c r="L252" s="272">
        <v>1016</v>
      </c>
      <c r="M252" s="272">
        <v>136.66242</v>
      </c>
    </row>
    <row r="253" spans="1:13">
      <c r="A253" s="263">
        <v>243</v>
      </c>
      <c r="B253" s="272" t="s">
        <v>257</v>
      </c>
      <c r="C253" s="273">
        <v>4790.05</v>
      </c>
      <c r="D253" s="274">
        <v>4790.416666666667</v>
      </c>
      <c r="E253" s="274">
        <v>4716.6333333333341</v>
      </c>
      <c r="F253" s="274">
        <v>4643.2166666666672</v>
      </c>
      <c r="G253" s="274">
        <v>4569.4333333333343</v>
      </c>
      <c r="H253" s="274">
        <v>4863.8333333333339</v>
      </c>
      <c r="I253" s="274">
        <v>4937.6166666666668</v>
      </c>
      <c r="J253" s="274">
        <v>5011.0333333333338</v>
      </c>
      <c r="K253" s="272">
        <v>4864.2</v>
      </c>
      <c r="L253" s="272">
        <v>4717</v>
      </c>
      <c r="M253" s="272">
        <v>3.7535799999999999</v>
      </c>
    </row>
    <row r="254" spans="1:13">
      <c r="A254" s="263">
        <v>244</v>
      </c>
      <c r="B254" s="272" t="s">
        <v>124</v>
      </c>
      <c r="C254" s="273">
        <v>1279.3499999999999</v>
      </c>
      <c r="D254" s="274">
        <v>1281.6000000000001</v>
      </c>
      <c r="E254" s="274">
        <v>1269.8000000000002</v>
      </c>
      <c r="F254" s="274">
        <v>1260.25</v>
      </c>
      <c r="G254" s="274">
        <v>1248.45</v>
      </c>
      <c r="H254" s="274">
        <v>1291.1500000000003</v>
      </c>
      <c r="I254" s="274">
        <v>1302.95</v>
      </c>
      <c r="J254" s="274">
        <v>1312.5000000000005</v>
      </c>
      <c r="K254" s="272">
        <v>1293.4000000000001</v>
      </c>
      <c r="L254" s="272">
        <v>1272.05</v>
      </c>
      <c r="M254" s="272">
        <v>50.322400000000002</v>
      </c>
    </row>
    <row r="255" spans="1:13">
      <c r="A255" s="263">
        <v>245</v>
      </c>
      <c r="B255" s="272" t="s">
        <v>750</v>
      </c>
      <c r="C255" s="273">
        <v>742.5</v>
      </c>
      <c r="D255" s="274">
        <v>746.81666666666661</v>
      </c>
      <c r="E255" s="274">
        <v>735.78333333333319</v>
      </c>
      <c r="F255" s="274">
        <v>729.06666666666661</v>
      </c>
      <c r="G255" s="274">
        <v>718.03333333333319</v>
      </c>
      <c r="H255" s="274">
        <v>753.53333333333319</v>
      </c>
      <c r="I255" s="274">
        <v>764.56666666666649</v>
      </c>
      <c r="J255" s="274">
        <v>771.28333333333319</v>
      </c>
      <c r="K255" s="272">
        <v>757.85</v>
      </c>
      <c r="L255" s="272">
        <v>740.1</v>
      </c>
      <c r="M255" s="272">
        <v>0.24074999999999999</v>
      </c>
    </row>
    <row r="256" spans="1:13">
      <c r="A256" s="263">
        <v>246</v>
      </c>
      <c r="B256" s="272" t="s">
        <v>401</v>
      </c>
      <c r="C256" s="273">
        <v>330</v>
      </c>
      <c r="D256" s="274">
        <v>330.76666666666665</v>
      </c>
      <c r="E256" s="274">
        <v>324.73333333333329</v>
      </c>
      <c r="F256" s="274">
        <v>319.46666666666664</v>
      </c>
      <c r="G256" s="274">
        <v>313.43333333333328</v>
      </c>
      <c r="H256" s="274">
        <v>336.0333333333333</v>
      </c>
      <c r="I256" s="274">
        <v>342.06666666666661</v>
      </c>
      <c r="J256" s="274">
        <v>347.33333333333331</v>
      </c>
      <c r="K256" s="272">
        <v>336.8</v>
      </c>
      <c r="L256" s="272">
        <v>325.5</v>
      </c>
      <c r="M256" s="272">
        <v>8.4059600000000003</v>
      </c>
    </row>
    <row r="257" spans="1:13">
      <c r="A257" s="263">
        <v>247</v>
      </c>
      <c r="B257" s="272" t="s">
        <v>121</v>
      </c>
      <c r="C257" s="273">
        <v>1672.35</v>
      </c>
      <c r="D257" s="274">
        <v>1652.6333333333332</v>
      </c>
      <c r="E257" s="274">
        <v>1625.2666666666664</v>
      </c>
      <c r="F257" s="274">
        <v>1578.1833333333332</v>
      </c>
      <c r="G257" s="274">
        <v>1550.8166666666664</v>
      </c>
      <c r="H257" s="274">
        <v>1699.7166666666665</v>
      </c>
      <c r="I257" s="274">
        <v>1727.0833333333333</v>
      </c>
      <c r="J257" s="274">
        <v>1774.1666666666665</v>
      </c>
      <c r="K257" s="272">
        <v>1680</v>
      </c>
      <c r="L257" s="272">
        <v>1605.55</v>
      </c>
      <c r="M257" s="272">
        <v>11.55073</v>
      </c>
    </row>
    <row r="258" spans="1:13">
      <c r="A258" s="263">
        <v>248</v>
      </c>
      <c r="B258" s="272" t="s">
        <v>258</v>
      </c>
      <c r="C258" s="273">
        <v>2001.6</v>
      </c>
      <c r="D258" s="274">
        <v>2006.0666666666666</v>
      </c>
      <c r="E258" s="274">
        <v>1956.6333333333332</v>
      </c>
      <c r="F258" s="274">
        <v>1911.6666666666665</v>
      </c>
      <c r="G258" s="274">
        <v>1862.2333333333331</v>
      </c>
      <c r="H258" s="274">
        <v>2051.0333333333333</v>
      </c>
      <c r="I258" s="274">
        <v>2100.4666666666667</v>
      </c>
      <c r="J258" s="274">
        <v>2145.4333333333334</v>
      </c>
      <c r="K258" s="272">
        <v>2055.5</v>
      </c>
      <c r="L258" s="272">
        <v>1961.1</v>
      </c>
      <c r="M258" s="272">
        <v>6.0760399999999999</v>
      </c>
    </row>
    <row r="259" spans="1:13">
      <c r="A259" s="263">
        <v>249</v>
      </c>
      <c r="B259" s="272" t="s">
        <v>402</v>
      </c>
      <c r="C259" s="273">
        <v>1000.15</v>
      </c>
      <c r="D259" s="274">
        <v>1002.85</v>
      </c>
      <c r="E259" s="274">
        <v>992.25</v>
      </c>
      <c r="F259" s="274">
        <v>984.35</v>
      </c>
      <c r="G259" s="274">
        <v>973.75</v>
      </c>
      <c r="H259" s="274">
        <v>1010.75</v>
      </c>
      <c r="I259" s="274">
        <v>1021.3500000000001</v>
      </c>
      <c r="J259" s="274">
        <v>1029.25</v>
      </c>
      <c r="K259" s="272">
        <v>1013.45</v>
      </c>
      <c r="L259" s="272">
        <v>994.95</v>
      </c>
      <c r="M259" s="272">
        <v>2.0091399999999999</v>
      </c>
    </row>
    <row r="260" spans="1:13">
      <c r="A260" s="263">
        <v>250</v>
      </c>
      <c r="B260" s="272" t="s">
        <v>403</v>
      </c>
      <c r="C260" s="273">
        <v>2276.0500000000002</v>
      </c>
      <c r="D260" s="274">
        <v>2276.3666666666668</v>
      </c>
      <c r="E260" s="274">
        <v>2233.6833333333334</v>
      </c>
      <c r="F260" s="274">
        <v>2191.3166666666666</v>
      </c>
      <c r="G260" s="274">
        <v>2148.6333333333332</v>
      </c>
      <c r="H260" s="274">
        <v>2318.7333333333336</v>
      </c>
      <c r="I260" s="274">
        <v>2361.416666666667</v>
      </c>
      <c r="J260" s="274">
        <v>2403.7833333333338</v>
      </c>
      <c r="K260" s="272">
        <v>2319.0500000000002</v>
      </c>
      <c r="L260" s="272">
        <v>2234</v>
      </c>
      <c r="M260" s="272">
        <v>2.1815600000000002</v>
      </c>
    </row>
    <row r="261" spans="1:13">
      <c r="A261" s="263">
        <v>251</v>
      </c>
      <c r="B261" s="272" t="s">
        <v>404</v>
      </c>
      <c r="C261" s="273">
        <v>357.95</v>
      </c>
      <c r="D261" s="274">
        <v>357.66666666666669</v>
      </c>
      <c r="E261" s="274">
        <v>353.88333333333338</v>
      </c>
      <c r="F261" s="274">
        <v>349.81666666666672</v>
      </c>
      <c r="G261" s="274">
        <v>346.03333333333342</v>
      </c>
      <c r="H261" s="274">
        <v>361.73333333333335</v>
      </c>
      <c r="I261" s="274">
        <v>365.51666666666665</v>
      </c>
      <c r="J261" s="274">
        <v>369.58333333333331</v>
      </c>
      <c r="K261" s="272">
        <v>361.45</v>
      </c>
      <c r="L261" s="272">
        <v>353.6</v>
      </c>
      <c r="M261" s="272">
        <v>7.7775800000000004</v>
      </c>
    </row>
    <row r="262" spans="1:13">
      <c r="A262" s="263">
        <v>252</v>
      </c>
      <c r="B262" s="272" t="s">
        <v>405</v>
      </c>
      <c r="C262" s="273">
        <v>134.9</v>
      </c>
      <c r="D262" s="274">
        <v>133.15</v>
      </c>
      <c r="E262" s="274">
        <v>130.60000000000002</v>
      </c>
      <c r="F262" s="274">
        <v>126.30000000000001</v>
      </c>
      <c r="G262" s="274">
        <v>123.75000000000003</v>
      </c>
      <c r="H262" s="274">
        <v>137.45000000000002</v>
      </c>
      <c r="I262" s="274">
        <v>140.00000000000003</v>
      </c>
      <c r="J262" s="274">
        <v>144.30000000000001</v>
      </c>
      <c r="K262" s="272">
        <v>135.69999999999999</v>
      </c>
      <c r="L262" s="272">
        <v>128.85</v>
      </c>
      <c r="M262" s="272">
        <v>17.568339999999999</v>
      </c>
    </row>
    <row r="263" spans="1:13">
      <c r="A263" s="263">
        <v>253</v>
      </c>
      <c r="B263" s="272" t="s">
        <v>406</v>
      </c>
      <c r="C263" s="273">
        <v>134.94999999999999</v>
      </c>
      <c r="D263" s="274">
        <v>136.94999999999999</v>
      </c>
      <c r="E263" s="274">
        <v>129.54999999999998</v>
      </c>
      <c r="F263" s="274">
        <v>124.15</v>
      </c>
      <c r="G263" s="274">
        <v>116.75</v>
      </c>
      <c r="H263" s="274">
        <v>142.34999999999997</v>
      </c>
      <c r="I263" s="274">
        <v>149.74999999999994</v>
      </c>
      <c r="J263" s="274">
        <v>155.14999999999995</v>
      </c>
      <c r="K263" s="272">
        <v>144.35</v>
      </c>
      <c r="L263" s="272">
        <v>131.55000000000001</v>
      </c>
      <c r="M263" s="272">
        <v>134.88541000000001</v>
      </c>
    </row>
    <row r="264" spans="1:13">
      <c r="A264" s="263">
        <v>254</v>
      </c>
      <c r="B264" s="272" t="s">
        <v>407</v>
      </c>
      <c r="C264" s="273">
        <v>86.85</v>
      </c>
      <c r="D264" s="274">
        <v>86.633333333333326</v>
      </c>
      <c r="E264" s="274">
        <v>85.566666666666649</v>
      </c>
      <c r="F264" s="274">
        <v>84.283333333333317</v>
      </c>
      <c r="G264" s="274">
        <v>83.21666666666664</v>
      </c>
      <c r="H264" s="274">
        <v>87.916666666666657</v>
      </c>
      <c r="I264" s="274">
        <v>88.98333333333332</v>
      </c>
      <c r="J264" s="274">
        <v>90.266666666666666</v>
      </c>
      <c r="K264" s="272">
        <v>87.7</v>
      </c>
      <c r="L264" s="272">
        <v>85.35</v>
      </c>
      <c r="M264" s="272">
        <v>19.01952</v>
      </c>
    </row>
    <row r="265" spans="1:13">
      <c r="A265" s="263">
        <v>255</v>
      </c>
      <c r="B265" s="272" t="s">
        <v>259</v>
      </c>
      <c r="C265" s="273">
        <v>72.25</v>
      </c>
      <c r="D265" s="274">
        <v>72.516666666666666</v>
      </c>
      <c r="E265" s="274">
        <v>71.383333333333326</v>
      </c>
      <c r="F265" s="274">
        <v>70.516666666666666</v>
      </c>
      <c r="G265" s="274">
        <v>69.383333333333326</v>
      </c>
      <c r="H265" s="274">
        <v>73.383333333333326</v>
      </c>
      <c r="I265" s="274">
        <v>74.51666666666668</v>
      </c>
      <c r="J265" s="274">
        <v>75.383333333333326</v>
      </c>
      <c r="K265" s="272">
        <v>73.650000000000006</v>
      </c>
      <c r="L265" s="272">
        <v>71.650000000000006</v>
      </c>
      <c r="M265" s="272">
        <v>22.689060000000001</v>
      </c>
    </row>
    <row r="266" spans="1:13">
      <c r="A266" s="263">
        <v>256</v>
      </c>
      <c r="B266" s="272" t="s">
        <v>128</v>
      </c>
      <c r="C266" s="273">
        <v>400.3</v>
      </c>
      <c r="D266" s="274">
        <v>397.58333333333331</v>
      </c>
      <c r="E266" s="274">
        <v>393.16666666666663</v>
      </c>
      <c r="F266" s="274">
        <v>386.0333333333333</v>
      </c>
      <c r="G266" s="274">
        <v>381.61666666666662</v>
      </c>
      <c r="H266" s="274">
        <v>404.71666666666664</v>
      </c>
      <c r="I266" s="274">
        <v>409.13333333333327</v>
      </c>
      <c r="J266" s="274">
        <v>416.26666666666665</v>
      </c>
      <c r="K266" s="272">
        <v>402</v>
      </c>
      <c r="L266" s="272">
        <v>390.45</v>
      </c>
      <c r="M266" s="272">
        <v>62.832799999999999</v>
      </c>
    </row>
    <row r="267" spans="1:13">
      <c r="A267" s="263">
        <v>257</v>
      </c>
      <c r="B267" s="272" t="s">
        <v>752</v>
      </c>
      <c r="C267" s="273">
        <v>90.2</v>
      </c>
      <c r="D267" s="274">
        <v>90.933333333333323</v>
      </c>
      <c r="E267" s="274">
        <v>88.616666666666646</v>
      </c>
      <c r="F267" s="274">
        <v>87.033333333333317</v>
      </c>
      <c r="G267" s="274">
        <v>84.71666666666664</v>
      </c>
      <c r="H267" s="274">
        <v>92.516666666666652</v>
      </c>
      <c r="I267" s="274">
        <v>94.833333333333343</v>
      </c>
      <c r="J267" s="274">
        <v>96.416666666666657</v>
      </c>
      <c r="K267" s="272">
        <v>93.25</v>
      </c>
      <c r="L267" s="272">
        <v>89.35</v>
      </c>
      <c r="M267" s="272">
        <v>4.9507700000000003</v>
      </c>
    </row>
    <row r="268" spans="1:13">
      <c r="A268" s="263">
        <v>258</v>
      </c>
      <c r="B268" s="272" t="s">
        <v>408</v>
      </c>
      <c r="C268" s="273">
        <v>43.7</v>
      </c>
      <c r="D268" s="274">
        <v>43.516666666666673</v>
      </c>
      <c r="E268" s="274">
        <v>42.833333333333343</v>
      </c>
      <c r="F268" s="274">
        <v>41.966666666666669</v>
      </c>
      <c r="G268" s="274">
        <v>41.283333333333339</v>
      </c>
      <c r="H268" s="274">
        <v>44.383333333333347</v>
      </c>
      <c r="I268" s="274">
        <v>45.06666666666667</v>
      </c>
      <c r="J268" s="274">
        <v>45.933333333333351</v>
      </c>
      <c r="K268" s="272">
        <v>44.2</v>
      </c>
      <c r="L268" s="272">
        <v>42.65</v>
      </c>
      <c r="M268" s="272">
        <v>4.1190699999999998</v>
      </c>
    </row>
    <row r="269" spans="1:13">
      <c r="A269" s="263">
        <v>259</v>
      </c>
      <c r="B269" s="272" t="s">
        <v>409</v>
      </c>
      <c r="C269" s="273">
        <v>91.55</v>
      </c>
      <c r="D269" s="274">
        <v>91.5</v>
      </c>
      <c r="E269" s="274">
        <v>89.6</v>
      </c>
      <c r="F269" s="274">
        <v>87.649999999999991</v>
      </c>
      <c r="G269" s="274">
        <v>85.749999999999986</v>
      </c>
      <c r="H269" s="274">
        <v>93.45</v>
      </c>
      <c r="I269" s="274">
        <v>95.350000000000009</v>
      </c>
      <c r="J269" s="274">
        <v>97.300000000000011</v>
      </c>
      <c r="K269" s="272">
        <v>93.4</v>
      </c>
      <c r="L269" s="272">
        <v>89.55</v>
      </c>
      <c r="M269" s="272">
        <v>15.032920000000001</v>
      </c>
    </row>
    <row r="270" spans="1:13">
      <c r="A270" s="263">
        <v>260</v>
      </c>
      <c r="B270" s="272" t="s">
        <v>410</v>
      </c>
      <c r="C270" s="273">
        <v>30.85</v>
      </c>
      <c r="D270" s="274">
        <v>30.3</v>
      </c>
      <c r="E270" s="274">
        <v>29.75</v>
      </c>
      <c r="F270" s="274">
        <v>28.65</v>
      </c>
      <c r="G270" s="274">
        <v>28.099999999999998</v>
      </c>
      <c r="H270" s="274">
        <v>31.400000000000002</v>
      </c>
      <c r="I270" s="274">
        <v>31.950000000000006</v>
      </c>
      <c r="J270" s="274">
        <v>33.050000000000004</v>
      </c>
      <c r="K270" s="272">
        <v>30.85</v>
      </c>
      <c r="L270" s="272">
        <v>29.2</v>
      </c>
      <c r="M270" s="272">
        <v>84.202110000000005</v>
      </c>
    </row>
    <row r="271" spans="1:13">
      <c r="A271" s="263">
        <v>261</v>
      </c>
      <c r="B271" s="272" t="s">
        <v>411</v>
      </c>
      <c r="C271" s="273">
        <v>68</v>
      </c>
      <c r="D271" s="274">
        <v>68.2</v>
      </c>
      <c r="E271" s="274">
        <v>67.100000000000009</v>
      </c>
      <c r="F271" s="274">
        <v>66.2</v>
      </c>
      <c r="G271" s="274">
        <v>65.100000000000009</v>
      </c>
      <c r="H271" s="274">
        <v>69.100000000000009</v>
      </c>
      <c r="I271" s="274">
        <v>70.2</v>
      </c>
      <c r="J271" s="274">
        <v>71.100000000000009</v>
      </c>
      <c r="K271" s="272">
        <v>69.3</v>
      </c>
      <c r="L271" s="272">
        <v>67.3</v>
      </c>
      <c r="M271" s="272">
        <v>13.97124</v>
      </c>
    </row>
    <row r="272" spans="1:13">
      <c r="A272" s="263">
        <v>262</v>
      </c>
      <c r="B272" s="272" t="s">
        <v>412</v>
      </c>
      <c r="C272" s="273">
        <v>77.599999999999994</v>
      </c>
      <c r="D272" s="274">
        <v>77.699999999999989</v>
      </c>
      <c r="E272" s="274">
        <v>76.59999999999998</v>
      </c>
      <c r="F272" s="274">
        <v>75.599999999999994</v>
      </c>
      <c r="G272" s="274">
        <v>74.499999999999986</v>
      </c>
      <c r="H272" s="274">
        <v>78.699999999999974</v>
      </c>
      <c r="I272" s="274">
        <v>79.8</v>
      </c>
      <c r="J272" s="274">
        <v>80.799999999999969</v>
      </c>
      <c r="K272" s="272">
        <v>78.8</v>
      </c>
      <c r="L272" s="272">
        <v>76.7</v>
      </c>
      <c r="M272" s="272">
        <v>9.6459899999999994</v>
      </c>
    </row>
    <row r="273" spans="1:13">
      <c r="A273" s="263">
        <v>263</v>
      </c>
      <c r="B273" s="272" t="s">
        <v>413</v>
      </c>
      <c r="C273" s="273">
        <v>128.85</v>
      </c>
      <c r="D273" s="274">
        <v>128.81666666666669</v>
      </c>
      <c r="E273" s="274">
        <v>126.38333333333338</v>
      </c>
      <c r="F273" s="274">
        <v>123.91666666666669</v>
      </c>
      <c r="G273" s="274">
        <v>121.48333333333338</v>
      </c>
      <c r="H273" s="274">
        <v>131.28333333333339</v>
      </c>
      <c r="I273" s="274">
        <v>133.71666666666673</v>
      </c>
      <c r="J273" s="274">
        <v>136.18333333333339</v>
      </c>
      <c r="K273" s="272">
        <v>131.25</v>
      </c>
      <c r="L273" s="272">
        <v>126.35</v>
      </c>
      <c r="M273" s="272">
        <v>5.9662300000000004</v>
      </c>
    </row>
    <row r="274" spans="1:13">
      <c r="A274" s="263">
        <v>264</v>
      </c>
      <c r="B274" s="272" t="s">
        <v>414</v>
      </c>
      <c r="C274" s="273">
        <v>78.25</v>
      </c>
      <c r="D274" s="274">
        <v>77.899999999999991</v>
      </c>
      <c r="E274" s="274">
        <v>76.899999999999977</v>
      </c>
      <c r="F274" s="274">
        <v>75.549999999999983</v>
      </c>
      <c r="G274" s="274">
        <v>74.549999999999969</v>
      </c>
      <c r="H274" s="274">
        <v>79.249999999999986</v>
      </c>
      <c r="I274" s="274">
        <v>80.250000000000014</v>
      </c>
      <c r="J274" s="274">
        <v>81.599999999999994</v>
      </c>
      <c r="K274" s="272">
        <v>78.900000000000006</v>
      </c>
      <c r="L274" s="272">
        <v>76.55</v>
      </c>
      <c r="M274" s="272">
        <v>8.6191700000000004</v>
      </c>
    </row>
    <row r="275" spans="1:13">
      <c r="A275" s="263">
        <v>265</v>
      </c>
      <c r="B275" s="272" t="s">
        <v>127</v>
      </c>
      <c r="C275" s="273">
        <v>288.39999999999998</v>
      </c>
      <c r="D275" s="274">
        <v>287.73333333333335</v>
      </c>
      <c r="E275" s="274">
        <v>282.7166666666667</v>
      </c>
      <c r="F275" s="274">
        <v>277.03333333333336</v>
      </c>
      <c r="G275" s="274">
        <v>272.01666666666671</v>
      </c>
      <c r="H275" s="274">
        <v>293.41666666666669</v>
      </c>
      <c r="I275" s="274">
        <v>298.43333333333334</v>
      </c>
      <c r="J275" s="274">
        <v>304.11666666666667</v>
      </c>
      <c r="K275" s="272">
        <v>292.75</v>
      </c>
      <c r="L275" s="272">
        <v>282.05</v>
      </c>
      <c r="M275" s="272">
        <v>85.127529999999993</v>
      </c>
    </row>
    <row r="276" spans="1:13">
      <c r="A276" s="263">
        <v>266</v>
      </c>
      <c r="B276" s="272" t="s">
        <v>415</v>
      </c>
      <c r="C276" s="273">
        <v>2600.9499999999998</v>
      </c>
      <c r="D276" s="274">
        <v>2599.4</v>
      </c>
      <c r="E276" s="274">
        <v>2551.15</v>
      </c>
      <c r="F276" s="274">
        <v>2501.35</v>
      </c>
      <c r="G276" s="274">
        <v>2453.1</v>
      </c>
      <c r="H276" s="274">
        <v>2649.2000000000003</v>
      </c>
      <c r="I276" s="274">
        <v>2697.4500000000003</v>
      </c>
      <c r="J276" s="274">
        <v>2747.2500000000005</v>
      </c>
      <c r="K276" s="272">
        <v>2647.65</v>
      </c>
      <c r="L276" s="272">
        <v>2549.6</v>
      </c>
      <c r="M276" s="272">
        <v>0.15482000000000001</v>
      </c>
    </row>
    <row r="277" spans="1:13">
      <c r="A277" s="263">
        <v>267</v>
      </c>
      <c r="B277" s="272" t="s">
        <v>129</v>
      </c>
      <c r="C277" s="273">
        <v>2825.2</v>
      </c>
      <c r="D277" s="274">
        <v>2791.9833333333336</v>
      </c>
      <c r="E277" s="274">
        <v>2714.9666666666672</v>
      </c>
      <c r="F277" s="274">
        <v>2604.7333333333336</v>
      </c>
      <c r="G277" s="274">
        <v>2527.7166666666672</v>
      </c>
      <c r="H277" s="274">
        <v>2902.2166666666672</v>
      </c>
      <c r="I277" s="274">
        <v>2979.2333333333336</v>
      </c>
      <c r="J277" s="274">
        <v>3089.4666666666672</v>
      </c>
      <c r="K277" s="272">
        <v>2869</v>
      </c>
      <c r="L277" s="272">
        <v>2681.75</v>
      </c>
      <c r="M277" s="272">
        <v>33.978560000000002</v>
      </c>
    </row>
    <row r="278" spans="1:13">
      <c r="A278" s="263">
        <v>268</v>
      </c>
      <c r="B278" s="272" t="s">
        <v>130</v>
      </c>
      <c r="C278" s="273">
        <v>623.35</v>
      </c>
      <c r="D278" s="274">
        <v>626.19999999999993</v>
      </c>
      <c r="E278" s="274">
        <v>617.39999999999986</v>
      </c>
      <c r="F278" s="274">
        <v>611.44999999999993</v>
      </c>
      <c r="G278" s="274">
        <v>602.64999999999986</v>
      </c>
      <c r="H278" s="274">
        <v>632.14999999999986</v>
      </c>
      <c r="I278" s="274">
        <v>640.94999999999982</v>
      </c>
      <c r="J278" s="274">
        <v>646.89999999999986</v>
      </c>
      <c r="K278" s="272">
        <v>635</v>
      </c>
      <c r="L278" s="272">
        <v>620.25</v>
      </c>
      <c r="M278" s="272">
        <v>7.60717</v>
      </c>
    </row>
    <row r="279" spans="1:13">
      <c r="A279" s="263">
        <v>269</v>
      </c>
      <c r="B279" s="272" t="s">
        <v>416</v>
      </c>
      <c r="C279" s="273">
        <v>157.6</v>
      </c>
      <c r="D279" s="274">
        <v>158.28333333333333</v>
      </c>
      <c r="E279" s="274">
        <v>155.21666666666667</v>
      </c>
      <c r="F279" s="274">
        <v>152.83333333333334</v>
      </c>
      <c r="G279" s="274">
        <v>149.76666666666668</v>
      </c>
      <c r="H279" s="274">
        <v>160.66666666666666</v>
      </c>
      <c r="I279" s="274">
        <v>163.73333333333332</v>
      </c>
      <c r="J279" s="274">
        <v>166.11666666666665</v>
      </c>
      <c r="K279" s="272">
        <v>161.35</v>
      </c>
      <c r="L279" s="272">
        <v>155.9</v>
      </c>
      <c r="M279" s="272">
        <v>7.0539800000000001</v>
      </c>
    </row>
    <row r="280" spans="1:13">
      <c r="A280" s="263">
        <v>270</v>
      </c>
      <c r="B280" s="272" t="s">
        <v>418</v>
      </c>
      <c r="C280" s="273">
        <v>482.05</v>
      </c>
      <c r="D280" s="274">
        <v>484.05</v>
      </c>
      <c r="E280" s="274">
        <v>476.15000000000003</v>
      </c>
      <c r="F280" s="274">
        <v>470.25</v>
      </c>
      <c r="G280" s="274">
        <v>462.35</v>
      </c>
      <c r="H280" s="274">
        <v>489.95000000000005</v>
      </c>
      <c r="I280" s="274">
        <v>497.85</v>
      </c>
      <c r="J280" s="274">
        <v>503.75000000000006</v>
      </c>
      <c r="K280" s="272">
        <v>491.95</v>
      </c>
      <c r="L280" s="272">
        <v>478.15</v>
      </c>
      <c r="M280" s="272">
        <v>0.74804000000000004</v>
      </c>
    </row>
    <row r="281" spans="1:13">
      <c r="A281" s="263">
        <v>271</v>
      </c>
      <c r="B281" s="272" t="s">
        <v>419</v>
      </c>
      <c r="C281" s="273">
        <v>227.2</v>
      </c>
      <c r="D281" s="274">
        <v>227.4</v>
      </c>
      <c r="E281" s="274">
        <v>219.8</v>
      </c>
      <c r="F281" s="274">
        <v>212.4</v>
      </c>
      <c r="G281" s="274">
        <v>204.8</v>
      </c>
      <c r="H281" s="274">
        <v>234.8</v>
      </c>
      <c r="I281" s="274">
        <v>242.39999999999998</v>
      </c>
      <c r="J281" s="274">
        <v>249.8</v>
      </c>
      <c r="K281" s="272">
        <v>235</v>
      </c>
      <c r="L281" s="272">
        <v>220</v>
      </c>
      <c r="M281" s="272">
        <v>23.034009999999999</v>
      </c>
    </row>
    <row r="282" spans="1:13">
      <c r="A282" s="263">
        <v>272</v>
      </c>
      <c r="B282" s="272" t="s">
        <v>420</v>
      </c>
      <c r="C282" s="273">
        <v>207.3</v>
      </c>
      <c r="D282" s="274">
        <v>208.78333333333333</v>
      </c>
      <c r="E282" s="274">
        <v>205.06666666666666</v>
      </c>
      <c r="F282" s="274">
        <v>202.83333333333334</v>
      </c>
      <c r="G282" s="274">
        <v>199.11666666666667</v>
      </c>
      <c r="H282" s="274">
        <v>211.01666666666665</v>
      </c>
      <c r="I282" s="274">
        <v>214.73333333333329</v>
      </c>
      <c r="J282" s="274">
        <v>216.96666666666664</v>
      </c>
      <c r="K282" s="272">
        <v>212.5</v>
      </c>
      <c r="L282" s="272">
        <v>206.55</v>
      </c>
      <c r="M282" s="272">
        <v>5.4477799999999998</v>
      </c>
    </row>
    <row r="283" spans="1:13">
      <c r="A283" s="263">
        <v>273</v>
      </c>
      <c r="B283" s="272" t="s">
        <v>753</v>
      </c>
      <c r="C283" s="273">
        <v>657</v>
      </c>
      <c r="D283" s="274">
        <v>654.66666666666663</v>
      </c>
      <c r="E283" s="274">
        <v>649.33333333333326</v>
      </c>
      <c r="F283" s="274">
        <v>641.66666666666663</v>
      </c>
      <c r="G283" s="274">
        <v>636.33333333333326</v>
      </c>
      <c r="H283" s="274">
        <v>662.33333333333326</v>
      </c>
      <c r="I283" s="274">
        <v>667.66666666666652</v>
      </c>
      <c r="J283" s="274">
        <v>675.33333333333326</v>
      </c>
      <c r="K283" s="272">
        <v>660</v>
      </c>
      <c r="L283" s="272">
        <v>647</v>
      </c>
      <c r="M283" s="272">
        <v>8.9779999999999999E-2</v>
      </c>
    </row>
    <row r="284" spans="1:13">
      <c r="A284" s="263">
        <v>274</v>
      </c>
      <c r="B284" s="272" t="s">
        <v>421</v>
      </c>
      <c r="C284" s="273">
        <v>895.9</v>
      </c>
      <c r="D284" s="274">
        <v>890.63333333333321</v>
      </c>
      <c r="E284" s="274">
        <v>871.56666666666638</v>
      </c>
      <c r="F284" s="274">
        <v>847.23333333333312</v>
      </c>
      <c r="G284" s="274">
        <v>828.16666666666629</v>
      </c>
      <c r="H284" s="274">
        <v>914.96666666666647</v>
      </c>
      <c r="I284" s="274">
        <v>934.0333333333333</v>
      </c>
      <c r="J284" s="274">
        <v>958.36666666666656</v>
      </c>
      <c r="K284" s="272">
        <v>909.7</v>
      </c>
      <c r="L284" s="272">
        <v>866.3</v>
      </c>
      <c r="M284" s="272">
        <v>8.5970499999999994</v>
      </c>
    </row>
    <row r="285" spans="1:13">
      <c r="A285" s="263">
        <v>275</v>
      </c>
      <c r="B285" s="272" t="s">
        <v>422</v>
      </c>
      <c r="C285" s="273">
        <v>363</v>
      </c>
      <c r="D285" s="274">
        <v>357.8</v>
      </c>
      <c r="E285" s="274">
        <v>350.70000000000005</v>
      </c>
      <c r="F285" s="274">
        <v>338.40000000000003</v>
      </c>
      <c r="G285" s="274">
        <v>331.30000000000007</v>
      </c>
      <c r="H285" s="274">
        <v>370.1</v>
      </c>
      <c r="I285" s="274">
        <v>377.20000000000005</v>
      </c>
      <c r="J285" s="274">
        <v>389.5</v>
      </c>
      <c r="K285" s="272">
        <v>364.9</v>
      </c>
      <c r="L285" s="272">
        <v>345.5</v>
      </c>
      <c r="M285" s="272">
        <v>7.5018900000000004</v>
      </c>
    </row>
    <row r="286" spans="1:13">
      <c r="A286" s="263">
        <v>276</v>
      </c>
      <c r="B286" s="272" t="s">
        <v>423</v>
      </c>
      <c r="C286" s="273">
        <v>584.35</v>
      </c>
      <c r="D286" s="274">
        <v>584.86666666666667</v>
      </c>
      <c r="E286" s="274">
        <v>577.73333333333335</v>
      </c>
      <c r="F286" s="274">
        <v>571.11666666666667</v>
      </c>
      <c r="G286" s="274">
        <v>563.98333333333335</v>
      </c>
      <c r="H286" s="274">
        <v>591.48333333333335</v>
      </c>
      <c r="I286" s="274">
        <v>598.61666666666679</v>
      </c>
      <c r="J286" s="274">
        <v>605.23333333333335</v>
      </c>
      <c r="K286" s="272">
        <v>592</v>
      </c>
      <c r="L286" s="272">
        <v>578.25</v>
      </c>
      <c r="M286" s="272">
        <v>2.73529</v>
      </c>
    </row>
    <row r="287" spans="1:13">
      <c r="A287" s="263">
        <v>277</v>
      </c>
      <c r="B287" s="272" t="s">
        <v>424</v>
      </c>
      <c r="C287" s="273">
        <v>65.95</v>
      </c>
      <c r="D287" s="274">
        <v>65.166666666666671</v>
      </c>
      <c r="E287" s="274">
        <v>63.733333333333348</v>
      </c>
      <c r="F287" s="274">
        <v>61.51666666666668</v>
      </c>
      <c r="G287" s="274">
        <v>60.083333333333357</v>
      </c>
      <c r="H287" s="274">
        <v>67.38333333333334</v>
      </c>
      <c r="I287" s="274">
        <v>68.816666666666649</v>
      </c>
      <c r="J287" s="274">
        <v>71.033333333333331</v>
      </c>
      <c r="K287" s="272">
        <v>66.599999999999994</v>
      </c>
      <c r="L287" s="272">
        <v>62.95</v>
      </c>
      <c r="M287" s="272">
        <v>45.252369999999999</v>
      </c>
    </row>
    <row r="288" spans="1:13">
      <c r="A288" s="263">
        <v>278</v>
      </c>
      <c r="B288" s="272" t="s">
        <v>425</v>
      </c>
      <c r="C288" s="273">
        <v>48.65</v>
      </c>
      <c r="D288" s="274">
        <v>47.18333333333333</v>
      </c>
      <c r="E288" s="274">
        <v>45.066666666666663</v>
      </c>
      <c r="F288" s="274">
        <v>41.483333333333334</v>
      </c>
      <c r="G288" s="274">
        <v>39.366666666666667</v>
      </c>
      <c r="H288" s="274">
        <v>50.766666666666659</v>
      </c>
      <c r="I288" s="274">
        <v>52.883333333333319</v>
      </c>
      <c r="J288" s="274">
        <v>56.466666666666654</v>
      </c>
      <c r="K288" s="272">
        <v>49.3</v>
      </c>
      <c r="L288" s="272">
        <v>43.6</v>
      </c>
      <c r="M288" s="272">
        <v>87.56362</v>
      </c>
    </row>
    <row r="289" spans="1:13">
      <c r="A289" s="263">
        <v>279</v>
      </c>
      <c r="B289" s="272" t="s">
        <v>426</v>
      </c>
      <c r="C289" s="273">
        <v>560.45000000000005</v>
      </c>
      <c r="D289" s="274">
        <v>561.93333333333339</v>
      </c>
      <c r="E289" s="274">
        <v>551.91666666666674</v>
      </c>
      <c r="F289" s="274">
        <v>543.38333333333333</v>
      </c>
      <c r="G289" s="274">
        <v>533.36666666666667</v>
      </c>
      <c r="H289" s="274">
        <v>570.46666666666681</v>
      </c>
      <c r="I289" s="274">
        <v>580.48333333333346</v>
      </c>
      <c r="J289" s="274">
        <v>589.01666666666688</v>
      </c>
      <c r="K289" s="272">
        <v>571.95000000000005</v>
      </c>
      <c r="L289" s="272">
        <v>553.4</v>
      </c>
      <c r="M289" s="272">
        <v>5.3518999999999997</v>
      </c>
    </row>
    <row r="290" spans="1:13">
      <c r="A290" s="263">
        <v>280</v>
      </c>
      <c r="B290" s="272" t="s">
        <v>427</v>
      </c>
      <c r="C290" s="273">
        <v>413.3</v>
      </c>
      <c r="D290" s="274">
        <v>410.31666666666661</v>
      </c>
      <c r="E290" s="274">
        <v>400.63333333333321</v>
      </c>
      <c r="F290" s="274">
        <v>387.96666666666658</v>
      </c>
      <c r="G290" s="274">
        <v>378.28333333333319</v>
      </c>
      <c r="H290" s="274">
        <v>422.98333333333323</v>
      </c>
      <c r="I290" s="274">
        <v>432.66666666666663</v>
      </c>
      <c r="J290" s="274">
        <v>445.33333333333326</v>
      </c>
      <c r="K290" s="272">
        <v>420</v>
      </c>
      <c r="L290" s="272">
        <v>397.65</v>
      </c>
      <c r="M290" s="272">
        <v>4.7164099999999998</v>
      </c>
    </row>
    <row r="291" spans="1:13">
      <c r="A291" s="263">
        <v>281</v>
      </c>
      <c r="B291" s="272" t="s">
        <v>428</v>
      </c>
      <c r="C291" s="273">
        <v>274.95</v>
      </c>
      <c r="D291" s="274">
        <v>270.0333333333333</v>
      </c>
      <c r="E291" s="274">
        <v>262.16666666666663</v>
      </c>
      <c r="F291" s="274">
        <v>249.38333333333333</v>
      </c>
      <c r="G291" s="274">
        <v>241.51666666666665</v>
      </c>
      <c r="H291" s="274">
        <v>282.81666666666661</v>
      </c>
      <c r="I291" s="274">
        <v>290.68333333333328</v>
      </c>
      <c r="J291" s="274">
        <v>303.46666666666658</v>
      </c>
      <c r="K291" s="272">
        <v>277.89999999999998</v>
      </c>
      <c r="L291" s="272">
        <v>257.25</v>
      </c>
      <c r="M291" s="272">
        <v>7.5180300000000004</v>
      </c>
    </row>
    <row r="292" spans="1:13">
      <c r="A292" s="263">
        <v>282</v>
      </c>
      <c r="B292" s="272" t="s">
        <v>131</v>
      </c>
      <c r="C292" s="273">
        <v>1910.4</v>
      </c>
      <c r="D292" s="274">
        <v>1885.4666666666665</v>
      </c>
      <c r="E292" s="274">
        <v>1855.9333333333329</v>
      </c>
      <c r="F292" s="274">
        <v>1801.4666666666665</v>
      </c>
      <c r="G292" s="274">
        <v>1771.9333333333329</v>
      </c>
      <c r="H292" s="274">
        <v>1939.9333333333329</v>
      </c>
      <c r="I292" s="274">
        <v>1969.4666666666662</v>
      </c>
      <c r="J292" s="274">
        <v>2023.9333333333329</v>
      </c>
      <c r="K292" s="272">
        <v>1915</v>
      </c>
      <c r="L292" s="272">
        <v>1831</v>
      </c>
      <c r="M292" s="272">
        <v>96.416740000000004</v>
      </c>
    </row>
    <row r="293" spans="1:13">
      <c r="A293" s="263">
        <v>283</v>
      </c>
      <c r="B293" s="272" t="s">
        <v>132</v>
      </c>
      <c r="C293" s="273">
        <v>93.35</v>
      </c>
      <c r="D293" s="274">
        <v>93.216666666666654</v>
      </c>
      <c r="E293" s="274">
        <v>91.833333333333314</v>
      </c>
      <c r="F293" s="274">
        <v>90.316666666666663</v>
      </c>
      <c r="G293" s="274">
        <v>88.933333333333323</v>
      </c>
      <c r="H293" s="274">
        <v>94.733333333333306</v>
      </c>
      <c r="I293" s="274">
        <v>96.11666666666666</v>
      </c>
      <c r="J293" s="274">
        <v>97.633333333333297</v>
      </c>
      <c r="K293" s="272">
        <v>94.6</v>
      </c>
      <c r="L293" s="272">
        <v>91.7</v>
      </c>
      <c r="M293" s="272">
        <v>134.33006</v>
      </c>
    </row>
    <row r="294" spans="1:13">
      <c r="A294" s="263">
        <v>284</v>
      </c>
      <c r="B294" s="272" t="s">
        <v>260</v>
      </c>
      <c r="C294" s="273">
        <v>2618.9</v>
      </c>
      <c r="D294" s="274">
        <v>2609.3166666666666</v>
      </c>
      <c r="E294" s="274">
        <v>2569.6333333333332</v>
      </c>
      <c r="F294" s="274">
        <v>2520.3666666666668</v>
      </c>
      <c r="G294" s="274">
        <v>2480.6833333333334</v>
      </c>
      <c r="H294" s="274">
        <v>2658.583333333333</v>
      </c>
      <c r="I294" s="274">
        <v>2698.2666666666664</v>
      </c>
      <c r="J294" s="274">
        <v>2747.5333333333328</v>
      </c>
      <c r="K294" s="272">
        <v>2649</v>
      </c>
      <c r="L294" s="272">
        <v>2560.0500000000002</v>
      </c>
      <c r="M294" s="272">
        <v>2.1799200000000001</v>
      </c>
    </row>
    <row r="295" spans="1:13">
      <c r="A295" s="263">
        <v>285</v>
      </c>
      <c r="B295" s="272" t="s">
        <v>133</v>
      </c>
      <c r="C295" s="273">
        <v>452.25</v>
      </c>
      <c r="D295" s="274">
        <v>451.98333333333335</v>
      </c>
      <c r="E295" s="274">
        <v>446.01666666666671</v>
      </c>
      <c r="F295" s="274">
        <v>439.78333333333336</v>
      </c>
      <c r="G295" s="274">
        <v>433.81666666666672</v>
      </c>
      <c r="H295" s="274">
        <v>458.2166666666667</v>
      </c>
      <c r="I295" s="274">
        <v>464.18333333333339</v>
      </c>
      <c r="J295" s="274">
        <v>470.41666666666669</v>
      </c>
      <c r="K295" s="272">
        <v>457.95</v>
      </c>
      <c r="L295" s="272">
        <v>445.75</v>
      </c>
      <c r="M295" s="272">
        <v>61.901519999999998</v>
      </c>
    </row>
    <row r="296" spans="1:13">
      <c r="A296" s="263">
        <v>286</v>
      </c>
      <c r="B296" s="272" t="s">
        <v>754</v>
      </c>
      <c r="C296" s="273">
        <v>214.9</v>
      </c>
      <c r="D296" s="274">
        <v>217.1</v>
      </c>
      <c r="E296" s="274">
        <v>211.7</v>
      </c>
      <c r="F296" s="274">
        <v>208.5</v>
      </c>
      <c r="G296" s="274">
        <v>203.1</v>
      </c>
      <c r="H296" s="274">
        <v>220.29999999999998</v>
      </c>
      <c r="I296" s="274">
        <v>225.70000000000002</v>
      </c>
      <c r="J296" s="274">
        <v>228.89999999999998</v>
      </c>
      <c r="K296" s="272">
        <v>222.5</v>
      </c>
      <c r="L296" s="272">
        <v>213.9</v>
      </c>
      <c r="M296" s="272">
        <v>1.88578</v>
      </c>
    </row>
    <row r="297" spans="1:13">
      <c r="A297" s="263">
        <v>287</v>
      </c>
      <c r="B297" s="272" t="s">
        <v>429</v>
      </c>
      <c r="C297" s="273">
        <v>5978.6</v>
      </c>
      <c r="D297" s="274">
        <v>5945.3166666666666</v>
      </c>
      <c r="E297" s="274">
        <v>5842.6333333333332</v>
      </c>
      <c r="F297" s="274">
        <v>5706.666666666667</v>
      </c>
      <c r="G297" s="274">
        <v>5603.9833333333336</v>
      </c>
      <c r="H297" s="274">
        <v>6081.2833333333328</v>
      </c>
      <c r="I297" s="274">
        <v>6183.9666666666653</v>
      </c>
      <c r="J297" s="274">
        <v>6319.9333333333325</v>
      </c>
      <c r="K297" s="272">
        <v>6048</v>
      </c>
      <c r="L297" s="272">
        <v>5809.35</v>
      </c>
      <c r="M297" s="272">
        <v>0.13396</v>
      </c>
    </row>
    <row r="298" spans="1:13">
      <c r="A298" s="263">
        <v>288</v>
      </c>
      <c r="B298" s="272" t="s">
        <v>261</v>
      </c>
      <c r="C298" s="273">
        <v>4303.7</v>
      </c>
      <c r="D298" s="274">
        <v>4311.9333333333334</v>
      </c>
      <c r="E298" s="274">
        <v>4243.916666666667</v>
      </c>
      <c r="F298" s="274">
        <v>4184.1333333333332</v>
      </c>
      <c r="G298" s="274">
        <v>4116.1166666666668</v>
      </c>
      <c r="H298" s="274">
        <v>4371.7166666666672</v>
      </c>
      <c r="I298" s="274">
        <v>4439.7333333333336</v>
      </c>
      <c r="J298" s="274">
        <v>4499.5166666666673</v>
      </c>
      <c r="K298" s="272">
        <v>4379.95</v>
      </c>
      <c r="L298" s="272">
        <v>4252.1499999999996</v>
      </c>
      <c r="M298" s="272">
        <v>1.4664999999999999</v>
      </c>
    </row>
    <row r="299" spans="1:13">
      <c r="A299" s="263">
        <v>289</v>
      </c>
      <c r="B299" s="272" t="s">
        <v>134</v>
      </c>
      <c r="C299" s="273">
        <v>1529.8</v>
      </c>
      <c r="D299" s="274">
        <v>1529.9333333333334</v>
      </c>
      <c r="E299" s="274">
        <v>1509.8666666666668</v>
      </c>
      <c r="F299" s="274">
        <v>1489.9333333333334</v>
      </c>
      <c r="G299" s="274">
        <v>1469.8666666666668</v>
      </c>
      <c r="H299" s="274">
        <v>1549.8666666666668</v>
      </c>
      <c r="I299" s="274">
        <v>1569.9333333333334</v>
      </c>
      <c r="J299" s="274">
        <v>1589.8666666666668</v>
      </c>
      <c r="K299" s="272">
        <v>1550</v>
      </c>
      <c r="L299" s="272">
        <v>1510</v>
      </c>
      <c r="M299" s="272">
        <v>39.575789999999998</v>
      </c>
    </row>
    <row r="300" spans="1:13">
      <c r="A300" s="263">
        <v>290</v>
      </c>
      <c r="B300" s="272" t="s">
        <v>430</v>
      </c>
      <c r="C300" s="273">
        <v>346.6</v>
      </c>
      <c r="D300" s="274">
        <v>345.16666666666669</v>
      </c>
      <c r="E300" s="274">
        <v>342.63333333333338</v>
      </c>
      <c r="F300" s="274">
        <v>338.66666666666669</v>
      </c>
      <c r="G300" s="274">
        <v>336.13333333333338</v>
      </c>
      <c r="H300" s="274">
        <v>349.13333333333338</v>
      </c>
      <c r="I300" s="274">
        <v>351.66666666666669</v>
      </c>
      <c r="J300" s="274">
        <v>355.63333333333338</v>
      </c>
      <c r="K300" s="272">
        <v>347.7</v>
      </c>
      <c r="L300" s="272">
        <v>341.2</v>
      </c>
      <c r="M300" s="272">
        <v>23.948599999999999</v>
      </c>
    </row>
    <row r="301" spans="1:13">
      <c r="A301" s="263">
        <v>291</v>
      </c>
      <c r="B301" s="272" t="s">
        <v>431</v>
      </c>
      <c r="C301" s="273">
        <v>42.55</v>
      </c>
      <c r="D301" s="274">
        <v>42.599999999999994</v>
      </c>
      <c r="E301" s="274">
        <v>41.29999999999999</v>
      </c>
      <c r="F301" s="274">
        <v>40.049999999999997</v>
      </c>
      <c r="G301" s="274">
        <v>38.749999999999993</v>
      </c>
      <c r="H301" s="274">
        <v>43.849999999999987</v>
      </c>
      <c r="I301" s="274">
        <v>45.15</v>
      </c>
      <c r="J301" s="274">
        <v>46.399999999999984</v>
      </c>
      <c r="K301" s="272">
        <v>43.9</v>
      </c>
      <c r="L301" s="272">
        <v>41.35</v>
      </c>
      <c r="M301" s="272">
        <v>39.114939999999997</v>
      </c>
    </row>
    <row r="302" spans="1:13">
      <c r="A302" s="263">
        <v>292</v>
      </c>
      <c r="B302" s="272" t="s">
        <v>432</v>
      </c>
      <c r="C302" s="273">
        <v>979.4</v>
      </c>
      <c r="D302" s="274">
        <v>975</v>
      </c>
      <c r="E302" s="274">
        <v>961.4</v>
      </c>
      <c r="F302" s="274">
        <v>943.4</v>
      </c>
      <c r="G302" s="274">
        <v>929.8</v>
      </c>
      <c r="H302" s="274">
        <v>993</v>
      </c>
      <c r="I302" s="274">
        <v>1006.5999999999999</v>
      </c>
      <c r="J302" s="274">
        <v>1024.5999999999999</v>
      </c>
      <c r="K302" s="272">
        <v>988.6</v>
      </c>
      <c r="L302" s="272">
        <v>957</v>
      </c>
      <c r="M302" s="272">
        <v>0.55264000000000002</v>
      </c>
    </row>
    <row r="303" spans="1:13">
      <c r="A303" s="263">
        <v>293</v>
      </c>
      <c r="B303" s="272" t="s">
        <v>135</v>
      </c>
      <c r="C303" s="273">
        <v>1051.3</v>
      </c>
      <c r="D303" s="274">
        <v>1048.3333333333333</v>
      </c>
      <c r="E303" s="274">
        <v>1034.9666666666665</v>
      </c>
      <c r="F303" s="274">
        <v>1018.6333333333332</v>
      </c>
      <c r="G303" s="274">
        <v>1005.2666666666664</v>
      </c>
      <c r="H303" s="274">
        <v>1064.6666666666665</v>
      </c>
      <c r="I303" s="274">
        <v>1078.0333333333333</v>
      </c>
      <c r="J303" s="274">
        <v>1094.3666666666666</v>
      </c>
      <c r="K303" s="272">
        <v>1061.7</v>
      </c>
      <c r="L303" s="272">
        <v>1032</v>
      </c>
      <c r="M303" s="272">
        <v>19.346229999999998</v>
      </c>
    </row>
    <row r="304" spans="1:13">
      <c r="A304" s="263">
        <v>294</v>
      </c>
      <c r="B304" s="272" t="s">
        <v>433</v>
      </c>
      <c r="C304" s="273">
        <v>1661.95</v>
      </c>
      <c r="D304" s="274">
        <v>1662.7</v>
      </c>
      <c r="E304" s="274">
        <v>1646.5</v>
      </c>
      <c r="F304" s="274">
        <v>1631.05</v>
      </c>
      <c r="G304" s="274">
        <v>1614.85</v>
      </c>
      <c r="H304" s="274">
        <v>1678.15</v>
      </c>
      <c r="I304" s="274">
        <v>1694.3500000000004</v>
      </c>
      <c r="J304" s="274">
        <v>1709.8000000000002</v>
      </c>
      <c r="K304" s="272">
        <v>1678.9</v>
      </c>
      <c r="L304" s="272">
        <v>1647.25</v>
      </c>
      <c r="M304" s="272">
        <v>0.54405999999999999</v>
      </c>
    </row>
    <row r="305" spans="1:13">
      <c r="A305" s="263">
        <v>295</v>
      </c>
      <c r="B305" s="272" t="s">
        <v>434</v>
      </c>
      <c r="C305" s="273">
        <v>914.45</v>
      </c>
      <c r="D305" s="274">
        <v>907.86666666666667</v>
      </c>
      <c r="E305" s="274">
        <v>898.73333333333335</v>
      </c>
      <c r="F305" s="274">
        <v>883.01666666666665</v>
      </c>
      <c r="G305" s="274">
        <v>873.88333333333333</v>
      </c>
      <c r="H305" s="274">
        <v>923.58333333333337</v>
      </c>
      <c r="I305" s="274">
        <v>932.71666666666681</v>
      </c>
      <c r="J305" s="274">
        <v>948.43333333333339</v>
      </c>
      <c r="K305" s="272">
        <v>917</v>
      </c>
      <c r="L305" s="272">
        <v>892.15</v>
      </c>
      <c r="M305" s="272">
        <v>0.25434000000000001</v>
      </c>
    </row>
    <row r="306" spans="1:13">
      <c r="A306" s="263">
        <v>296</v>
      </c>
      <c r="B306" s="272" t="s">
        <v>435</v>
      </c>
      <c r="C306" s="273">
        <v>29.35</v>
      </c>
      <c r="D306" s="274">
        <v>29.45</v>
      </c>
      <c r="E306" s="274">
        <v>29</v>
      </c>
      <c r="F306" s="274">
        <v>28.650000000000002</v>
      </c>
      <c r="G306" s="274">
        <v>28.200000000000003</v>
      </c>
      <c r="H306" s="274">
        <v>29.799999999999997</v>
      </c>
      <c r="I306" s="274">
        <v>30.249999999999993</v>
      </c>
      <c r="J306" s="274">
        <v>30.599999999999994</v>
      </c>
      <c r="K306" s="272">
        <v>29.9</v>
      </c>
      <c r="L306" s="272">
        <v>29.1</v>
      </c>
      <c r="M306" s="272">
        <v>15.454650000000001</v>
      </c>
    </row>
    <row r="307" spans="1:13">
      <c r="A307" s="263">
        <v>297</v>
      </c>
      <c r="B307" s="272" t="s">
        <v>436</v>
      </c>
      <c r="C307" s="273">
        <v>142.1</v>
      </c>
      <c r="D307" s="274">
        <v>142.76666666666668</v>
      </c>
      <c r="E307" s="274">
        <v>140.03333333333336</v>
      </c>
      <c r="F307" s="274">
        <v>137.96666666666667</v>
      </c>
      <c r="G307" s="274">
        <v>135.23333333333335</v>
      </c>
      <c r="H307" s="274">
        <v>144.83333333333337</v>
      </c>
      <c r="I307" s="274">
        <v>147.56666666666666</v>
      </c>
      <c r="J307" s="274">
        <v>149.63333333333338</v>
      </c>
      <c r="K307" s="272">
        <v>145.5</v>
      </c>
      <c r="L307" s="272">
        <v>140.69999999999999</v>
      </c>
      <c r="M307" s="272">
        <v>3.7084800000000002</v>
      </c>
    </row>
    <row r="308" spans="1:13">
      <c r="A308" s="263">
        <v>298</v>
      </c>
      <c r="B308" s="272" t="s">
        <v>146</v>
      </c>
      <c r="C308" s="273">
        <v>92181.95</v>
      </c>
      <c r="D308" s="274">
        <v>91975.316666666666</v>
      </c>
      <c r="E308" s="274">
        <v>90170.633333333331</v>
      </c>
      <c r="F308" s="274">
        <v>88159.316666666666</v>
      </c>
      <c r="G308" s="274">
        <v>86354.633333333331</v>
      </c>
      <c r="H308" s="274">
        <v>93986.633333333331</v>
      </c>
      <c r="I308" s="274">
        <v>95791.316666666651</v>
      </c>
      <c r="J308" s="274">
        <v>97802.633333333331</v>
      </c>
      <c r="K308" s="272">
        <v>93780</v>
      </c>
      <c r="L308" s="272">
        <v>89964</v>
      </c>
      <c r="M308" s="272">
        <v>0.63583000000000001</v>
      </c>
    </row>
    <row r="309" spans="1:13">
      <c r="A309" s="263">
        <v>299</v>
      </c>
      <c r="B309" s="272" t="s">
        <v>143</v>
      </c>
      <c r="C309" s="273">
        <v>1101.25</v>
      </c>
      <c r="D309" s="274">
        <v>1094.2166666666667</v>
      </c>
      <c r="E309" s="274">
        <v>1083.4333333333334</v>
      </c>
      <c r="F309" s="274">
        <v>1065.6166666666668</v>
      </c>
      <c r="G309" s="274">
        <v>1054.8333333333335</v>
      </c>
      <c r="H309" s="274">
        <v>1112.0333333333333</v>
      </c>
      <c r="I309" s="274">
        <v>1122.8166666666666</v>
      </c>
      <c r="J309" s="274">
        <v>1140.6333333333332</v>
      </c>
      <c r="K309" s="272">
        <v>1105</v>
      </c>
      <c r="L309" s="272">
        <v>1076.4000000000001</v>
      </c>
      <c r="M309" s="272">
        <v>5.3015600000000003</v>
      </c>
    </row>
    <row r="310" spans="1:13">
      <c r="A310" s="263">
        <v>300</v>
      </c>
      <c r="B310" s="272" t="s">
        <v>437</v>
      </c>
      <c r="C310" s="273">
        <v>3845.65</v>
      </c>
      <c r="D310" s="274">
        <v>3830.5166666666664</v>
      </c>
      <c r="E310" s="274">
        <v>3790.083333333333</v>
      </c>
      <c r="F310" s="274">
        <v>3734.5166666666664</v>
      </c>
      <c r="G310" s="274">
        <v>3694.083333333333</v>
      </c>
      <c r="H310" s="274">
        <v>3886.083333333333</v>
      </c>
      <c r="I310" s="274">
        <v>3926.5166666666664</v>
      </c>
      <c r="J310" s="274">
        <v>3982.083333333333</v>
      </c>
      <c r="K310" s="272">
        <v>3870.95</v>
      </c>
      <c r="L310" s="272">
        <v>3774.95</v>
      </c>
      <c r="M310" s="272">
        <v>7.5819999999999999E-2</v>
      </c>
    </row>
    <row r="311" spans="1:13">
      <c r="A311" s="263">
        <v>301</v>
      </c>
      <c r="B311" s="272" t="s">
        <v>438</v>
      </c>
      <c r="C311" s="273">
        <v>294.35000000000002</v>
      </c>
      <c r="D311" s="274">
        <v>294.18333333333334</v>
      </c>
      <c r="E311" s="274">
        <v>291.26666666666665</v>
      </c>
      <c r="F311" s="274">
        <v>288.18333333333334</v>
      </c>
      <c r="G311" s="274">
        <v>285.26666666666665</v>
      </c>
      <c r="H311" s="274">
        <v>297.26666666666665</v>
      </c>
      <c r="I311" s="274">
        <v>300.18333333333328</v>
      </c>
      <c r="J311" s="274">
        <v>303.26666666666665</v>
      </c>
      <c r="K311" s="272">
        <v>297.10000000000002</v>
      </c>
      <c r="L311" s="272">
        <v>291.10000000000002</v>
      </c>
      <c r="M311" s="272">
        <v>0.3417</v>
      </c>
    </row>
    <row r="312" spans="1:13">
      <c r="A312" s="263">
        <v>302</v>
      </c>
      <c r="B312" s="272" t="s">
        <v>137</v>
      </c>
      <c r="C312" s="273">
        <v>181.65</v>
      </c>
      <c r="D312" s="274">
        <v>181.04999999999998</v>
      </c>
      <c r="E312" s="274">
        <v>178.09999999999997</v>
      </c>
      <c r="F312" s="274">
        <v>174.54999999999998</v>
      </c>
      <c r="G312" s="274">
        <v>171.59999999999997</v>
      </c>
      <c r="H312" s="274">
        <v>184.59999999999997</v>
      </c>
      <c r="I312" s="274">
        <v>187.54999999999995</v>
      </c>
      <c r="J312" s="274">
        <v>191.09999999999997</v>
      </c>
      <c r="K312" s="272">
        <v>184</v>
      </c>
      <c r="L312" s="272">
        <v>177.5</v>
      </c>
      <c r="M312" s="272">
        <v>118.44320999999999</v>
      </c>
    </row>
    <row r="313" spans="1:13">
      <c r="A313" s="263">
        <v>303</v>
      </c>
      <c r="B313" s="272" t="s">
        <v>136</v>
      </c>
      <c r="C313" s="273">
        <v>866.5</v>
      </c>
      <c r="D313" s="274">
        <v>865.01666666666677</v>
      </c>
      <c r="E313" s="274">
        <v>836.48333333333358</v>
      </c>
      <c r="F313" s="274">
        <v>806.46666666666681</v>
      </c>
      <c r="G313" s="274">
        <v>777.93333333333362</v>
      </c>
      <c r="H313" s="274">
        <v>895.03333333333353</v>
      </c>
      <c r="I313" s="274">
        <v>923.56666666666661</v>
      </c>
      <c r="J313" s="274">
        <v>953.58333333333348</v>
      </c>
      <c r="K313" s="272">
        <v>893.55</v>
      </c>
      <c r="L313" s="272">
        <v>835</v>
      </c>
      <c r="M313" s="272">
        <v>147.06559999999999</v>
      </c>
    </row>
    <row r="314" spans="1:13">
      <c r="A314" s="263">
        <v>304</v>
      </c>
      <c r="B314" s="272" t="s">
        <v>439</v>
      </c>
      <c r="C314" s="273">
        <v>164.95</v>
      </c>
      <c r="D314" s="274">
        <v>165.03333333333333</v>
      </c>
      <c r="E314" s="274">
        <v>162.16666666666666</v>
      </c>
      <c r="F314" s="274">
        <v>159.38333333333333</v>
      </c>
      <c r="G314" s="274">
        <v>156.51666666666665</v>
      </c>
      <c r="H314" s="274">
        <v>167.81666666666666</v>
      </c>
      <c r="I314" s="274">
        <v>170.68333333333334</v>
      </c>
      <c r="J314" s="274">
        <v>173.46666666666667</v>
      </c>
      <c r="K314" s="272">
        <v>167.9</v>
      </c>
      <c r="L314" s="272">
        <v>162.25</v>
      </c>
      <c r="M314" s="272">
        <v>1.3729100000000001</v>
      </c>
    </row>
    <row r="315" spans="1:13">
      <c r="A315" s="263">
        <v>305</v>
      </c>
      <c r="B315" s="272" t="s">
        <v>440</v>
      </c>
      <c r="C315" s="273">
        <v>236.65</v>
      </c>
      <c r="D315" s="274">
        <v>239</v>
      </c>
      <c r="E315" s="274">
        <v>230.1</v>
      </c>
      <c r="F315" s="274">
        <v>223.54999999999998</v>
      </c>
      <c r="G315" s="274">
        <v>214.64999999999998</v>
      </c>
      <c r="H315" s="274">
        <v>245.55</v>
      </c>
      <c r="I315" s="274">
        <v>254.45</v>
      </c>
      <c r="J315" s="274">
        <v>261</v>
      </c>
      <c r="K315" s="272">
        <v>247.9</v>
      </c>
      <c r="L315" s="272">
        <v>232.45</v>
      </c>
      <c r="M315" s="272">
        <v>1.29172</v>
      </c>
    </row>
    <row r="316" spans="1:13">
      <c r="A316" s="263">
        <v>306</v>
      </c>
      <c r="B316" s="272" t="s">
        <v>441</v>
      </c>
      <c r="C316" s="273">
        <v>484.3</v>
      </c>
      <c r="D316" s="274">
        <v>478.13333333333338</v>
      </c>
      <c r="E316" s="274">
        <v>467.26666666666677</v>
      </c>
      <c r="F316" s="274">
        <v>450.23333333333341</v>
      </c>
      <c r="G316" s="274">
        <v>439.36666666666679</v>
      </c>
      <c r="H316" s="274">
        <v>495.16666666666674</v>
      </c>
      <c r="I316" s="274">
        <v>506.03333333333342</v>
      </c>
      <c r="J316" s="274">
        <v>523.06666666666672</v>
      </c>
      <c r="K316" s="272">
        <v>489</v>
      </c>
      <c r="L316" s="272">
        <v>461.1</v>
      </c>
      <c r="M316" s="272">
        <v>1.3810199999999999</v>
      </c>
    </row>
    <row r="317" spans="1:13">
      <c r="A317" s="263">
        <v>307</v>
      </c>
      <c r="B317" s="272" t="s">
        <v>138</v>
      </c>
      <c r="C317" s="273">
        <v>181.45</v>
      </c>
      <c r="D317" s="274">
        <v>179.76666666666665</v>
      </c>
      <c r="E317" s="274">
        <v>174.5333333333333</v>
      </c>
      <c r="F317" s="274">
        <v>167.61666666666665</v>
      </c>
      <c r="G317" s="274">
        <v>162.3833333333333</v>
      </c>
      <c r="H317" s="274">
        <v>186.68333333333331</v>
      </c>
      <c r="I317" s="274">
        <v>191.91666666666666</v>
      </c>
      <c r="J317" s="274">
        <v>198.83333333333331</v>
      </c>
      <c r="K317" s="272">
        <v>185</v>
      </c>
      <c r="L317" s="272">
        <v>172.85</v>
      </c>
      <c r="M317" s="272">
        <v>212.43763000000001</v>
      </c>
    </row>
    <row r="318" spans="1:13">
      <c r="A318" s="263">
        <v>308</v>
      </c>
      <c r="B318" s="272" t="s">
        <v>262</v>
      </c>
      <c r="C318" s="273">
        <v>36.1</v>
      </c>
      <c r="D318" s="274">
        <v>35.616666666666667</v>
      </c>
      <c r="E318" s="274">
        <v>34.883333333333333</v>
      </c>
      <c r="F318" s="274">
        <v>33.666666666666664</v>
      </c>
      <c r="G318" s="274">
        <v>32.93333333333333</v>
      </c>
      <c r="H318" s="274">
        <v>36.833333333333336</v>
      </c>
      <c r="I318" s="274">
        <v>37.56666666666667</v>
      </c>
      <c r="J318" s="274">
        <v>38.783333333333339</v>
      </c>
      <c r="K318" s="272">
        <v>36.35</v>
      </c>
      <c r="L318" s="272">
        <v>34.4</v>
      </c>
      <c r="M318" s="272">
        <v>28.883620000000001</v>
      </c>
    </row>
    <row r="319" spans="1:13">
      <c r="A319" s="263">
        <v>309</v>
      </c>
      <c r="B319" s="272" t="s">
        <v>139</v>
      </c>
      <c r="C319" s="273">
        <v>414</v>
      </c>
      <c r="D319" s="274">
        <v>414.98333333333335</v>
      </c>
      <c r="E319" s="274">
        <v>411.56666666666672</v>
      </c>
      <c r="F319" s="274">
        <v>409.13333333333338</v>
      </c>
      <c r="G319" s="274">
        <v>405.71666666666675</v>
      </c>
      <c r="H319" s="274">
        <v>417.41666666666669</v>
      </c>
      <c r="I319" s="274">
        <v>420.83333333333331</v>
      </c>
      <c r="J319" s="274">
        <v>423.26666666666665</v>
      </c>
      <c r="K319" s="272">
        <v>418.4</v>
      </c>
      <c r="L319" s="272">
        <v>412.55</v>
      </c>
      <c r="M319" s="272">
        <v>15.782679999999999</v>
      </c>
    </row>
    <row r="320" spans="1:13">
      <c r="A320" s="263">
        <v>310</v>
      </c>
      <c r="B320" s="272" t="s">
        <v>140</v>
      </c>
      <c r="C320" s="273">
        <v>7640</v>
      </c>
      <c r="D320" s="274">
        <v>7644.6833333333334</v>
      </c>
      <c r="E320" s="274">
        <v>7524.3666666666668</v>
      </c>
      <c r="F320" s="274">
        <v>7408.7333333333336</v>
      </c>
      <c r="G320" s="274">
        <v>7288.416666666667</v>
      </c>
      <c r="H320" s="274">
        <v>7760.3166666666666</v>
      </c>
      <c r="I320" s="274">
        <v>7880.6333333333341</v>
      </c>
      <c r="J320" s="274">
        <v>7996.2666666666664</v>
      </c>
      <c r="K320" s="272">
        <v>7765</v>
      </c>
      <c r="L320" s="272">
        <v>7529.05</v>
      </c>
      <c r="M320" s="272">
        <v>11.980359999999999</v>
      </c>
    </row>
    <row r="321" spans="1:13">
      <c r="A321" s="263">
        <v>311</v>
      </c>
      <c r="B321" s="272" t="s">
        <v>142</v>
      </c>
      <c r="C321" s="273">
        <v>718.95</v>
      </c>
      <c r="D321" s="274">
        <v>713.06666666666661</v>
      </c>
      <c r="E321" s="274">
        <v>701.38333333333321</v>
      </c>
      <c r="F321" s="274">
        <v>683.81666666666661</v>
      </c>
      <c r="G321" s="274">
        <v>672.13333333333321</v>
      </c>
      <c r="H321" s="274">
        <v>730.63333333333321</v>
      </c>
      <c r="I321" s="274">
        <v>742.31666666666661</v>
      </c>
      <c r="J321" s="274">
        <v>759.88333333333321</v>
      </c>
      <c r="K321" s="272">
        <v>724.75</v>
      </c>
      <c r="L321" s="272">
        <v>695.5</v>
      </c>
      <c r="M321" s="272">
        <v>9.6021199999999993</v>
      </c>
    </row>
    <row r="322" spans="1:13">
      <c r="A322" s="263">
        <v>312</v>
      </c>
      <c r="B322" s="272" t="s">
        <v>442</v>
      </c>
      <c r="C322" s="273">
        <v>2228.5</v>
      </c>
      <c r="D322" s="274">
        <v>2216.5</v>
      </c>
      <c r="E322" s="274">
        <v>2163</v>
      </c>
      <c r="F322" s="274">
        <v>2097.5</v>
      </c>
      <c r="G322" s="274">
        <v>2044</v>
      </c>
      <c r="H322" s="274">
        <v>2282</v>
      </c>
      <c r="I322" s="274">
        <v>2335.5</v>
      </c>
      <c r="J322" s="274">
        <v>2401</v>
      </c>
      <c r="K322" s="272">
        <v>2270</v>
      </c>
      <c r="L322" s="272">
        <v>2151</v>
      </c>
      <c r="M322" s="272">
        <v>0.98102999999999996</v>
      </c>
    </row>
    <row r="323" spans="1:13">
      <c r="A323" s="263">
        <v>313</v>
      </c>
      <c r="B323" s="272" t="s">
        <v>144</v>
      </c>
      <c r="C323" s="273">
        <v>1714.4</v>
      </c>
      <c r="D323" s="274">
        <v>1714.3</v>
      </c>
      <c r="E323" s="274">
        <v>1698.6</v>
      </c>
      <c r="F323" s="274">
        <v>1682.8</v>
      </c>
      <c r="G323" s="274">
        <v>1667.1</v>
      </c>
      <c r="H323" s="274">
        <v>1730.1</v>
      </c>
      <c r="I323" s="274">
        <v>1745.8000000000002</v>
      </c>
      <c r="J323" s="274">
        <v>1761.6</v>
      </c>
      <c r="K323" s="272">
        <v>1730</v>
      </c>
      <c r="L323" s="272">
        <v>1698.5</v>
      </c>
      <c r="M323" s="272">
        <v>4.2965</v>
      </c>
    </row>
    <row r="324" spans="1:13">
      <c r="A324" s="263">
        <v>314</v>
      </c>
      <c r="B324" s="272" t="s">
        <v>443</v>
      </c>
      <c r="C324" s="273">
        <v>99.3</v>
      </c>
      <c r="D324" s="274">
        <v>98.783333333333346</v>
      </c>
      <c r="E324" s="274">
        <v>96.566666666666691</v>
      </c>
      <c r="F324" s="274">
        <v>93.833333333333343</v>
      </c>
      <c r="G324" s="274">
        <v>91.616666666666688</v>
      </c>
      <c r="H324" s="274">
        <v>101.51666666666669</v>
      </c>
      <c r="I324" s="274">
        <v>103.73333333333336</v>
      </c>
      <c r="J324" s="274">
        <v>106.4666666666667</v>
      </c>
      <c r="K324" s="272">
        <v>101</v>
      </c>
      <c r="L324" s="272">
        <v>96.05</v>
      </c>
      <c r="M324" s="272">
        <v>21.686229999999998</v>
      </c>
    </row>
    <row r="325" spans="1:13">
      <c r="A325" s="263">
        <v>315</v>
      </c>
      <c r="B325" s="272" t="s">
        <v>444</v>
      </c>
      <c r="C325" s="273">
        <v>504.55</v>
      </c>
      <c r="D325" s="274">
        <v>501.91666666666669</v>
      </c>
      <c r="E325" s="274">
        <v>483.83333333333337</v>
      </c>
      <c r="F325" s="274">
        <v>463.11666666666667</v>
      </c>
      <c r="G325" s="274">
        <v>445.03333333333336</v>
      </c>
      <c r="H325" s="274">
        <v>522.63333333333344</v>
      </c>
      <c r="I325" s="274">
        <v>540.7166666666667</v>
      </c>
      <c r="J325" s="274">
        <v>561.43333333333339</v>
      </c>
      <c r="K325" s="272">
        <v>520</v>
      </c>
      <c r="L325" s="272">
        <v>481.2</v>
      </c>
      <c r="M325" s="272">
        <v>12.983169999999999</v>
      </c>
    </row>
    <row r="326" spans="1:13">
      <c r="A326" s="263">
        <v>316</v>
      </c>
      <c r="B326" s="272" t="s">
        <v>755</v>
      </c>
      <c r="C326" s="273">
        <v>194.9</v>
      </c>
      <c r="D326" s="274">
        <v>193.69999999999996</v>
      </c>
      <c r="E326" s="274">
        <v>190.89999999999992</v>
      </c>
      <c r="F326" s="274">
        <v>186.89999999999995</v>
      </c>
      <c r="G326" s="274">
        <v>184.09999999999991</v>
      </c>
      <c r="H326" s="274">
        <v>197.69999999999993</v>
      </c>
      <c r="I326" s="274">
        <v>200.49999999999994</v>
      </c>
      <c r="J326" s="274">
        <v>204.49999999999994</v>
      </c>
      <c r="K326" s="272">
        <v>196.5</v>
      </c>
      <c r="L326" s="272">
        <v>189.7</v>
      </c>
      <c r="M326" s="272">
        <v>12.50398</v>
      </c>
    </row>
    <row r="327" spans="1:13">
      <c r="A327" s="263">
        <v>317</v>
      </c>
      <c r="B327" s="272" t="s">
        <v>145</v>
      </c>
      <c r="C327" s="273">
        <v>158.05000000000001</v>
      </c>
      <c r="D327" s="274">
        <v>159.04999999999998</v>
      </c>
      <c r="E327" s="274">
        <v>156.09999999999997</v>
      </c>
      <c r="F327" s="274">
        <v>154.14999999999998</v>
      </c>
      <c r="G327" s="274">
        <v>151.19999999999996</v>
      </c>
      <c r="H327" s="274">
        <v>160.99999999999997</v>
      </c>
      <c r="I327" s="274">
        <v>163.94999999999996</v>
      </c>
      <c r="J327" s="274">
        <v>165.89999999999998</v>
      </c>
      <c r="K327" s="272">
        <v>162</v>
      </c>
      <c r="L327" s="272">
        <v>157.1</v>
      </c>
      <c r="M327" s="272">
        <v>136.44373999999999</v>
      </c>
    </row>
    <row r="328" spans="1:13">
      <c r="A328" s="263">
        <v>318</v>
      </c>
      <c r="B328" s="272" t="s">
        <v>445</v>
      </c>
      <c r="C328" s="273">
        <v>636.35</v>
      </c>
      <c r="D328" s="274">
        <v>635.28333333333342</v>
      </c>
      <c r="E328" s="274">
        <v>630.76666666666688</v>
      </c>
      <c r="F328" s="274">
        <v>625.18333333333351</v>
      </c>
      <c r="G328" s="274">
        <v>620.66666666666697</v>
      </c>
      <c r="H328" s="274">
        <v>640.86666666666679</v>
      </c>
      <c r="I328" s="274">
        <v>645.38333333333344</v>
      </c>
      <c r="J328" s="274">
        <v>650.9666666666667</v>
      </c>
      <c r="K328" s="272">
        <v>639.79999999999995</v>
      </c>
      <c r="L328" s="272">
        <v>629.70000000000005</v>
      </c>
      <c r="M328" s="272">
        <v>0.83531</v>
      </c>
    </row>
    <row r="329" spans="1:13">
      <c r="A329" s="263">
        <v>319</v>
      </c>
      <c r="B329" s="272" t="s">
        <v>263</v>
      </c>
      <c r="C329" s="273">
        <v>1589.5</v>
      </c>
      <c r="D329" s="274">
        <v>1592.8499999999997</v>
      </c>
      <c r="E329" s="274">
        <v>1571.9999999999993</v>
      </c>
      <c r="F329" s="274">
        <v>1554.4999999999995</v>
      </c>
      <c r="G329" s="274">
        <v>1533.6499999999992</v>
      </c>
      <c r="H329" s="274">
        <v>1610.3499999999995</v>
      </c>
      <c r="I329" s="274">
        <v>1631.1999999999998</v>
      </c>
      <c r="J329" s="274">
        <v>1648.6999999999996</v>
      </c>
      <c r="K329" s="272">
        <v>1613.7</v>
      </c>
      <c r="L329" s="272">
        <v>1575.35</v>
      </c>
      <c r="M329" s="272">
        <v>2.1430699999999998</v>
      </c>
    </row>
    <row r="330" spans="1:13">
      <c r="A330" s="263">
        <v>320</v>
      </c>
      <c r="B330" s="272" t="s">
        <v>446</v>
      </c>
      <c r="C330" s="273">
        <v>1582.35</v>
      </c>
      <c r="D330" s="274">
        <v>1587.75</v>
      </c>
      <c r="E330" s="274">
        <v>1569.65</v>
      </c>
      <c r="F330" s="274">
        <v>1556.95</v>
      </c>
      <c r="G330" s="274">
        <v>1538.8500000000001</v>
      </c>
      <c r="H330" s="274">
        <v>1600.45</v>
      </c>
      <c r="I330" s="274">
        <v>1618.55</v>
      </c>
      <c r="J330" s="274">
        <v>1631.25</v>
      </c>
      <c r="K330" s="272">
        <v>1605.85</v>
      </c>
      <c r="L330" s="272">
        <v>1575.05</v>
      </c>
      <c r="M330" s="272">
        <v>1.56839</v>
      </c>
    </row>
    <row r="331" spans="1:13">
      <c r="A331" s="263">
        <v>321</v>
      </c>
      <c r="B331" s="272" t="s">
        <v>147</v>
      </c>
      <c r="C331" s="273">
        <v>1184.7</v>
      </c>
      <c r="D331" s="274">
        <v>1180.9666666666669</v>
      </c>
      <c r="E331" s="274">
        <v>1166.0333333333338</v>
      </c>
      <c r="F331" s="274">
        <v>1147.3666666666668</v>
      </c>
      <c r="G331" s="274">
        <v>1132.4333333333336</v>
      </c>
      <c r="H331" s="274">
        <v>1199.6333333333339</v>
      </c>
      <c r="I331" s="274">
        <v>1214.5666666666668</v>
      </c>
      <c r="J331" s="274">
        <v>1233.233333333334</v>
      </c>
      <c r="K331" s="272">
        <v>1195.9000000000001</v>
      </c>
      <c r="L331" s="272">
        <v>1162.3</v>
      </c>
      <c r="M331" s="272">
        <v>21.068049999999999</v>
      </c>
    </row>
    <row r="332" spans="1:13">
      <c r="A332" s="263">
        <v>322</v>
      </c>
      <c r="B332" s="272" t="s">
        <v>264</v>
      </c>
      <c r="C332" s="273">
        <v>899.2</v>
      </c>
      <c r="D332" s="274">
        <v>899.79999999999984</v>
      </c>
      <c r="E332" s="274">
        <v>889.6999999999997</v>
      </c>
      <c r="F332" s="274">
        <v>880.19999999999982</v>
      </c>
      <c r="G332" s="274">
        <v>870.09999999999968</v>
      </c>
      <c r="H332" s="274">
        <v>909.29999999999973</v>
      </c>
      <c r="I332" s="274">
        <v>919.39999999999986</v>
      </c>
      <c r="J332" s="274">
        <v>928.89999999999975</v>
      </c>
      <c r="K332" s="272">
        <v>909.9</v>
      </c>
      <c r="L332" s="272">
        <v>890.3</v>
      </c>
      <c r="M332" s="272">
        <v>4.0737699999999997</v>
      </c>
    </row>
    <row r="333" spans="1:13">
      <c r="A333" s="263">
        <v>323</v>
      </c>
      <c r="B333" s="272" t="s">
        <v>149</v>
      </c>
      <c r="C333" s="273">
        <v>32.65</v>
      </c>
      <c r="D333" s="274">
        <v>32.616666666666667</v>
      </c>
      <c r="E333" s="274">
        <v>31.933333333333337</v>
      </c>
      <c r="F333" s="274">
        <v>31.216666666666669</v>
      </c>
      <c r="G333" s="274">
        <v>30.533333333333339</v>
      </c>
      <c r="H333" s="274">
        <v>33.333333333333336</v>
      </c>
      <c r="I333" s="274">
        <v>34.016666666666659</v>
      </c>
      <c r="J333" s="274">
        <v>34.733333333333334</v>
      </c>
      <c r="K333" s="272">
        <v>33.299999999999997</v>
      </c>
      <c r="L333" s="272">
        <v>31.9</v>
      </c>
      <c r="M333" s="272">
        <v>111.69490999999999</v>
      </c>
    </row>
    <row r="334" spans="1:13">
      <c r="A334" s="263">
        <v>324</v>
      </c>
      <c r="B334" s="272" t="s">
        <v>150</v>
      </c>
      <c r="C334" s="273">
        <v>75.349999999999994</v>
      </c>
      <c r="D334" s="274">
        <v>76.38333333333334</v>
      </c>
      <c r="E334" s="274">
        <v>73.066666666666677</v>
      </c>
      <c r="F334" s="274">
        <v>70.783333333333331</v>
      </c>
      <c r="G334" s="274">
        <v>67.466666666666669</v>
      </c>
      <c r="H334" s="274">
        <v>78.666666666666686</v>
      </c>
      <c r="I334" s="274">
        <v>81.983333333333348</v>
      </c>
      <c r="J334" s="274">
        <v>84.266666666666694</v>
      </c>
      <c r="K334" s="272">
        <v>79.7</v>
      </c>
      <c r="L334" s="272">
        <v>74.099999999999994</v>
      </c>
      <c r="M334" s="272">
        <v>241.24112</v>
      </c>
    </row>
    <row r="335" spans="1:13">
      <c r="A335" s="263">
        <v>325</v>
      </c>
      <c r="B335" s="272" t="s">
        <v>447</v>
      </c>
      <c r="C335" s="273">
        <v>612.20000000000005</v>
      </c>
      <c r="D335" s="274">
        <v>617.4</v>
      </c>
      <c r="E335" s="274">
        <v>602.79999999999995</v>
      </c>
      <c r="F335" s="274">
        <v>593.4</v>
      </c>
      <c r="G335" s="274">
        <v>578.79999999999995</v>
      </c>
      <c r="H335" s="274">
        <v>626.79999999999995</v>
      </c>
      <c r="I335" s="274">
        <v>641.40000000000009</v>
      </c>
      <c r="J335" s="274">
        <v>650.79999999999995</v>
      </c>
      <c r="K335" s="272">
        <v>632</v>
      </c>
      <c r="L335" s="272">
        <v>608</v>
      </c>
      <c r="M335" s="272">
        <v>1.3275699999999999</v>
      </c>
    </row>
    <row r="336" spans="1:13">
      <c r="A336" s="263">
        <v>326</v>
      </c>
      <c r="B336" s="272" t="s">
        <v>265</v>
      </c>
      <c r="C336" s="273">
        <v>24.15</v>
      </c>
      <c r="D336" s="274">
        <v>23.95</v>
      </c>
      <c r="E336" s="274">
        <v>23.65</v>
      </c>
      <c r="F336" s="274">
        <v>23.15</v>
      </c>
      <c r="G336" s="274">
        <v>22.849999999999998</v>
      </c>
      <c r="H336" s="274">
        <v>24.45</v>
      </c>
      <c r="I336" s="274">
        <v>24.750000000000004</v>
      </c>
      <c r="J336" s="274">
        <v>25.25</v>
      </c>
      <c r="K336" s="272">
        <v>24.25</v>
      </c>
      <c r="L336" s="272">
        <v>23.45</v>
      </c>
      <c r="M336" s="272">
        <v>55.686390000000003</v>
      </c>
    </row>
    <row r="337" spans="1:13">
      <c r="A337" s="263">
        <v>327</v>
      </c>
      <c r="B337" s="272" t="s">
        <v>448</v>
      </c>
      <c r="C337" s="273">
        <v>55.2</v>
      </c>
      <c r="D337" s="274">
        <v>54.933333333333337</v>
      </c>
      <c r="E337" s="274">
        <v>54.216666666666676</v>
      </c>
      <c r="F337" s="274">
        <v>53.233333333333341</v>
      </c>
      <c r="G337" s="274">
        <v>52.51666666666668</v>
      </c>
      <c r="H337" s="274">
        <v>55.916666666666671</v>
      </c>
      <c r="I337" s="274">
        <v>56.63333333333334</v>
      </c>
      <c r="J337" s="274">
        <v>57.616666666666667</v>
      </c>
      <c r="K337" s="272">
        <v>55.65</v>
      </c>
      <c r="L337" s="272">
        <v>53.95</v>
      </c>
      <c r="M337" s="272">
        <v>12.65048</v>
      </c>
    </row>
    <row r="338" spans="1:13">
      <c r="A338" s="263">
        <v>328</v>
      </c>
      <c r="B338" s="272" t="s">
        <v>152</v>
      </c>
      <c r="C338" s="273">
        <v>116.55</v>
      </c>
      <c r="D338" s="274">
        <v>114.71666666666665</v>
      </c>
      <c r="E338" s="274">
        <v>112.0333333333333</v>
      </c>
      <c r="F338" s="274">
        <v>107.51666666666665</v>
      </c>
      <c r="G338" s="274">
        <v>104.8333333333333</v>
      </c>
      <c r="H338" s="274">
        <v>119.23333333333331</v>
      </c>
      <c r="I338" s="274">
        <v>121.91666666666667</v>
      </c>
      <c r="J338" s="274">
        <v>126.43333333333331</v>
      </c>
      <c r="K338" s="272">
        <v>117.4</v>
      </c>
      <c r="L338" s="272">
        <v>110.2</v>
      </c>
      <c r="M338" s="272">
        <v>137.90477999999999</v>
      </c>
    </row>
    <row r="339" spans="1:13">
      <c r="A339" s="263">
        <v>329</v>
      </c>
      <c r="B339" s="272" t="s">
        <v>695</v>
      </c>
      <c r="C339" s="273">
        <v>152.1</v>
      </c>
      <c r="D339" s="274">
        <v>150.91666666666666</v>
      </c>
      <c r="E339" s="274">
        <v>147.23333333333332</v>
      </c>
      <c r="F339" s="274">
        <v>142.36666666666667</v>
      </c>
      <c r="G339" s="274">
        <v>138.68333333333334</v>
      </c>
      <c r="H339" s="274">
        <v>155.7833333333333</v>
      </c>
      <c r="I339" s="274">
        <v>159.46666666666664</v>
      </c>
      <c r="J339" s="274">
        <v>164.33333333333329</v>
      </c>
      <c r="K339" s="272">
        <v>154.6</v>
      </c>
      <c r="L339" s="272">
        <v>146.05000000000001</v>
      </c>
      <c r="M339" s="272">
        <v>24.93131</v>
      </c>
    </row>
    <row r="340" spans="1:13">
      <c r="A340" s="263">
        <v>330</v>
      </c>
      <c r="B340" s="272" t="s">
        <v>153</v>
      </c>
      <c r="C340" s="273">
        <v>99.05</v>
      </c>
      <c r="D340" s="274">
        <v>98.75</v>
      </c>
      <c r="E340" s="274">
        <v>97.3</v>
      </c>
      <c r="F340" s="274">
        <v>95.55</v>
      </c>
      <c r="G340" s="274">
        <v>94.1</v>
      </c>
      <c r="H340" s="274">
        <v>100.5</v>
      </c>
      <c r="I340" s="274">
        <v>101.94999999999999</v>
      </c>
      <c r="J340" s="274">
        <v>103.7</v>
      </c>
      <c r="K340" s="272">
        <v>100.2</v>
      </c>
      <c r="L340" s="272">
        <v>97</v>
      </c>
      <c r="M340" s="272">
        <v>392.64443</v>
      </c>
    </row>
    <row r="341" spans="1:13">
      <c r="A341" s="263">
        <v>331</v>
      </c>
      <c r="B341" s="272" t="s">
        <v>449</v>
      </c>
      <c r="C341" s="273">
        <v>487.5</v>
      </c>
      <c r="D341" s="274">
        <v>483.81666666666666</v>
      </c>
      <c r="E341" s="274">
        <v>470.63333333333333</v>
      </c>
      <c r="F341" s="274">
        <v>453.76666666666665</v>
      </c>
      <c r="G341" s="274">
        <v>440.58333333333331</v>
      </c>
      <c r="H341" s="274">
        <v>500.68333333333334</v>
      </c>
      <c r="I341" s="274">
        <v>513.86666666666656</v>
      </c>
      <c r="J341" s="274">
        <v>530.73333333333335</v>
      </c>
      <c r="K341" s="272">
        <v>497</v>
      </c>
      <c r="L341" s="272">
        <v>466.95</v>
      </c>
      <c r="M341" s="272">
        <v>3.2749999999999999</v>
      </c>
    </row>
    <row r="342" spans="1:13">
      <c r="A342" s="263">
        <v>332</v>
      </c>
      <c r="B342" s="272" t="s">
        <v>148</v>
      </c>
      <c r="C342" s="273">
        <v>51.65</v>
      </c>
      <c r="D342" s="274">
        <v>51.483333333333327</v>
      </c>
      <c r="E342" s="274">
        <v>50.716666666666654</v>
      </c>
      <c r="F342" s="274">
        <v>49.783333333333324</v>
      </c>
      <c r="G342" s="274">
        <v>49.016666666666652</v>
      </c>
      <c r="H342" s="274">
        <v>52.416666666666657</v>
      </c>
      <c r="I342" s="274">
        <v>53.183333333333323</v>
      </c>
      <c r="J342" s="274">
        <v>54.11666666666666</v>
      </c>
      <c r="K342" s="272">
        <v>52.25</v>
      </c>
      <c r="L342" s="272">
        <v>50.55</v>
      </c>
      <c r="M342" s="272">
        <v>293.13727</v>
      </c>
    </row>
    <row r="343" spans="1:13">
      <c r="A343" s="263">
        <v>333</v>
      </c>
      <c r="B343" s="272" t="s">
        <v>450</v>
      </c>
      <c r="C343" s="273">
        <v>41.4</v>
      </c>
      <c r="D343" s="274">
        <v>41.4</v>
      </c>
      <c r="E343" s="274">
        <v>40.849999999999994</v>
      </c>
      <c r="F343" s="274">
        <v>40.299999999999997</v>
      </c>
      <c r="G343" s="274">
        <v>39.749999999999993</v>
      </c>
      <c r="H343" s="274">
        <v>41.949999999999996</v>
      </c>
      <c r="I343" s="274">
        <v>42.499999999999993</v>
      </c>
      <c r="J343" s="274">
        <v>43.05</v>
      </c>
      <c r="K343" s="272">
        <v>41.95</v>
      </c>
      <c r="L343" s="272">
        <v>40.85</v>
      </c>
      <c r="M343" s="272">
        <v>9.6936900000000001</v>
      </c>
    </row>
    <row r="344" spans="1:13">
      <c r="A344" s="263">
        <v>334</v>
      </c>
      <c r="B344" s="272" t="s">
        <v>451</v>
      </c>
      <c r="C344" s="273">
        <v>2506.85</v>
      </c>
      <c r="D344" s="274">
        <v>2525.1666666666665</v>
      </c>
      <c r="E344" s="274">
        <v>2478.6833333333329</v>
      </c>
      <c r="F344" s="274">
        <v>2450.5166666666664</v>
      </c>
      <c r="G344" s="274">
        <v>2404.0333333333328</v>
      </c>
      <c r="H344" s="274">
        <v>2553.333333333333</v>
      </c>
      <c r="I344" s="274">
        <v>2599.8166666666666</v>
      </c>
      <c r="J344" s="274">
        <v>2627.9833333333331</v>
      </c>
      <c r="K344" s="272">
        <v>2571.65</v>
      </c>
      <c r="L344" s="272">
        <v>2497</v>
      </c>
      <c r="M344" s="272">
        <v>0.89534000000000002</v>
      </c>
    </row>
    <row r="345" spans="1:13">
      <c r="A345" s="263">
        <v>335</v>
      </c>
      <c r="B345" s="272" t="s">
        <v>756</v>
      </c>
      <c r="C345" s="273">
        <v>82.35</v>
      </c>
      <c r="D345" s="274">
        <v>82.45</v>
      </c>
      <c r="E345" s="274">
        <v>81.900000000000006</v>
      </c>
      <c r="F345" s="274">
        <v>81.45</v>
      </c>
      <c r="G345" s="274">
        <v>80.900000000000006</v>
      </c>
      <c r="H345" s="274">
        <v>82.9</v>
      </c>
      <c r="I345" s="274">
        <v>83.449999999999989</v>
      </c>
      <c r="J345" s="274">
        <v>83.9</v>
      </c>
      <c r="K345" s="272">
        <v>83</v>
      </c>
      <c r="L345" s="272">
        <v>82</v>
      </c>
      <c r="M345" s="272">
        <v>0.83026</v>
      </c>
    </row>
    <row r="346" spans="1:13">
      <c r="A346" s="263">
        <v>336</v>
      </c>
      <c r="B346" s="272" t="s">
        <v>151</v>
      </c>
      <c r="C346" s="273">
        <v>17074</v>
      </c>
      <c r="D346" s="274">
        <v>17117.8</v>
      </c>
      <c r="E346" s="274">
        <v>17008.649999999998</v>
      </c>
      <c r="F346" s="274">
        <v>16943.3</v>
      </c>
      <c r="G346" s="274">
        <v>16834.149999999998</v>
      </c>
      <c r="H346" s="274">
        <v>17183.149999999998</v>
      </c>
      <c r="I346" s="274">
        <v>17292.3</v>
      </c>
      <c r="J346" s="274">
        <v>17357.649999999998</v>
      </c>
      <c r="K346" s="272">
        <v>17226.95</v>
      </c>
      <c r="L346" s="272">
        <v>17052.45</v>
      </c>
      <c r="M346" s="272">
        <v>0.92100000000000004</v>
      </c>
    </row>
    <row r="347" spans="1:13">
      <c r="A347" s="263">
        <v>337</v>
      </c>
      <c r="B347" s="272" t="s">
        <v>794</v>
      </c>
      <c r="C347" s="273">
        <v>37.5</v>
      </c>
      <c r="D347" s="274">
        <v>37.5</v>
      </c>
      <c r="E347" s="274">
        <v>36.75</v>
      </c>
      <c r="F347" s="274">
        <v>36</v>
      </c>
      <c r="G347" s="274">
        <v>35.25</v>
      </c>
      <c r="H347" s="274">
        <v>38.25</v>
      </c>
      <c r="I347" s="274">
        <v>39</v>
      </c>
      <c r="J347" s="274">
        <v>39.75</v>
      </c>
      <c r="K347" s="272">
        <v>38.25</v>
      </c>
      <c r="L347" s="272">
        <v>36.75</v>
      </c>
      <c r="M347" s="272">
        <v>26.85962</v>
      </c>
    </row>
    <row r="348" spans="1:13">
      <c r="A348" s="263">
        <v>338</v>
      </c>
      <c r="B348" s="272" t="s">
        <v>452</v>
      </c>
      <c r="C348" s="273">
        <v>1532.6</v>
      </c>
      <c r="D348" s="274">
        <v>1539.75</v>
      </c>
      <c r="E348" s="274">
        <v>1510.8</v>
      </c>
      <c r="F348" s="274">
        <v>1489</v>
      </c>
      <c r="G348" s="274">
        <v>1460.05</v>
      </c>
      <c r="H348" s="274">
        <v>1561.55</v>
      </c>
      <c r="I348" s="274">
        <v>1590.4999999999998</v>
      </c>
      <c r="J348" s="274">
        <v>1612.3</v>
      </c>
      <c r="K348" s="272">
        <v>1568.7</v>
      </c>
      <c r="L348" s="272">
        <v>1517.95</v>
      </c>
      <c r="M348" s="272">
        <v>0.1305</v>
      </c>
    </row>
    <row r="349" spans="1:13">
      <c r="A349" s="263">
        <v>339</v>
      </c>
      <c r="B349" s="272" t="s">
        <v>793</v>
      </c>
      <c r="C349" s="273">
        <v>330.9</v>
      </c>
      <c r="D349" s="274">
        <v>331.2833333333333</v>
      </c>
      <c r="E349" s="274">
        <v>328.11666666666662</v>
      </c>
      <c r="F349" s="274">
        <v>325.33333333333331</v>
      </c>
      <c r="G349" s="274">
        <v>322.16666666666663</v>
      </c>
      <c r="H349" s="274">
        <v>334.06666666666661</v>
      </c>
      <c r="I349" s="274">
        <v>337.23333333333335</v>
      </c>
      <c r="J349" s="274">
        <v>340.01666666666659</v>
      </c>
      <c r="K349" s="272">
        <v>334.45</v>
      </c>
      <c r="L349" s="272">
        <v>328.5</v>
      </c>
      <c r="M349" s="272">
        <v>8.0431299999999997</v>
      </c>
    </row>
    <row r="350" spans="1:13">
      <c r="A350" s="263">
        <v>340</v>
      </c>
      <c r="B350" s="272" t="s">
        <v>266</v>
      </c>
      <c r="C350" s="273">
        <v>574.65</v>
      </c>
      <c r="D350" s="274">
        <v>568</v>
      </c>
      <c r="E350" s="274">
        <v>559</v>
      </c>
      <c r="F350" s="274">
        <v>543.35</v>
      </c>
      <c r="G350" s="274">
        <v>534.35</v>
      </c>
      <c r="H350" s="274">
        <v>583.65</v>
      </c>
      <c r="I350" s="274">
        <v>592.65</v>
      </c>
      <c r="J350" s="274">
        <v>608.29999999999995</v>
      </c>
      <c r="K350" s="272">
        <v>577</v>
      </c>
      <c r="L350" s="272">
        <v>552.35</v>
      </c>
      <c r="M350" s="272">
        <v>3.6666099999999999</v>
      </c>
    </row>
    <row r="351" spans="1:13">
      <c r="A351" s="263">
        <v>341</v>
      </c>
      <c r="B351" s="272" t="s">
        <v>155</v>
      </c>
      <c r="C351" s="273">
        <v>97.65</v>
      </c>
      <c r="D351" s="274">
        <v>96.75</v>
      </c>
      <c r="E351" s="274">
        <v>94.9</v>
      </c>
      <c r="F351" s="274">
        <v>92.15</v>
      </c>
      <c r="G351" s="274">
        <v>90.300000000000011</v>
      </c>
      <c r="H351" s="274">
        <v>99.5</v>
      </c>
      <c r="I351" s="274">
        <v>101.35</v>
      </c>
      <c r="J351" s="274">
        <v>104.1</v>
      </c>
      <c r="K351" s="272">
        <v>98.6</v>
      </c>
      <c r="L351" s="272">
        <v>94</v>
      </c>
      <c r="M351" s="272">
        <v>496.70026999999999</v>
      </c>
    </row>
    <row r="352" spans="1:13">
      <c r="A352" s="263">
        <v>342</v>
      </c>
      <c r="B352" s="272" t="s">
        <v>154</v>
      </c>
      <c r="C352" s="273">
        <v>118.15</v>
      </c>
      <c r="D352" s="274">
        <v>117.03333333333335</v>
      </c>
      <c r="E352" s="274">
        <v>115.61666666666669</v>
      </c>
      <c r="F352" s="274">
        <v>113.08333333333334</v>
      </c>
      <c r="G352" s="274">
        <v>111.66666666666669</v>
      </c>
      <c r="H352" s="274">
        <v>119.56666666666669</v>
      </c>
      <c r="I352" s="274">
        <v>120.98333333333335</v>
      </c>
      <c r="J352" s="274">
        <v>123.51666666666669</v>
      </c>
      <c r="K352" s="272">
        <v>118.45</v>
      </c>
      <c r="L352" s="272">
        <v>114.5</v>
      </c>
      <c r="M352" s="272">
        <v>20.13843</v>
      </c>
    </row>
    <row r="353" spans="1:13">
      <c r="A353" s="263">
        <v>343</v>
      </c>
      <c r="B353" s="272" t="s">
        <v>453</v>
      </c>
      <c r="C353" s="273">
        <v>75.5</v>
      </c>
      <c r="D353" s="274">
        <v>76.033333333333331</v>
      </c>
      <c r="E353" s="274">
        <v>74.216666666666669</v>
      </c>
      <c r="F353" s="274">
        <v>72.933333333333337</v>
      </c>
      <c r="G353" s="274">
        <v>71.116666666666674</v>
      </c>
      <c r="H353" s="274">
        <v>77.316666666666663</v>
      </c>
      <c r="I353" s="274">
        <v>79.133333333333326</v>
      </c>
      <c r="J353" s="274">
        <v>80.416666666666657</v>
      </c>
      <c r="K353" s="272">
        <v>77.849999999999994</v>
      </c>
      <c r="L353" s="272">
        <v>74.75</v>
      </c>
      <c r="M353" s="272">
        <v>0.31097000000000002</v>
      </c>
    </row>
    <row r="354" spans="1:13">
      <c r="A354" s="263">
        <v>344</v>
      </c>
      <c r="B354" s="272" t="s">
        <v>267</v>
      </c>
      <c r="C354" s="273">
        <v>3300.25</v>
      </c>
      <c r="D354" s="274">
        <v>3308.4166666666665</v>
      </c>
      <c r="E354" s="274">
        <v>3272.833333333333</v>
      </c>
      <c r="F354" s="274">
        <v>3245.4166666666665</v>
      </c>
      <c r="G354" s="274">
        <v>3209.833333333333</v>
      </c>
      <c r="H354" s="274">
        <v>3335.833333333333</v>
      </c>
      <c r="I354" s="274">
        <v>3371.4166666666661</v>
      </c>
      <c r="J354" s="274">
        <v>3398.833333333333</v>
      </c>
      <c r="K354" s="272">
        <v>3344</v>
      </c>
      <c r="L354" s="272">
        <v>3281</v>
      </c>
      <c r="M354" s="272">
        <v>0.16158</v>
      </c>
    </row>
    <row r="355" spans="1:13">
      <c r="A355" s="263">
        <v>345</v>
      </c>
      <c r="B355" s="272" t="s">
        <v>454</v>
      </c>
      <c r="C355" s="273">
        <v>94.75</v>
      </c>
      <c r="D355" s="274">
        <v>94.033333333333346</v>
      </c>
      <c r="E355" s="274">
        <v>92.216666666666697</v>
      </c>
      <c r="F355" s="274">
        <v>89.683333333333351</v>
      </c>
      <c r="G355" s="274">
        <v>87.866666666666703</v>
      </c>
      <c r="H355" s="274">
        <v>96.566666666666691</v>
      </c>
      <c r="I355" s="274">
        <v>98.383333333333326</v>
      </c>
      <c r="J355" s="274">
        <v>100.91666666666669</v>
      </c>
      <c r="K355" s="272">
        <v>95.85</v>
      </c>
      <c r="L355" s="272">
        <v>91.5</v>
      </c>
      <c r="M355" s="272">
        <v>10.309990000000001</v>
      </c>
    </row>
    <row r="356" spans="1:13">
      <c r="A356" s="263">
        <v>346</v>
      </c>
      <c r="B356" s="272" t="s">
        <v>455</v>
      </c>
      <c r="C356" s="273">
        <v>282.75</v>
      </c>
      <c r="D356" s="274">
        <v>284.59999999999997</v>
      </c>
      <c r="E356" s="274">
        <v>272.59999999999991</v>
      </c>
      <c r="F356" s="274">
        <v>262.44999999999993</v>
      </c>
      <c r="G356" s="274">
        <v>250.44999999999987</v>
      </c>
      <c r="H356" s="274">
        <v>294.74999999999994</v>
      </c>
      <c r="I356" s="274">
        <v>306.75000000000006</v>
      </c>
      <c r="J356" s="274">
        <v>316.89999999999998</v>
      </c>
      <c r="K356" s="272">
        <v>296.60000000000002</v>
      </c>
      <c r="L356" s="272">
        <v>274.45</v>
      </c>
      <c r="M356" s="272">
        <v>8.9779</v>
      </c>
    </row>
    <row r="357" spans="1:13">
      <c r="A357" s="263">
        <v>347</v>
      </c>
      <c r="B357" s="272" t="s">
        <v>456</v>
      </c>
      <c r="C357" s="273">
        <v>231.45</v>
      </c>
      <c r="D357" s="274">
        <v>230.31666666666669</v>
      </c>
      <c r="E357" s="274">
        <v>226.93333333333339</v>
      </c>
      <c r="F357" s="274">
        <v>222.41666666666671</v>
      </c>
      <c r="G357" s="274">
        <v>219.03333333333342</v>
      </c>
      <c r="H357" s="274">
        <v>234.83333333333337</v>
      </c>
      <c r="I357" s="274">
        <v>238.21666666666664</v>
      </c>
      <c r="J357" s="274">
        <v>242.73333333333335</v>
      </c>
      <c r="K357" s="272">
        <v>233.7</v>
      </c>
      <c r="L357" s="272">
        <v>225.8</v>
      </c>
      <c r="M357" s="272">
        <v>2.5486200000000001</v>
      </c>
    </row>
    <row r="358" spans="1:13">
      <c r="A358" s="263">
        <v>348</v>
      </c>
      <c r="B358" s="272" t="s">
        <v>268</v>
      </c>
      <c r="C358" s="273">
        <v>2251.6999999999998</v>
      </c>
      <c r="D358" s="274">
        <v>2259.8666666666668</v>
      </c>
      <c r="E358" s="274">
        <v>2179.8333333333335</v>
      </c>
      <c r="F358" s="274">
        <v>2107.9666666666667</v>
      </c>
      <c r="G358" s="274">
        <v>2027.9333333333334</v>
      </c>
      <c r="H358" s="274">
        <v>2331.7333333333336</v>
      </c>
      <c r="I358" s="274">
        <v>2411.7666666666664</v>
      </c>
      <c r="J358" s="274">
        <v>2483.6333333333337</v>
      </c>
      <c r="K358" s="272">
        <v>2339.9</v>
      </c>
      <c r="L358" s="272">
        <v>2188</v>
      </c>
      <c r="M358" s="272">
        <v>12.32639</v>
      </c>
    </row>
    <row r="359" spans="1:13">
      <c r="A359" s="263">
        <v>349</v>
      </c>
      <c r="B359" s="272" t="s">
        <v>269</v>
      </c>
      <c r="C359" s="273">
        <v>361.2</v>
      </c>
      <c r="D359" s="274">
        <v>361.98333333333335</v>
      </c>
      <c r="E359" s="274">
        <v>356.9666666666667</v>
      </c>
      <c r="F359" s="274">
        <v>352.73333333333335</v>
      </c>
      <c r="G359" s="274">
        <v>347.7166666666667</v>
      </c>
      <c r="H359" s="274">
        <v>366.2166666666667</v>
      </c>
      <c r="I359" s="274">
        <v>371.23333333333335</v>
      </c>
      <c r="J359" s="274">
        <v>375.4666666666667</v>
      </c>
      <c r="K359" s="272">
        <v>367</v>
      </c>
      <c r="L359" s="272">
        <v>357.75</v>
      </c>
      <c r="M359" s="272">
        <v>1.756</v>
      </c>
    </row>
    <row r="360" spans="1:13">
      <c r="A360" s="263">
        <v>350</v>
      </c>
      <c r="B360" s="272" t="s">
        <v>457</v>
      </c>
      <c r="C360" s="273">
        <v>229.5</v>
      </c>
      <c r="D360" s="274">
        <v>226.95000000000002</v>
      </c>
      <c r="E360" s="274">
        <v>221.20000000000005</v>
      </c>
      <c r="F360" s="274">
        <v>212.90000000000003</v>
      </c>
      <c r="G360" s="274">
        <v>207.15000000000006</v>
      </c>
      <c r="H360" s="274">
        <v>235.25000000000003</v>
      </c>
      <c r="I360" s="274">
        <v>240.99999999999997</v>
      </c>
      <c r="J360" s="274">
        <v>249.3</v>
      </c>
      <c r="K360" s="272">
        <v>232.7</v>
      </c>
      <c r="L360" s="272">
        <v>218.65</v>
      </c>
      <c r="M360" s="272">
        <v>14.02346</v>
      </c>
    </row>
    <row r="361" spans="1:13">
      <c r="A361" s="263">
        <v>351</v>
      </c>
      <c r="B361" s="272" t="s">
        <v>759</v>
      </c>
      <c r="C361" s="273">
        <v>446.5</v>
      </c>
      <c r="D361" s="274">
        <v>442.9666666666667</v>
      </c>
      <c r="E361" s="274">
        <v>430.68333333333339</v>
      </c>
      <c r="F361" s="274">
        <v>414.86666666666667</v>
      </c>
      <c r="G361" s="274">
        <v>402.58333333333337</v>
      </c>
      <c r="H361" s="274">
        <v>458.78333333333342</v>
      </c>
      <c r="I361" s="274">
        <v>471.06666666666672</v>
      </c>
      <c r="J361" s="274">
        <v>486.88333333333344</v>
      </c>
      <c r="K361" s="272">
        <v>455.25</v>
      </c>
      <c r="L361" s="272">
        <v>427.15</v>
      </c>
      <c r="M361" s="272">
        <v>5.97248</v>
      </c>
    </row>
    <row r="362" spans="1:13">
      <c r="A362" s="263">
        <v>352</v>
      </c>
      <c r="B362" s="272" t="s">
        <v>458</v>
      </c>
      <c r="C362" s="273">
        <v>64</v>
      </c>
      <c r="D362" s="274">
        <v>63.916666666666664</v>
      </c>
      <c r="E362" s="274">
        <v>62.933333333333323</v>
      </c>
      <c r="F362" s="274">
        <v>61.86666666666666</v>
      </c>
      <c r="G362" s="274">
        <v>60.883333333333319</v>
      </c>
      <c r="H362" s="274">
        <v>64.98333333333332</v>
      </c>
      <c r="I362" s="274">
        <v>65.966666666666669</v>
      </c>
      <c r="J362" s="274">
        <v>67.033333333333331</v>
      </c>
      <c r="K362" s="272">
        <v>64.900000000000006</v>
      </c>
      <c r="L362" s="272">
        <v>62.85</v>
      </c>
      <c r="M362" s="272">
        <v>33.795400000000001</v>
      </c>
    </row>
    <row r="363" spans="1:13">
      <c r="A363" s="263">
        <v>353</v>
      </c>
      <c r="B363" s="272" t="s">
        <v>163</v>
      </c>
      <c r="C363" s="273">
        <v>1494.7</v>
      </c>
      <c r="D363" s="274">
        <v>1499.2333333333333</v>
      </c>
      <c r="E363" s="274">
        <v>1478.4666666666667</v>
      </c>
      <c r="F363" s="274">
        <v>1462.2333333333333</v>
      </c>
      <c r="G363" s="274">
        <v>1441.4666666666667</v>
      </c>
      <c r="H363" s="274">
        <v>1515.4666666666667</v>
      </c>
      <c r="I363" s="274">
        <v>1536.2333333333336</v>
      </c>
      <c r="J363" s="274">
        <v>1552.4666666666667</v>
      </c>
      <c r="K363" s="272">
        <v>1520</v>
      </c>
      <c r="L363" s="272">
        <v>1483</v>
      </c>
      <c r="M363" s="272">
        <v>18.409890000000001</v>
      </c>
    </row>
    <row r="364" spans="1:13">
      <c r="A364" s="263">
        <v>354</v>
      </c>
      <c r="B364" s="272" t="s">
        <v>156</v>
      </c>
      <c r="C364" s="273">
        <v>29585.15</v>
      </c>
      <c r="D364" s="274">
        <v>29502.066666666666</v>
      </c>
      <c r="E364" s="274">
        <v>29004.133333333331</v>
      </c>
      <c r="F364" s="274">
        <v>28423.116666666665</v>
      </c>
      <c r="G364" s="274">
        <v>27925.183333333331</v>
      </c>
      <c r="H364" s="274">
        <v>30083.083333333332</v>
      </c>
      <c r="I364" s="274">
        <v>30581.016666666666</v>
      </c>
      <c r="J364" s="274">
        <v>31162.033333333333</v>
      </c>
      <c r="K364" s="272">
        <v>30000</v>
      </c>
      <c r="L364" s="272">
        <v>28921.05</v>
      </c>
      <c r="M364" s="272">
        <v>0.45890999999999998</v>
      </c>
    </row>
    <row r="365" spans="1:13">
      <c r="A365" s="263">
        <v>355</v>
      </c>
      <c r="B365" s="272" t="s">
        <v>459</v>
      </c>
      <c r="C365" s="273">
        <v>1694.1</v>
      </c>
      <c r="D365" s="274">
        <v>1687.7166666666665</v>
      </c>
      <c r="E365" s="274">
        <v>1636.4333333333329</v>
      </c>
      <c r="F365" s="274">
        <v>1578.7666666666664</v>
      </c>
      <c r="G365" s="274">
        <v>1527.4833333333329</v>
      </c>
      <c r="H365" s="274">
        <v>1745.383333333333</v>
      </c>
      <c r="I365" s="274">
        <v>1796.6666666666663</v>
      </c>
      <c r="J365" s="274">
        <v>1854.333333333333</v>
      </c>
      <c r="K365" s="272">
        <v>1739</v>
      </c>
      <c r="L365" s="272">
        <v>1630.05</v>
      </c>
      <c r="M365" s="272">
        <v>4.9986899999999999</v>
      </c>
    </row>
    <row r="366" spans="1:13">
      <c r="A366" s="263">
        <v>356</v>
      </c>
      <c r="B366" s="272" t="s">
        <v>158</v>
      </c>
      <c r="C366" s="273">
        <v>250.4</v>
      </c>
      <c r="D366" s="274">
        <v>250.79999999999998</v>
      </c>
      <c r="E366" s="274">
        <v>247.59999999999997</v>
      </c>
      <c r="F366" s="274">
        <v>244.79999999999998</v>
      </c>
      <c r="G366" s="274">
        <v>241.59999999999997</v>
      </c>
      <c r="H366" s="274">
        <v>253.59999999999997</v>
      </c>
      <c r="I366" s="274">
        <v>256.79999999999995</v>
      </c>
      <c r="J366" s="274">
        <v>259.59999999999997</v>
      </c>
      <c r="K366" s="272">
        <v>254</v>
      </c>
      <c r="L366" s="272">
        <v>248</v>
      </c>
      <c r="M366" s="272">
        <v>43.66527</v>
      </c>
    </row>
    <row r="367" spans="1:13">
      <c r="A367" s="263">
        <v>357</v>
      </c>
      <c r="B367" s="272" t="s">
        <v>270</v>
      </c>
      <c r="C367" s="273">
        <v>4496.6000000000004</v>
      </c>
      <c r="D367" s="274">
        <v>4523.8666666666668</v>
      </c>
      <c r="E367" s="274">
        <v>4452.7333333333336</v>
      </c>
      <c r="F367" s="274">
        <v>4408.8666666666668</v>
      </c>
      <c r="G367" s="274">
        <v>4337.7333333333336</v>
      </c>
      <c r="H367" s="274">
        <v>4567.7333333333336</v>
      </c>
      <c r="I367" s="274">
        <v>4638.8666666666668</v>
      </c>
      <c r="J367" s="274">
        <v>4682.7333333333336</v>
      </c>
      <c r="K367" s="272">
        <v>4595</v>
      </c>
      <c r="L367" s="272">
        <v>4480</v>
      </c>
      <c r="M367" s="272">
        <v>0.71418000000000004</v>
      </c>
    </row>
    <row r="368" spans="1:13">
      <c r="A368" s="263">
        <v>358</v>
      </c>
      <c r="B368" s="272" t="s">
        <v>460</v>
      </c>
      <c r="C368" s="273">
        <v>203.25</v>
      </c>
      <c r="D368" s="274">
        <v>201.29999999999998</v>
      </c>
      <c r="E368" s="274">
        <v>197.09999999999997</v>
      </c>
      <c r="F368" s="274">
        <v>190.95</v>
      </c>
      <c r="G368" s="274">
        <v>186.74999999999997</v>
      </c>
      <c r="H368" s="274">
        <v>207.44999999999996</v>
      </c>
      <c r="I368" s="274">
        <v>211.64999999999995</v>
      </c>
      <c r="J368" s="274">
        <v>217.79999999999995</v>
      </c>
      <c r="K368" s="272">
        <v>205.5</v>
      </c>
      <c r="L368" s="272">
        <v>195.15</v>
      </c>
      <c r="M368" s="272">
        <v>21.724340000000002</v>
      </c>
    </row>
    <row r="369" spans="1:13">
      <c r="A369" s="263">
        <v>359</v>
      </c>
      <c r="B369" s="272" t="s">
        <v>461</v>
      </c>
      <c r="C369" s="273">
        <v>809.1</v>
      </c>
      <c r="D369" s="274">
        <v>815.43333333333339</v>
      </c>
      <c r="E369" s="274">
        <v>793.71666666666681</v>
      </c>
      <c r="F369" s="274">
        <v>778.33333333333337</v>
      </c>
      <c r="G369" s="274">
        <v>756.61666666666679</v>
      </c>
      <c r="H369" s="274">
        <v>830.81666666666683</v>
      </c>
      <c r="I369" s="274">
        <v>852.53333333333353</v>
      </c>
      <c r="J369" s="274">
        <v>867.91666666666686</v>
      </c>
      <c r="K369" s="272">
        <v>837.15</v>
      </c>
      <c r="L369" s="272">
        <v>800.05</v>
      </c>
      <c r="M369" s="272">
        <v>0.74819999999999998</v>
      </c>
    </row>
    <row r="370" spans="1:13">
      <c r="A370" s="263">
        <v>360</v>
      </c>
      <c r="B370" s="272" t="s">
        <v>160</v>
      </c>
      <c r="C370" s="273">
        <v>1759.95</v>
      </c>
      <c r="D370" s="274">
        <v>1754.1499999999999</v>
      </c>
      <c r="E370" s="274">
        <v>1736.7999999999997</v>
      </c>
      <c r="F370" s="274">
        <v>1713.6499999999999</v>
      </c>
      <c r="G370" s="274">
        <v>1696.2999999999997</v>
      </c>
      <c r="H370" s="274">
        <v>1777.2999999999997</v>
      </c>
      <c r="I370" s="274">
        <v>1794.6499999999996</v>
      </c>
      <c r="J370" s="274">
        <v>1817.7999999999997</v>
      </c>
      <c r="K370" s="272">
        <v>1771.5</v>
      </c>
      <c r="L370" s="272">
        <v>1731</v>
      </c>
      <c r="M370" s="272">
        <v>6.9721399999999996</v>
      </c>
    </row>
    <row r="371" spans="1:13">
      <c r="A371" s="263">
        <v>361</v>
      </c>
      <c r="B371" s="272" t="s">
        <v>157</v>
      </c>
      <c r="C371" s="273">
        <v>1522.25</v>
      </c>
      <c r="D371" s="274">
        <v>1521.3999999999999</v>
      </c>
      <c r="E371" s="274">
        <v>1501.8499999999997</v>
      </c>
      <c r="F371" s="274">
        <v>1481.4499999999998</v>
      </c>
      <c r="G371" s="274">
        <v>1461.8999999999996</v>
      </c>
      <c r="H371" s="274">
        <v>1541.7999999999997</v>
      </c>
      <c r="I371" s="274">
        <v>1561.35</v>
      </c>
      <c r="J371" s="274">
        <v>1581.7499999999998</v>
      </c>
      <c r="K371" s="272">
        <v>1540.95</v>
      </c>
      <c r="L371" s="272">
        <v>1501</v>
      </c>
      <c r="M371" s="272">
        <v>10.79616</v>
      </c>
    </row>
    <row r="372" spans="1:13">
      <c r="A372" s="263">
        <v>362</v>
      </c>
      <c r="B372" s="272" t="s">
        <v>757</v>
      </c>
      <c r="C372" s="273">
        <v>520.29999999999995</v>
      </c>
      <c r="D372" s="274">
        <v>516.44999999999993</v>
      </c>
      <c r="E372" s="274">
        <v>510.89999999999986</v>
      </c>
      <c r="F372" s="274">
        <v>501.49999999999994</v>
      </c>
      <c r="G372" s="274">
        <v>495.94999999999987</v>
      </c>
      <c r="H372" s="274">
        <v>525.84999999999991</v>
      </c>
      <c r="I372" s="274">
        <v>531.39999999999986</v>
      </c>
      <c r="J372" s="274">
        <v>540.79999999999984</v>
      </c>
      <c r="K372" s="272">
        <v>522</v>
      </c>
      <c r="L372" s="272">
        <v>507.05</v>
      </c>
      <c r="M372" s="272">
        <v>0.87716000000000005</v>
      </c>
    </row>
    <row r="373" spans="1:13">
      <c r="A373" s="263">
        <v>363</v>
      </c>
      <c r="B373" s="272" t="s">
        <v>462</v>
      </c>
      <c r="C373" s="273">
        <v>1319.8</v>
      </c>
      <c r="D373" s="274">
        <v>1310.2333333333333</v>
      </c>
      <c r="E373" s="274">
        <v>1293.4666666666667</v>
      </c>
      <c r="F373" s="274">
        <v>1267.1333333333334</v>
      </c>
      <c r="G373" s="274">
        <v>1250.3666666666668</v>
      </c>
      <c r="H373" s="274">
        <v>1336.5666666666666</v>
      </c>
      <c r="I373" s="274">
        <v>1353.3333333333335</v>
      </c>
      <c r="J373" s="274">
        <v>1379.6666666666665</v>
      </c>
      <c r="K373" s="272">
        <v>1327</v>
      </c>
      <c r="L373" s="272">
        <v>1283.9000000000001</v>
      </c>
      <c r="M373" s="272">
        <v>8.6138300000000001</v>
      </c>
    </row>
    <row r="374" spans="1:13">
      <c r="A374" s="263">
        <v>364</v>
      </c>
      <c r="B374" s="272" t="s">
        <v>758</v>
      </c>
      <c r="C374" s="273">
        <v>744.5</v>
      </c>
      <c r="D374" s="274">
        <v>746.38333333333333</v>
      </c>
      <c r="E374" s="274">
        <v>734.31666666666661</v>
      </c>
      <c r="F374" s="274">
        <v>724.13333333333333</v>
      </c>
      <c r="G374" s="274">
        <v>712.06666666666661</v>
      </c>
      <c r="H374" s="274">
        <v>756.56666666666661</v>
      </c>
      <c r="I374" s="274">
        <v>768.63333333333344</v>
      </c>
      <c r="J374" s="274">
        <v>778.81666666666661</v>
      </c>
      <c r="K374" s="272">
        <v>758.45</v>
      </c>
      <c r="L374" s="272">
        <v>736.2</v>
      </c>
      <c r="M374" s="272">
        <v>1.5953900000000001</v>
      </c>
    </row>
    <row r="375" spans="1:13">
      <c r="A375" s="263">
        <v>365</v>
      </c>
      <c r="B375" s="272" t="s">
        <v>159</v>
      </c>
      <c r="C375" s="273">
        <v>126.85</v>
      </c>
      <c r="D375" s="274">
        <v>126.39999999999999</v>
      </c>
      <c r="E375" s="274">
        <v>125.39999999999998</v>
      </c>
      <c r="F375" s="274">
        <v>123.94999999999999</v>
      </c>
      <c r="G375" s="274">
        <v>122.94999999999997</v>
      </c>
      <c r="H375" s="274">
        <v>127.84999999999998</v>
      </c>
      <c r="I375" s="274">
        <v>128.85000000000002</v>
      </c>
      <c r="J375" s="274">
        <v>130.29999999999998</v>
      </c>
      <c r="K375" s="272">
        <v>127.4</v>
      </c>
      <c r="L375" s="272">
        <v>124.95</v>
      </c>
      <c r="M375" s="272">
        <v>70.141549999999995</v>
      </c>
    </row>
    <row r="376" spans="1:13">
      <c r="A376" s="263">
        <v>366</v>
      </c>
      <c r="B376" s="272" t="s">
        <v>162</v>
      </c>
      <c r="C376" s="273">
        <v>205.35</v>
      </c>
      <c r="D376" s="274">
        <v>205.73333333333335</v>
      </c>
      <c r="E376" s="274">
        <v>203.81666666666669</v>
      </c>
      <c r="F376" s="274">
        <v>202.28333333333333</v>
      </c>
      <c r="G376" s="274">
        <v>200.36666666666667</v>
      </c>
      <c r="H376" s="274">
        <v>207.26666666666671</v>
      </c>
      <c r="I376" s="274">
        <v>209.18333333333334</v>
      </c>
      <c r="J376" s="274">
        <v>210.71666666666673</v>
      </c>
      <c r="K376" s="272">
        <v>207.65</v>
      </c>
      <c r="L376" s="272">
        <v>204.2</v>
      </c>
      <c r="M376" s="272">
        <v>132.31702000000001</v>
      </c>
    </row>
    <row r="377" spans="1:13">
      <c r="A377" s="263">
        <v>367</v>
      </c>
      <c r="B377" s="272" t="s">
        <v>463</v>
      </c>
      <c r="C377" s="273">
        <v>126.95</v>
      </c>
      <c r="D377" s="274">
        <v>126.14999999999999</v>
      </c>
      <c r="E377" s="274">
        <v>123.79999999999998</v>
      </c>
      <c r="F377" s="274">
        <v>120.64999999999999</v>
      </c>
      <c r="G377" s="274">
        <v>118.29999999999998</v>
      </c>
      <c r="H377" s="274">
        <v>129.29999999999998</v>
      </c>
      <c r="I377" s="274">
        <v>131.64999999999998</v>
      </c>
      <c r="J377" s="274">
        <v>134.79999999999998</v>
      </c>
      <c r="K377" s="272">
        <v>128.5</v>
      </c>
      <c r="L377" s="272">
        <v>123</v>
      </c>
      <c r="M377" s="272">
        <v>22.86177</v>
      </c>
    </row>
    <row r="378" spans="1:13">
      <c r="A378" s="263">
        <v>368</v>
      </c>
      <c r="B378" s="272" t="s">
        <v>271</v>
      </c>
      <c r="C378" s="273">
        <v>282.7</v>
      </c>
      <c r="D378" s="274">
        <v>285.31666666666666</v>
      </c>
      <c r="E378" s="274">
        <v>279.38333333333333</v>
      </c>
      <c r="F378" s="274">
        <v>276.06666666666666</v>
      </c>
      <c r="G378" s="274">
        <v>270.13333333333333</v>
      </c>
      <c r="H378" s="274">
        <v>288.63333333333333</v>
      </c>
      <c r="I378" s="274">
        <v>294.56666666666661</v>
      </c>
      <c r="J378" s="274">
        <v>297.88333333333333</v>
      </c>
      <c r="K378" s="272">
        <v>291.25</v>
      </c>
      <c r="L378" s="272">
        <v>282</v>
      </c>
      <c r="M378" s="272">
        <v>7.3870899999999997</v>
      </c>
    </row>
    <row r="379" spans="1:13">
      <c r="A379" s="263">
        <v>369</v>
      </c>
      <c r="B379" s="272" t="s">
        <v>464</v>
      </c>
      <c r="C379" s="273">
        <v>103</v>
      </c>
      <c r="D379" s="274">
        <v>102.03333333333335</v>
      </c>
      <c r="E379" s="274">
        <v>100.31666666666669</v>
      </c>
      <c r="F379" s="274">
        <v>97.63333333333334</v>
      </c>
      <c r="G379" s="274">
        <v>95.916666666666686</v>
      </c>
      <c r="H379" s="274">
        <v>104.7166666666667</v>
      </c>
      <c r="I379" s="274">
        <v>106.43333333333337</v>
      </c>
      <c r="J379" s="274">
        <v>109.1166666666667</v>
      </c>
      <c r="K379" s="272">
        <v>103.75</v>
      </c>
      <c r="L379" s="272">
        <v>99.35</v>
      </c>
      <c r="M379" s="272">
        <v>6.6270300000000004</v>
      </c>
    </row>
    <row r="380" spans="1:13">
      <c r="A380" s="263">
        <v>370</v>
      </c>
      <c r="B380" s="272" t="s">
        <v>465</v>
      </c>
      <c r="C380" s="273">
        <v>7090.65</v>
      </c>
      <c r="D380" s="274">
        <v>7178.5499999999993</v>
      </c>
      <c r="E380" s="274">
        <v>6989.6499999999987</v>
      </c>
      <c r="F380" s="274">
        <v>6888.65</v>
      </c>
      <c r="G380" s="274">
        <v>6699.7499999999991</v>
      </c>
      <c r="H380" s="274">
        <v>7279.5499999999984</v>
      </c>
      <c r="I380" s="274">
        <v>7468.45</v>
      </c>
      <c r="J380" s="274">
        <v>7569.449999999998</v>
      </c>
      <c r="K380" s="272">
        <v>7367.45</v>
      </c>
      <c r="L380" s="272">
        <v>7077.55</v>
      </c>
      <c r="M380" s="272">
        <v>0.12690000000000001</v>
      </c>
    </row>
    <row r="381" spans="1:13">
      <c r="A381" s="263">
        <v>371</v>
      </c>
      <c r="B381" s="272" t="s">
        <v>272</v>
      </c>
      <c r="C381" s="273">
        <v>12292.85</v>
      </c>
      <c r="D381" s="274">
        <v>12230.949999999999</v>
      </c>
      <c r="E381" s="274">
        <v>11861.899999999998</v>
      </c>
      <c r="F381" s="274">
        <v>11430.949999999999</v>
      </c>
      <c r="G381" s="274">
        <v>11061.899999999998</v>
      </c>
      <c r="H381" s="274">
        <v>12661.899999999998</v>
      </c>
      <c r="I381" s="274">
        <v>13030.949999999997</v>
      </c>
      <c r="J381" s="274">
        <v>13461.899999999998</v>
      </c>
      <c r="K381" s="272">
        <v>12600</v>
      </c>
      <c r="L381" s="272">
        <v>11800</v>
      </c>
      <c r="M381" s="272">
        <v>1.3145199999999999</v>
      </c>
    </row>
    <row r="382" spans="1:13">
      <c r="A382" s="263">
        <v>372</v>
      </c>
      <c r="B382" s="272" t="s">
        <v>161</v>
      </c>
      <c r="C382" s="273">
        <v>40.5</v>
      </c>
      <c r="D382" s="274">
        <v>39.833333333333336</v>
      </c>
      <c r="E382" s="274">
        <v>38.666666666666671</v>
      </c>
      <c r="F382" s="274">
        <v>36.833333333333336</v>
      </c>
      <c r="G382" s="274">
        <v>35.666666666666671</v>
      </c>
      <c r="H382" s="274">
        <v>41.666666666666671</v>
      </c>
      <c r="I382" s="274">
        <v>42.833333333333343</v>
      </c>
      <c r="J382" s="274">
        <v>44.666666666666671</v>
      </c>
      <c r="K382" s="272">
        <v>41</v>
      </c>
      <c r="L382" s="272">
        <v>38</v>
      </c>
      <c r="M382" s="272">
        <v>3848.1381200000001</v>
      </c>
    </row>
    <row r="383" spans="1:13">
      <c r="A383" s="263">
        <v>373</v>
      </c>
      <c r="B383" s="272" t="s">
        <v>273</v>
      </c>
      <c r="C383" s="273">
        <v>635.1</v>
      </c>
      <c r="D383" s="274">
        <v>630.63333333333333</v>
      </c>
      <c r="E383" s="274">
        <v>611.36666666666667</v>
      </c>
      <c r="F383" s="274">
        <v>587.63333333333333</v>
      </c>
      <c r="G383" s="274">
        <v>568.36666666666667</v>
      </c>
      <c r="H383" s="274">
        <v>654.36666666666667</v>
      </c>
      <c r="I383" s="274">
        <v>673.63333333333333</v>
      </c>
      <c r="J383" s="274">
        <v>697.36666666666667</v>
      </c>
      <c r="K383" s="272">
        <v>649.9</v>
      </c>
      <c r="L383" s="272">
        <v>606.9</v>
      </c>
      <c r="M383" s="272">
        <v>5.9943</v>
      </c>
    </row>
    <row r="384" spans="1:13">
      <c r="A384" s="263">
        <v>374</v>
      </c>
      <c r="B384" s="272" t="s">
        <v>165</v>
      </c>
      <c r="C384" s="273">
        <v>257.3</v>
      </c>
      <c r="D384" s="274">
        <v>255.75</v>
      </c>
      <c r="E384" s="274">
        <v>252.55</v>
      </c>
      <c r="F384" s="274">
        <v>247.8</v>
      </c>
      <c r="G384" s="274">
        <v>244.60000000000002</v>
      </c>
      <c r="H384" s="274">
        <v>260.5</v>
      </c>
      <c r="I384" s="274">
        <v>263.70000000000005</v>
      </c>
      <c r="J384" s="274">
        <v>268.45</v>
      </c>
      <c r="K384" s="272">
        <v>258.95</v>
      </c>
      <c r="L384" s="272">
        <v>251</v>
      </c>
      <c r="M384" s="272">
        <v>184.16736</v>
      </c>
    </row>
    <row r="385" spans="1:13">
      <c r="A385" s="263">
        <v>375</v>
      </c>
      <c r="B385" s="272" t="s">
        <v>166</v>
      </c>
      <c r="C385" s="273">
        <v>152.19999999999999</v>
      </c>
      <c r="D385" s="274">
        <v>150.56666666666669</v>
      </c>
      <c r="E385" s="274">
        <v>148.23333333333338</v>
      </c>
      <c r="F385" s="274">
        <v>144.26666666666668</v>
      </c>
      <c r="G385" s="274">
        <v>141.93333333333337</v>
      </c>
      <c r="H385" s="274">
        <v>154.53333333333339</v>
      </c>
      <c r="I385" s="274">
        <v>156.8666666666667</v>
      </c>
      <c r="J385" s="274">
        <v>160.8333333333334</v>
      </c>
      <c r="K385" s="272">
        <v>152.9</v>
      </c>
      <c r="L385" s="272">
        <v>146.6</v>
      </c>
      <c r="M385" s="272">
        <v>93.562219999999996</v>
      </c>
    </row>
    <row r="386" spans="1:13">
      <c r="A386" s="263">
        <v>376</v>
      </c>
      <c r="B386" s="272" t="s">
        <v>466</v>
      </c>
      <c r="C386" s="273">
        <v>260.14999999999998</v>
      </c>
      <c r="D386" s="274">
        <v>261.81666666666666</v>
      </c>
      <c r="E386" s="274">
        <v>257.33333333333331</v>
      </c>
      <c r="F386" s="274">
        <v>254.51666666666665</v>
      </c>
      <c r="G386" s="274">
        <v>250.0333333333333</v>
      </c>
      <c r="H386" s="274">
        <v>264.63333333333333</v>
      </c>
      <c r="I386" s="274">
        <v>269.11666666666667</v>
      </c>
      <c r="J386" s="274">
        <v>271.93333333333334</v>
      </c>
      <c r="K386" s="272">
        <v>266.3</v>
      </c>
      <c r="L386" s="272">
        <v>259</v>
      </c>
      <c r="M386" s="272">
        <v>6.6007400000000001</v>
      </c>
    </row>
    <row r="387" spans="1:13">
      <c r="A387" s="263">
        <v>377</v>
      </c>
      <c r="B387" s="272" t="s">
        <v>467</v>
      </c>
      <c r="C387" s="273">
        <v>525.45000000000005</v>
      </c>
      <c r="D387" s="274">
        <v>530.18333333333339</v>
      </c>
      <c r="E387" s="274">
        <v>517.36666666666679</v>
      </c>
      <c r="F387" s="274">
        <v>509.28333333333342</v>
      </c>
      <c r="G387" s="274">
        <v>496.46666666666681</v>
      </c>
      <c r="H387" s="274">
        <v>538.26666666666677</v>
      </c>
      <c r="I387" s="274">
        <v>551.08333333333337</v>
      </c>
      <c r="J387" s="274">
        <v>559.16666666666674</v>
      </c>
      <c r="K387" s="272">
        <v>543</v>
      </c>
      <c r="L387" s="272">
        <v>522.1</v>
      </c>
      <c r="M387" s="272">
        <v>7.4460499999999996</v>
      </c>
    </row>
    <row r="388" spans="1:13">
      <c r="A388" s="263">
        <v>378</v>
      </c>
      <c r="B388" s="272" t="s">
        <v>468</v>
      </c>
      <c r="C388" s="273">
        <v>31.2</v>
      </c>
      <c r="D388" s="274">
        <v>30.716666666666669</v>
      </c>
      <c r="E388" s="274">
        <v>29.983333333333338</v>
      </c>
      <c r="F388" s="274">
        <v>28.766666666666669</v>
      </c>
      <c r="G388" s="274">
        <v>28.033333333333339</v>
      </c>
      <c r="H388" s="274">
        <v>31.933333333333337</v>
      </c>
      <c r="I388" s="274">
        <v>32.666666666666671</v>
      </c>
      <c r="J388" s="274">
        <v>33.88333333333334</v>
      </c>
      <c r="K388" s="272">
        <v>31.45</v>
      </c>
      <c r="L388" s="272">
        <v>29.5</v>
      </c>
      <c r="M388" s="272">
        <v>127.72981</v>
      </c>
    </row>
    <row r="389" spans="1:13">
      <c r="A389" s="263">
        <v>379</v>
      </c>
      <c r="B389" s="272" t="s">
        <v>469</v>
      </c>
      <c r="C389" s="273">
        <v>133.65</v>
      </c>
      <c r="D389" s="274">
        <v>133.85</v>
      </c>
      <c r="E389" s="274">
        <v>130.79999999999998</v>
      </c>
      <c r="F389" s="274">
        <v>127.94999999999999</v>
      </c>
      <c r="G389" s="274">
        <v>124.89999999999998</v>
      </c>
      <c r="H389" s="274">
        <v>136.69999999999999</v>
      </c>
      <c r="I389" s="274">
        <v>139.75</v>
      </c>
      <c r="J389" s="274">
        <v>142.6</v>
      </c>
      <c r="K389" s="272">
        <v>136.9</v>
      </c>
      <c r="L389" s="272">
        <v>131</v>
      </c>
      <c r="M389" s="272">
        <v>18.62133</v>
      </c>
    </row>
    <row r="390" spans="1:13">
      <c r="A390" s="263">
        <v>380</v>
      </c>
      <c r="B390" s="272" t="s">
        <v>274</v>
      </c>
      <c r="C390" s="273">
        <v>478.1</v>
      </c>
      <c r="D390" s="274">
        <v>478.58333333333331</v>
      </c>
      <c r="E390" s="274">
        <v>476.61666666666662</v>
      </c>
      <c r="F390" s="274">
        <v>475.13333333333333</v>
      </c>
      <c r="G390" s="274">
        <v>473.16666666666663</v>
      </c>
      <c r="H390" s="274">
        <v>480.06666666666661</v>
      </c>
      <c r="I390" s="274">
        <v>482.0333333333333</v>
      </c>
      <c r="J390" s="274">
        <v>483.51666666666659</v>
      </c>
      <c r="K390" s="272">
        <v>480.55</v>
      </c>
      <c r="L390" s="272">
        <v>477.1</v>
      </c>
      <c r="M390" s="272">
        <v>1.3673</v>
      </c>
    </row>
    <row r="391" spans="1:13">
      <c r="A391" s="263">
        <v>381</v>
      </c>
      <c r="B391" s="272" t="s">
        <v>470</v>
      </c>
      <c r="C391" s="273">
        <v>269.10000000000002</v>
      </c>
      <c r="D391" s="274">
        <v>271.56666666666666</v>
      </c>
      <c r="E391" s="274">
        <v>265.93333333333334</v>
      </c>
      <c r="F391" s="274">
        <v>262.76666666666665</v>
      </c>
      <c r="G391" s="274">
        <v>257.13333333333333</v>
      </c>
      <c r="H391" s="274">
        <v>274.73333333333335</v>
      </c>
      <c r="I391" s="274">
        <v>280.36666666666667</v>
      </c>
      <c r="J391" s="274">
        <v>283.53333333333336</v>
      </c>
      <c r="K391" s="272">
        <v>277.2</v>
      </c>
      <c r="L391" s="272">
        <v>268.39999999999998</v>
      </c>
      <c r="M391" s="272">
        <v>4.6140499999999998</v>
      </c>
    </row>
    <row r="392" spans="1:13">
      <c r="A392" s="263">
        <v>382</v>
      </c>
      <c r="B392" s="272" t="s">
        <v>471</v>
      </c>
      <c r="C392" s="273">
        <v>55.75</v>
      </c>
      <c r="D392" s="274">
        <v>55.733333333333327</v>
      </c>
      <c r="E392" s="274">
        <v>54.816666666666656</v>
      </c>
      <c r="F392" s="274">
        <v>53.883333333333326</v>
      </c>
      <c r="G392" s="274">
        <v>52.966666666666654</v>
      </c>
      <c r="H392" s="274">
        <v>56.666666666666657</v>
      </c>
      <c r="I392" s="274">
        <v>57.583333333333329</v>
      </c>
      <c r="J392" s="274">
        <v>58.516666666666659</v>
      </c>
      <c r="K392" s="272">
        <v>56.65</v>
      </c>
      <c r="L392" s="272">
        <v>54.8</v>
      </c>
      <c r="M392" s="272">
        <v>35.083889999999997</v>
      </c>
    </row>
    <row r="393" spans="1:13">
      <c r="A393" s="263">
        <v>383</v>
      </c>
      <c r="B393" s="272" t="s">
        <v>472</v>
      </c>
      <c r="C393" s="273">
        <v>1634.35</v>
      </c>
      <c r="D393" s="274">
        <v>1624.4333333333334</v>
      </c>
      <c r="E393" s="274">
        <v>1604.9166666666667</v>
      </c>
      <c r="F393" s="274">
        <v>1575.4833333333333</v>
      </c>
      <c r="G393" s="274">
        <v>1555.9666666666667</v>
      </c>
      <c r="H393" s="274">
        <v>1653.8666666666668</v>
      </c>
      <c r="I393" s="274">
        <v>1673.3833333333332</v>
      </c>
      <c r="J393" s="274">
        <v>1702.8166666666668</v>
      </c>
      <c r="K393" s="272">
        <v>1643.95</v>
      </c>
      <c r="L393" s="272">
        <v>1595</v>
      </c>
      <c r="M393" s="272">
        <v>0.39615</v>
      </c>
    </row>
    <row r="394" spans="1:13">
      <c r="A394" s="263">
        <v>384</v>
      </c>
      <c r="B394" s="272" t="s">
        <v>473</v>
      </c>
      <c r="C394" s="273">
        <v>343.2</v>
      </c>
      <c r="D394" s="274">
        <v>344</v>
      </c>
      <c r="E394" s="274">
        <v>337.2</v>
      </c>
      <c r="F394" s="274">
        <v>331.2</v>
      </c>
      <c r="G394" s="274">
        <v>324.39999999999998</v>
      </c>
      <c r="H394" s="274">
        <v>350</v>
      </c>
      <c r="I394" s="274">
        <v>356.79999999999995</v>
      </c>
      <c r="J394" s="274">
        <v>362.8</v>
      </c>
      <c r="K394" s="272">
        <v>350.8</v>
      </c>
      <c r="L394" s="272">
        <v>338</v>
      </c>
      <c r="M394" s="272">
        <v>11.2178</v>
      </c>
    </row>
    <row r="395" spans="1:13">
      <c r="A395" s="263">
        <v>385</v>
      </c>
      <c r="B395" s="272" t="s">
        <v>474</v>
      </c>
      <c r="C395" s="273">
        <v>152.44999999999999</v>
      </c>
      <c r="D395" s="274">
        <v>153.41666666666666</v>
      </c>
      <c r="E395" s="274">
        <v>151.0333333333333</v>
      </c>
      <c r="F395" s="274">
        <v>149.61666666666665</v>
      </c>
      <c r="G395" s="274">
        <v>147.23333333333329</v>
      </c>
      <c r="H395" s="274">
        <v>154.83333333333331</v>
      </c>
      <c r="I395" s="274">
        <v>157.2166666666667</v>
      </c>
      <c r="J395" s="274">
        <v>158.63333333333333</v>
      </c>
      <c r="K395" s="272">
        <v>155.80000000000001</v>
      </c>
      <c r="L395" s="272">
        <v>152</v>
      </c>
      <c r="M395" s="272">
        <v>2.9347400000000001</v>
      </c>
    </row>
    <row r="396" spans="1:13">
      <c r="A396" s="263">
        <v>386</v>
      </c>
      <c r="B396" s="272" t="s">
        <v>475</v>
      </c>
      <c r="C396" s="273">
        <v>841.7</v>
      </c>
      <c r="D396" s="274">
        <v>839.85</v>
      </c>
      <c r="E396" s="274">
        <v>835.85</v>
      </c>
      <c r="F396" s="274">
        <v>830</v>
      </c>
      <c r="G396" s="274">
        <v>826</v>
      </c>
      <c r="H396" s="274">
        <v>845.7</v>
      </c>
      <c r="I396" s="274">
        <v>849.7</v>
      </c>
      <c r="J396" s="274">
        <v>855.55000000000007</v>
      </c>
      <c r="K396" s="272">
        <v>843.85</v>
      </c>
      <c r="L396" s="272">
        <v>834</v>
      </c>
      <c r="M396" s="272">
        <v>1.07728</v>
      </c>
    </row>
    <row r="397" spans="1:13">
      <c r="A397" s="263">
        <v>387</v>
      </c>
      <c r="B397" s="272" t="s">
        <v>167</v>
      </c>
      <c r="C397" s="273">
        <v>1924.3</v>
      </c>
      <c r="D397" s="274">
        <v>1923.1000000000001</v>
      </c>
      <c r="E397" s="274">
        <v>1906.2000000000003</v>
      </c>
      <c r="F397" s="274">
        <v>1888.1000000000001</v>
      </c>
      <c r="G397" s="274">
        <v>1871.2000000000003</v>
      </c>
      <c r="H397" s="274">
        <v>1941.2000000000003</v>
      </c>
      <c r="I397" s="274">
        <v>1958.1000000000004</v>
      </c>
      <c r="J397" s="274">
        <v>1976.2000000000003</v>
      </c>
      <c r="K397" s="272">
        <v>1940</v>
      </c>
      <c r="L397" s="272">
        <v>1905</v>
      </c>
      <c r="M397" s="272">
        <v>118.26848</v>
      </c>
    </row>
    <row r="398" spans="1:13">
      <c r="A398" s="263">
        <v>388</v>
      </c>
      <c r="B398" s="272" t="s">
        <v>818</v>
      </c>
      <c r="C398" s="273">
        <v>989.15</v>
      </c>
      <c r="D398" s="274">
        <v>990.08333333333337</v>
      </c>
      <c r="E398" s="274">
        <v>981.7166666666667</v>
      </c>
      <c r="F398" s="274">
        <v>974.2833333333333</v>
      </c>
      <c r="G398" s="274">
        <v>965.91666666666663</v>
      </c>
      <c r="H398" s="274">
        <v>997.51666666666677</v>
      </c>
      <c r="I398" s="274">
        <v>1005.8833333333333</v>
      </c>
      <c r="J398" s="274">
        <v>1013.3166666666668</v>
      </c>
      <c r="K398" s="272">
        <v>998.45</v>
      </c>
      <c r="L398" s="272">
        <v>982.65</v>
      </c>
      <c r="M398" s="272">
        <v>8.5202399999999994</v>
      </c>
    </row>
    <row r="399" spans="1:13">
      <c r="A399" s="263">
        <v>389</v>
      </c>
      <c r="B399" s="272" t="s">
        <v>275</v>
      </c>
      <c r="C399" s="273">
        <v>863.9</v>
      </c>
      <c r="D399" s="274">
        <v>864.5333333333333</v>
      </c>
      <c r="E399" s="274">
        <v>858.36666666666656</v>
      </c>
      <c r="F399" s="274">
        <v>852.83333333333326</v>
      </c>
      <c r="G399" s="274">
        <v>846.66666666666652</v>
      </c>
      <c r="H399" s="274">
        <v>870.06666666666661</v>
      </c>
      <c r="I399" s="274">
        <v>876.23333333333335</v>
      </c>
      <c r="J399" s="274">
        <v>881.76666666666665</v>
      </c>
      <c r="K399" s="272">
        <v>870.7</v>
      </c>
      <c r="L399" s="272">
        <v>859</v>
      </c>
      <c r="M399" s="272">
        <v>20.949739999999998</v>
      </c>
    </row>
    <row r="400" spans="1:13">
      <c r="A400" s="263">
        <v>390</v>
      </c>
      <c r="B400" s="272" t="s">
        <v>477</v>
      </c>
      <c r="C400" s="273">
        <v>26.35</v>
      </c>
      <c r="D400" s="274">
        <v>26.133333333333336</v>
      </c>
      <c r="E400" s="274">
        <v>25.666666666666671</v>
      </c>
      <c r="F400" s="274">
        <v>24.983333333333334</v>
      </c>
      <c r="G400" s="274">
        <v>24.516666666666669</v>
      </c>
      <c r="H400" s="274">
        <v>26.816666666666674</v>
      </c>
      <c r="I400" s="274">
        <v>27.283333333333335</v>
      </c>
      <c r="J400" s="274">
        <v>27.966666666666676</v>
      </c>
      <c r="K400" s="272">
        <v>26.6</v>
      </c>
      <c r="L400" s="272">
        <v>25.45</v>
      </c>
      <c r="M400" s="272">
        <v>56.179029999999997</v>
      </c>
    </row>
    <row r="401" spans="1:13">
      <c r="A401" s="263">
        <v>391</v>
      </c>
      <c r="B401" s="272" t="s">
        <v>478</v>
      </c>
      <c r="C401" s="273">
        <v>1998.45</v>
      </c>
      <c r="D401" s="274">
        <v>1976.3833333333332</v>
      </c>
      <c r="E401" s="274">
        <v>1882.2666666666664</v>
      </c>
      <c r="F401" s="274">
        <v>1766.0833333333333</v>
      </c>
      <c r="G401" s="274">
        <v>1671.9666666666665</v>
      </c>
      <c r="H401" s="274">
        <v>2092.5666666666666</v>
      </c>
      <c r="I401" s="274">
        <v>2186.6833333333334</v>
      </c>
      <c r="J401" s="274">
        <v>2302.8666666666663</v>
      </c>
      <c r="K401" s="272">
        <v>2070.5</v>
      </c>
      <c r="L401" s="272">
        <v>1860.2</v>
      </c>
      <c r="M401" s="272">
        <v>2.4641700000000002</v>
      </c>
    </row>
    <row r="402" spans="1:13">
      <c r="A402" s="263">
        <v>392</v>
      </c>
      <c r="B402" s="272" t="s">
        <v>172</v>
      </c>
      <c r="C402" s="273">
        <v>5710.7</v>
      </c>
      <c r="D402" s="274">
        <v>5672.55</v>
      </c>
      <c r="E402" s="274">
        <v>5605.1</v>
      </c>
      <c r="F402" s="274">
        <v>5499.5</v>
      </c>
      <c r="G402" s="274">
        <v>5432.05</v>
      </c>
      <c r="H402" s="274">
        <v>5778.1500000000005</v>
      </c>
      <c r="I402" s="274">
        <v>5845.5999999999995</v>
      </c>
      <c r="J402" s="274">
        <v>5951.2000000000007</v>
      </c>
      <c r="K402" s="272">
        <v>5740</v>
      </c>
      <c r="L402" s="272">
        <v>5566.95</v>
      </c>
      <c r="M402" s="272">
        <v>1.54386</v>
      </c>
    </row>
    <row r="403" spans="1:13">
      <c r="A403" s="263">
        <v>393</v>
      </c>
      <c r="B403" s="272" t="s">
        <v>479</v>
      </c>
      <c r="C403" s="273">
        <v>7798.3</v>
      </c>
      <c r="D403" s="274">
        <v>7839.0999999999995</v>
      </c>
      <c r="E403" s="274">
        <v>7739.1999999999989</v>
      </c>
      <c r="F403" s="274">
        <v>7680.0999999999995</v>
      </c>
      <c r="G403" s="274">
        <v>7580.1999999999989</v>
      </c>
      <c r="H403" s="274">
        <v>7898.1999999999989</v>
      </c>
      <c r="I403" s="274">
        <v>7998.0999999999985</v>
      </c>
      <c r="J403" s="274">
        <v>8057.1999999999989</v>
      </c>
      <c r="K403" s="272">
        <v>7939</v>
      </c>
      <c r="L403" s="272">
        <v>7780</v>
      </c>
      <c r="M403" s="272">
        <v>0.53241000000000005</v>
      </c>
    </row>
    <row r="404" spans="1:13">
      <c r="A404" s="263">
        <v>394</v>
      </c>
      <c r="B404" s="272" t="s">
        <v>480</v>
      </c>
      <c r="C404" s="273">
        <v>4607.8</v>
      </c>
      <c r="D404" s="274">
        <v>4572.3833333333332</v>
      </c>
      <c r="E404" s="274">
        <v>4505.0166666666664</v>
      </c>
      <c r="F404" s="274">
        <v>4402.2333333333336</v>
      </c>
      <c r="G404" s="274">
        <v>4334.8666666666668</v>
      </c>
      <c r="H404" s="274">
        <v>4675.1666666666661</v>
      </c>
      <c r="I404" s="274">
        <v>4742.5333333333328</v>
      </c>
      <c r="J404" s="274">
        <v>4845.3166666666657</v>
      </c>
      <c r="K404" s="272">
        <v>4639.75</v>
      </c>
      <c r="L404" s="272">
        <v>4469.6000000000004</v>
      </c>
      <c r="M404" s="272">
        <v>0.26153999999999999</v>
      </c>
    </row>
    <row r="405" spans="1:13">
      <c r="A405" s="263">
        <v>395</v>
      </c>
      <c r="B405" s="272" t="s">
        <v>760</v>
      </c>
      <c r="C405" s="273">
        <v>101.35</v>
      </c>
      <c r="D405" s="274">
        <v>102.36666666666667</v>
      </c>
      <c r="E405" s="274">
        <v>99.983333333333348</v>
      </c>
      <c r="F405" s="274">
        <v>98.616666666666674</v>
      </c>
      <c r="G405" s="274">
        <v>96.233333333333348</v>
      </c>
      <c r="H405" s="274">
        <v>103.73333333333335</v>
      </c>
      <c r="I405" s="274">
        <v>106.11666666666667</v>
      </c>
      <c r="J405" s="274">
        <v>107.48333333333335</v>
      </c>
      <c r="K405" s="272">
        <v>104.75</v>
      </c>
      <c r="L405" s="272">
        <v>101</v>
      </c>
      <c r="M405" s="272">
        <v>6.6672799999999999</v>
      </c>
    </row>
    <row r="406" spans="1:13">
      <c r="A406" s="263">
        <v>396</v>
      </c>
      <c r="B406" s="272" t="s">
        <v>481</v>
      </c>
      <c r="C406" s="273">
        <v>405.5</v>
      </c>
      <c r="D406" s="274">
        <v>408</v>
      </c>
      <c r="E406" s="274">
        <v>398.5</v>
      </c>
      <c r="F406" s="274">
        <v>391.5</v>
      </c>
      <c r="G406" s="274">
        <v>382</v>
      </c>
      <c r="H406" s="274">
        <v>415</v>
      </c>
      <c r="I406" s="274">
        <v>424.5</v>
      </c>
      <c r="J406" s="274">
        <v>431.5</v>
      </c>
      <c r="K406" s="272">
        <v>417.5</v>
      </c>
      <c r="L406" s="272">
        <v>401</v>
      </c>
      <c r="M406" s="272">
        <v>6.1722400000000004</v>
      </c>
    </row>
    <row r="407" spans="1:13">
      <c r="A407" s="263">
        <v>397</v>
      </c>
      <c r="B407" s="272" t="s">
        <v>762</v>
      </c>
      <c r="C407" s="273">
        <v>232.95</v>
      </c>
      <c r="D407" s="274">
        <v>234.66666666666666</v>
      </c>
      <c r="E407" s="274">
        <v>224.93333333333331</v>
      </c>
      <c r="F407" s="274">
        <v>216.91666666666666</v>
      </c>
      <c r="G407" s="274">
        <v>207.18333333333331</v>
      </c>
      <c r="H407" s="274">
        <v>242.68333333333331</v>
      </c>
      <c r="I407" s="274">
        <v>252.41666666666666</v>
      </c>
      <c r="J407" s="274">
        <v>260.43333333333328</v>
      </c>
      <c r="K407" s="272">
        <v>244.4</v>
      </c>
      <c r="L407" s="272">
        <v>226.65</v>
      </c>
      <c r="M407" s="272">
        <v>21.438849999999999</v>
      </c>
    </row>
    <row r="408" spans="1:13">
      <c r="A408" s="263">
        <v>398</v>
      </c>
      <c r="B408" s="272" t="s">
        <v>482</v>
      </c>
      <c r="C408" s="273">
        <v>2036.8</v>
      </c>
      <c r="D408" s="274">
        <v>2146.35</v>
      </c>
      <c r="E408" s="274">
        <v>1910.6999999999998</v>
      </c>
      <c r="F408" s="274">
        <v>1784.6</v>
      </c>
      <c r="G408" s="274">
        <v>1548.9499999999998</v>
      </c>
      <c r="H408" s="274">
        <v>2272.4499999999998</v>
      </c>
      <c r="I408" s="274">
        <v>2508.1000000000004</v>
      </c>
      <c r="J408" s="274">
        <v>2634.2</v>
      </c>
      <c r="K408" s="272">
        <v>2382</v>
      </c>
      <c r="L408" s="272">
        <v>2020.25</v>
      </c>
      <c r="M408" s="272">
        <v>0.80508000000000002</v>
      </c>
    </row>
    <row r="409" spans="1:13">
      <c r="A409" s="263">
        <v>399</v>
      </c>
      <c r="B409" s="272" t="s">
        <v>483</v>
      </c>
      <c r="C409" s="273">
        <v>442</v>
      </c>
      <c r="D409" s="274">
        <v>446.13333333333338</v>
      </c>
      <c r="E409" s="274">
        <v>436.36666666666679</v>
      </c>
      <c r="F409" s="274">
        <v>430.73333333333341</v>
      </c>
      <c r="G409" s="274">
        <v>420.96666666666681</v>
      </c>
      <c r="H409" s="274">
        <v>451.76666666666677</v>
      </c>
      <c r="I409" s="274">
        <v>461.5333333333333</v>
      </c>
      <c r="J409" s="274">
        <v>467.16666666666674</v>
      </c>
      <c r="K409" s="272">
        <v>455.9</v>
      </c>
      <c r="L409" s="272">
        <v>440.5</v>
      </c>
      <c r="M409" s="272">
        <v>1.8557999999999999</v>
      </c>
    </row>
    <row r="410" spans="1:13">
      <c r="A410" s="263">
        <v>400</v>
      </c>
      <c r="B410" s="272" t="s">
        <v>761</v>
      </c>
      <c r="C410" s="273">
        <v>87.65</v>
      </c>
      <c r="D410" s="274">
        <v>87.483333333333348</v>
      </c>
      <c r="E410" s="274">
        <v>86.766666666666694</v>
      </c>
      <c r="F410" s="274">
        <v>85.88333333333334</v>
      </c>
      <c r="G410" s="274">
        <v>85.166666666666686</v>
      </c>
      <c r="H410" s="274">
        <v>88.366666666666703</v>
      </c>
      <c r="I410" s="274">
        <v>89.083333333333343</v>
      </c>
      <c r="J410" s="274">
        <v>89.966666666666711</v>
      </c>
      <c r="K410" s="272">
        <v>88.2</v>
      </c>
      <c r="L410" s="272">
        <v>86.6</v>
      </c>
      <c r="M410" s="272">
        <v>10.61896</v>
      </c>
    </row>
    <row r="411" spans="1:13">
      <c r="A411" s="263">
        <v>401</v>
      </c>
      <c r="B411" s="272" t="s">
        <v>484</v>
      </c>
      <c r="C411" s="273">
        <v>204.8</v>
      </c>
      <c r="D411" s="274">
        <v>205.96666666666667</v>
      </c>
      <c r="E411" s="274">
        <v>203.08333333333334</v>
      </c>
      <c r="F411" s="274">
        <v>201.36666666666667</v>
      </c>
      <c r="G411" s="274">
        <v>198.48333333333335</v>
      </c>
      <c r="H411" s="274">
        <v>207.68333333333334</v>
      </c>
      <c r="I411" s="274">
        <v>210.56666666666666</v>
      </c>
      <c r="J411" s="274">
        <v>212.28333333333333</v>
      </c>
      <c r="K411" s="272">
        <v>208.85</v>
      </c>
      <c r="L411" s="272">
        <v>204.25</v>
      </c>
      <c r="M411" s="272">
        <v>0.74865999999999999</v>
      </c>
    </row>
    <row r="412" spans="1:13">
      <c r="A412" s="263">
        <v>402</v>
      </c>
      <c r="B412" s="272" t="s">
        <v>170</v>
      </c>
      <c r="C412" s="273">
        <v>27091</v>
      </c>
      <c r="D412" s="274">
        <v>26675.95</v>
      </c>
      <c r="E412" s="274">
        <v>26022.65</v>
      </c>
      <c r="F412" s="274">
        <v>24954.3</v>
      </c>
      <c r="G412" s="274">
        <v>24301</v>
      </c>
      <c r="H412" s="274">
        <v>27744.300000000003</v>
      </c>
      <c r="I412" s="274">
        <v>28397.599999999999</v>
      </c>
      <c r="J412" s="274">
        <v>29465.950000000004</v>
      </c>
      <c r="K412" s="272">
        <v>27329.25</v>
      </c>
      <c r="L412" s="272">
        <v>25607.599999999999</v>
      </c>
      <c r="M412" s="272">
        <v>1.35104</v>
      </c>
    </row>
    <row r="413" spans="1:13">
      <c r="A413" s="263">
        <v>403</v>
      </c>
      <c r="B413" s="272" t="s">
        <v>485</v>
      </c>
      <c r="C413" s="273">
        <v>1413.55</v>
      </c>
      <c r="D413" s="274">
        <v>1413.1833333333334</v>
      </c>
      <c r="E413" s="274">
        <v>1381.3666666666668</v>
      </c>
      <c r="F413" s="274">
        <v>1349.1833333333334</v>
      </c>
      <c r="G413" s="274">
        <v>1317.3666666666668</v>
      </c>
      <c r="H413" s="274">
        <v>1445.3666666666668</v>
      </c>
      <c r="I413" s="274">
        <v>1477.1833333333334</v>
      </c>
      <c r="J413" s="274">
        <v>1509.3666666666668</v>
      </c>
      <c r="K413" s="272">
        <v>1445</v>
      </c>
      <c r="L413" s="272">
        <v>1381</v>
      </c>
      <c r="M413" s="272">
        <v>1.1711199999999999</v>
      </c>
    </row>
    <row r="414" spans="1:13">
      <c r="A414" s="263">
        <v>404</v>
      </c>
      <c r="B414" s="272" t="s">
        <v>173</v>
      </c>
      <c r="C414" s="273">
        <v>1420.65</v>
      </c>
      <c r="D414" s="274">
        <v>1423.45</v>
      </c>
      <c r="E414" s="274">
        <v>1392.2</v>
      </c>
      <c r="F414" s="274">
        <v>1363.75</v>
      </c>
      <c r="G414" s="274">
        <v>1332.5</v>
      </c>
      <c r="H414" s="274">
        <v>1451.9</v>
      </c>
      <c r="I414" s="274">
        <v>1483.15</v>
      </c>
      <c r="J414" s="274">
        <v>1511.6000000000001</v>
      </c>
      <c r="K414" s="272">
        <v>1454.7</v>
      </c>
      <c r="L414" s="272">
        <v>1395</v>
      </c>
      <c r="M414" s="272">
        <v>42.01023</v>
      </c>
    </row>
    <row r="415" spans="1:13">
      <c r="A415" s="263">
        <v>405</v>
      </c>
      <c r="B415" s="272" t="s">
        <v>171</v>
      </c>
      <c r="C415" s="273">
        <v>1849.3</v>
      </c>
      <c r="D415" s="274">
        <v>1839.1333333333332</v>
      </c>
      <c r="E415" s="274">
        <v>1800.2666666666664</v>
      </c>
      <c r="F415" s="274">
        <v>1751.2333333333331</v>
      </c>
      <c r="G415" s="274">
        <v>1712.3666666666663</v>
      </c>
      <c r="H415" s="274">
        <v>1888.1666666666665</v>
      </c>
      <c r="I415" s="274">
        <v>1927.0333333333333</v>
      </c>
      <c r="J415" s="274">
        <v>1976.0666666666666</v>
      </c>
      <c r="K415" s="272">
        <v>1878</v>
      </c>
      <c r="L415" s="272">
        <v>1790.1</v>
      </c>
      <c r="M415" s="272">
        <v>7.7595799999999997</v>
      </c>
    </row>
    <row r="416" spans="1:13">
      <c r="A416" s="263">
        <v>406</v>
      </c>
      <c r="B416" s="272" t="s">
        <v>486</v>
      </c>
      <c r="C416" s="273">
        <v>463.65</v>
      </c>
      <c r="D416" s="274">
        <v>466.59999999999997</v>
      </c>
      <c r="E416" s="274">
        <v>457.19999999999993</v>
      </c>
      <c r="F416" s="274">
        <v>450.74999999999994</v>
      </c>
      <c r="G416" s="274">
        <v>441.34999999999991</v>
      </c>
      <c r="H416" s="274">
        <v>473.04999999999995</v>
      </c>
      <c r="I416" s="274">
        <v>482.44999999999993</v>
      </c>
      <c r="J416" s="274">
        <v>488.9</v>
      </c>
      <c r="K416" s="272">
        <v>476</v>
      </c>
      <c r="L416" s="272">
        <v>460.15</v>
      </c>
      <c r="M416" s="272">
        <v>1.89293</v>
      </c>
    </row>
    <row r="417" spans="1:13">
      <c r="A417" s="263">
        <v>407</v>
      </c>
      <c r="B417" s="272" t="s">
        <v>487</v>
      </c>
      <c r="C417" s="273">
        <v>1220.7</v>
      </c>
      <c r="D417" s="274">
        <v>1220.9166666666667</v>
      </c>
      <c r="E417" s="274">
        <v>1206.8333333333335</v>
      </c>
      <c r="F417" s="274">
        <v>1192.9666666666667</v>
      </c>
      <c r="G417" s="274">
        <v>1178.8833333333334</v>
      </c>
      <c r="H417" s="274">
        <v>1234.7833333333335</v>
      </c>
      <c r="I417" s="274">
        <v>1248.866666666667</v>
      </c>
      <c r="J417" s="274">
        <v>1262.7333333333336</v>
      </c>
      <c r="K417" s="272">
        <v>1235</v>
      </c>
      <c r="L417" s="272">
        <v>1207.05</v>
      </c>
      <c r="M417" s="272">
        <v>0.17646999999999999</v>
      </c>
    </row>
    <row r="418" spans="1:13">
      <c r="A418" s="263">
        <v>408</v>
      </c>
      <c r="B418" s="272" t="s">
        <v>763</v>
      </c>
      <c r="C418" s="273">
        <v>1422.25</v>
      </c>
      <c r="D418" s="274">
        <v>1436.4166666666667</v>
      </c>
      <c r="E418" s="274">
        <v>1401.8333333333335</v>
      </c>
      <c r="F418" s="274">
        <v>1381.4166666666667</v>
      </c>
      <c r="G418" s="274">
        <v>1346.8333333333335</v>
      </c>
      <c r="H418" s="274">
        <v>1456.8333333333335</v>
      </c>
      <c r="I418" s="274">
        <v>1491.416666666667</v>
      </c>
      <c r="J418" s="274">
        <v>1511.8333333333335</v>
      </c>
      <c r="K418" s="272">
        <v>1471</v>
      </c>
      <c r="L418" s="272">
        <v>1416</v>
      </c>
      <c r="M418" s="272">
        <v>0.84930000000000005</v>
      </c>
    </row>
    <row r="419" spans="1:13">
      <c r="A419" s="263">
        <v>409</v>
      </c>
      <c r="B419" s="272" t="s">
        <v>488</v>
      </c>
      <c r="C419" s="273">
        <v>402.3</v>
      </c>
      <c r="D419" s="274">
        <v>399.09999999999997</v>
      </c>
      <c r="E419" s="274">
        <v>390.19999999999993</v>
      </c>
      <c r="F419" s="274">
        <v>378.09999999999997</v>
      </c>
      <c r="G419" s="274">
        <v>369.19999999999993</v>
      </c>
      <c r="H419" s="274">
        <v>411.19999999999993</v>
      </c>
      <c r="I419" s="274">
        <v>420.09999999999991</v>
      </c>
      <c r="J419" s="274">
        <v>432.19999999999993</v>
      </c>
      <c r="K419" s="272">
        <v>408</v>
      </c>
      <c r="L419" s="272">
        <v>387</v>
      </c>
      <c r="M419" s="272">
        <v>5.2979000000000003</v>
      </c>
    </row>
    <row r="420" spans="1:13">
      <c r="A420" s="263">
        <v>410</v>
      </c>
      <c r="B420" s="272" t="s">
        <v>489</v>
      </c>
      <c r="C420" s="273">
        <v>8.6</v>
      </c>
      <c r="D420" s="274">
        <v>8.6333333333333329</v>
      </c>
      <c r="E420" s="274">
        <v>8.3666666666666654</v>
      </c>
      <c r="F420" s="274">
        <v>8.1333333333333329</v>
      </c>
      <c r="G420" s="274">
        <v>7.8666666666666654</v>
      </c>
      <c r="H420" s="274">
        <v>8.8666666666666654</v>
      </c>
      <c r="I420" s="274">
        <v>9.1333333333333311</v>
      </c>
      <c r="J420" s="274">
        <v>9.3666666666666654</v>
      </c>
      <c r="K420" s="272">
        <v>8.9</v>
      </c>
      <c r="L420" s="272">
        <v>8.4</v>
      </c>
      <c r="M420" s="272">
        <v>293.90902999999997</v>
      </c>
    </row>
    <row r="421" spans="1:13">
      <c r="A421" s="263">
        <v>411</v>
      </c>
      <c r="B421" s="272" t="s">
        <v>764</v>
      </c>
      <c r="C421" s="273">
        <v>86.85</v>
      </c>
      <c r="D421" s="274">
        <v>86.850000000000009</v>
      </c>
      <c r="E421" s="274">
        <v>85.500000000000014</v>
      </c>
      <c r="F421" s="274">
        <v>84.15</v>
      </c>
      <c r="G421" s="274">
        <v>82.800000000000011</v>
      </c>
      <c r="H421" s="274">
        <v>88.200000000000017</v>
      </c>
      <c r="I421" s="274">
        <v>89.550000000000011</v>
      </c>
      <c r="J421" s="274">
        <v>90.90000000000002</v>
      </c>
      <c r="K421" s="272">
        <v>88.2</v>
      </c>
      <c r="L421" s="272">
        <v>85.5</v>
      </c>
      <c r="M421" s="272">
        <v>25.137180000000001</v>
      </c>
    </row>
    <row r="422" spans="1:13">
      <c r="A422" s="263">
        <v>412</v>
      </c>
      <c r="B422" s="272" t="s">
        <v>490</v>
      </c>
      <c r="C422" s="273">
        <v>101.2</v>
      </c>
      <c r="D422" s="274">
        <v>101.68333333333332</v>
      </c>
      <c r="E422" s="274">
        <v>100.36666666666665</v>
      </c>
      <c r="F422" s="274">
        <v>99.533333333333317</v>
      </c>
      <c r="G422" s="274">
        <v>98.21666666666664</v>
      </c>
      <c r="H422" s="274">
        <v>102.51666666666665</v>
      </c>
      <c r="I422" s="274">
        <v>103.83333333333334</v>
      </c>
      <c r="J422" s="274">
        <v>104.66666666666666</v>
      </c>
      <c r="K422" s="272">
        <v>103</v>
      </c>
      <c r="L422" s="272">
        <v>100.85</v>
      </c>
      <c r="M422" s="272">
        <v>2.2135699999999998</v>
      </c>
    </row>
    <row r="423" spans="1:13">
      <c r="A423" s="263">
        <v>413</v>
      </c>
      <c r="B423" s="272" t="s">
        <v>169</v>
      </c>
      <c r="C423" s="273">
        <v>355.1</v>
      </c>
      <c r="D423" s="274">
        <v>348.06666666666666</v>
      </c>
      <c r="E423" s="274">
        <v>338.13333333333333</v>
      </c>
      <c r="F423" s="274">
        <v>321.16666666666669</v>
      </c>
      <c r="G423" s="274">
        <v>311.23333333333335</v>
      </c>
      <c r="H423" s="274">
        <v>365.0333333333333</v>
      </c>
      <c r="I423" s="274">
        <v>374.96666666666658</v>
      </c>
      <c r="J423" s="274">
        <v>391.93333333333328</v>
      </c>
      <c r="K423" s="272">
        <v>358</v>
      </c>
      <c r="L423" s="272">
        <v>331.1</v>
      </c>
      <c r="M423" s="272">
        <v>1452.03439</v>
      </c>
    </row>
    <row r="424" spans="1:13">
      <c r="A424" s="263">
        <v>414</v>
      </c>
      <c r="B424" s="272" t="s">
        <v>168</v>
      </c>
      <c r="C424" s="281">
        <v>64.45</v>
      </c>
      <c r="D424" s="282">
        <v>64.100000000000009</v>
      </c>
      <c r="E424" s="282">
        <v>63.350000000000023</v>
      </c>
      <c r="F424" s="282">
        <v>62.250000000000014</v>
      </c>
      <c r="G424" s="282">
        <v>61.500000000000028</v>
      </c>
      <c r="H424" s="282">
        <v>65.200000000000017</v>
      </c>
      <c r="I424" s="282">
        <v>65.949999999999989</v>
      </c>
      <c r="J424" s="282">
        <v>67.050000000000011</v>
      </c>
      <c r="K424" s="283">
        <v>64.849999999999994</v>
      </c>
      <c r="L424" s="283">
        <v>63</v>
      </c>
      <c r="M424" s="283">
        <v>359.46422999999999</v>
      </c>
    </row>
    <row r="425" spans="1:13">
      <c r="A425" s="263">
        <v>415</v>
      </c>
      <c r="B425" s="272" t="s">
        <v>767</v>
      </c>
      <c r="C425" s="272">
        <v>250.6</v>
      </c>
      <c r="D425" s="274">
        <v>251.88333333333335</v>
      </c>
      <c r="E425" s="274">
        <v>246.76666666666671</v>
      </c>
      <c r="F425" s="274">
        <v>242.93333333333337</v>
      </c>
      <c r="G425" s="274">
        <v>237.81666666666672</v>
      </c>
      <c r="H425" s="274">
        <v>255.7166666666667</v>
      </c>
      <c r="I425" s="274">
        <v>260.83333333333331</v>
      </c>
      <c r="J425" s="274">
        <v>264.66666666666669</v>
      </c>
      <c r="K425" s="272">
        <v>257</v>
      </c>
      <c r="L425" s="272">
        <v>248.05</v>
      </c>
      <c r="M425" s="272">
        <v>2.86164</v>
      </c>
    </row>
    <row r="426" spans="1:13">
      <c r="A426" s="263">
        <v>416</v>
      </c>
      <c r="B426" s="272" t="s">
        <v>844</v>
      </c>
      <c r="C426" s="272">
        <v>176.25</v>
      </c>
      <c r="D426" s="274">
        <v>177.15</v>
      </c>
      <c r="E426" s="274">
        <v>174.60000000000002</v>
      </c>
      <c r="F426" s="274">
        <v>172.95000000000002</v>
      </c>
      <c r="G426" s="274">
        <v>170.40000000000003</v>
      </c>
      <c r="H426" s="274">
        <v>178.8</v>
      </c>
      <c r="I426" s="274">
        <v>181.35000000000002</v>
      </c>
      <c r="J426" s="274">
        <v>183</v>
      </c>
      <c r="K426" s="272">
        <v>179.7</v>
      </c>
      <c r="L426" s="272">
        <v>175.5</v>
      </c>
      <c r="M426" s="272">
        <v>5.8217499999999998</v>
      </c>
    </row>
    <row r="427" spans="1:13">
      <c r="A427" s="263">
        <v>417</v>
      </c>
      <c r="B427" s="272" t="s">
        <v>174</v>
      </c>
      <c r="C427" s="272">
        <v>887.5</v>
      </c>
      <c r="D427" s="274">
        <v>897.86666666666667</v>
      </c>
      <c r="E427" s="274">
        <v>855.73333333333335</v>
      </c>
      <c r="F427" s="274">
        <v>823.9666666666667</v>
      </c>
      <c r="G427" s="274">
        <v>781.83333333333337</v>
      </c>
      <c r="H427" s="274">
        <v>929.63333333333333</v>
      </c>
      <c r="I427" s="274">
        <v>971.76666666666677</v>
      </c>
      <c r="J427" s="274">
        <v>1003.5333333333333</v>
      </c>
      <c r="K427" s="272">
        <v>940</v>
      </c>
      <c r="L427" s="272">
        <v>866.1</v>
      </c>
      <c r="M427" s="272">
        <v>21.77787</v>
      </c>
    </row>
    <row r="428" spans="1:13">
      <c r="A428" s="263">
        <v>418</v>
      </c>
      <c r="B428" s="272" t="s">
        <v>491</v>
      </c>
      <c r="C428" s="272">
        <v>501.65</v>
      </c>
      <c r="D428" s="274">
        <v>507.3</v>
      </c>
      <c r="E428" s="274">
        <v>490.6</v>
      </c>
      <c r="F428" s="274">
        <v>479.55</v>
      </c>
      <c r="G428" s="274">
        <v>462.85</v>
      </c>
      <c r="H428" s="274">
        <v>518.35</v>
      </c>
      <c r="I428" s="274">
        <v>535.04999999999995</v>
      </c>
      <c r="J428" s="274">
        <v>546.1</v>
      </c>
      <c r="K428" s="272">
        <v>524</v>
      </c>
      <c r="L428" s="272">
        <v>496.25</v>
      </c>
      <c r="M428" s="272">
        <v>1.90401</v>
      </c>
    </row>
    <row r="429" spans="1:13">
      <c r="A429" s="263">
        <v>419</v>
      </c>
      <c r="B429" s="272" t="s">
        <v>796</v>
      </c>
      <c r="C429" s="272">
        <v>322.25</v>
      </c>
      <c r="D429" s="274">
        <v>321.2</v>
      </c>
      <c r="E429" s="274">
        <v>317.59999999999997</v>
      </c>
      <c r="F429" s="274">
        <v>312.95</v>
      </c>
      <c r="G429" s="274">
        <v>309.34999999999997</v>
      </c>
      <c r="H429" s="274">
        <v>325.84999999999997</v>
      </c>
      <c r="I429" s="274">
        <v>329.45</v>
      </c>
      <c r="J429" s="274">
        <v>334.09999999999997</v>
      </c>
      <c r="K429" s="272">
        <v>324.8</v>
      </c>
      <c r="L429" s="272">
        <v>316.55</v>
      </c>
      <c r="M429" s="272">
        <v>4.07219</v>
      </c>
    </row>
    <row r="430" spans="1:13">
      <c r="A430" s="263">
        <v>420</v>
      </c>
      <c r="B430" s="272" t="s">
        <v>492</v>
      </c>
      <c r="C430" s="272">
        <v>189.9</v>
      </c>
      <c r="D430" s="274">
        <v>190.70000000000002</v>
      </c>
      <c r="E430" s="274">
        <v>188.60000000000002</v>
      </c>
      <c r="F430" s="274">
        <v>187.3</v>
      </c>
      <c r="G430" s="274">
        <v>185.20000000000002</v>
      </c>
      <c r="H430" s="274">
        <v>192.00000000000003</v>
      </c>
      <c r="I430" s="274">
        <v>194.1</v>
      </c>
      <c r="J430" s="274">
        <v>195.40000000000003</v>
      </c>
      <c r="K430" s="272">
        <v>192.8</v>
      </c>
      <c r="L430" s="272">
        <v>189.4</v>
      </c>
      <c r="M430" s="272">
        <v>4.4422100000000002</v>
      </c>
    </row>
    <row r="431" spans="1:13">
      <c r="A431" s="263">
        <v>421</v>
      </c>
      <c r="B431" s="272" t="s">
        <v>175</v>
      </c>
      <c r="C431" s="272">
        <v>631.5</v>
      </c>
      <c r="D431" s="274">
        <v>632.91666666666663</v>
      </c>
      <c r="E431" s="274">
        <v>624.83333333333326</v>
      </c>
      <c r="F431" s="274">
        <v>618.16666666666663</v>
      </c>
      <c r="G431" s="274">
        <v>610.08333333333326</v>
      </c>
      <c r="H431" s="274">
        <v>639.58333333333326</v>
      </c>
      <c r="I431" s="274">
        <v>647.66666666666652</v>
      </c>
      <c r="J431" s="274">
        <v>654.33333333333326</v>
      </c>
      <c r="K431" s="272">
        <v>641</v>
      </c>
      <c r="L431" s="272">
        <v>626.25</v>
      </c>
      <c r="M431" s="272">
        <v>79.265929999999997</v>
      </c>
    </row>
    <row r="432" spans="1:13">
      <c r="A432" s="263">
        <v>422</v>
      </c>
      <c r="B432" s="272" t="s">
        <v>176</v>
      </c>
      <c r="C432" s="272">
        <v>548.54999999999995</v>
      </c>
      <c r="D432" s="274">
        <v>538.81666666666661</v>
      </c>
      <c r="E432" s="274">
        <v>524.73333333333323</v>
      </c>
      <c r="F432" s="274">
        <v>500.91666666666663</v>
      </c>
      <c r="G432" s="274">
        <v>486.83333333333326</v>
      </c>
      <c r="H432" s="274">
        <v>562.63333333333321</v>
      </c>
      <c r="I432" s="274">
        <v>576.7166666666667</v>
      </c>
      <c r="J432" s="274">
        <v>600.53333333333319</v>
      </c>
      <c r="K432" s="272">
        <v>552.9</v>
      </c>
      <c r="L432" s="272">
        <v>515</v>
      </c>
      <c r="M432" s="272">
        <v>74.970299999999995</v>
      </c>
    </row>
    <row r="433" spans="1:13">
      <c r="A433" s="263">
        <v>423</v>
      </c>
      <c r="B433" s="272" t="s">
        <v>493</v>
      </c>
      <c r="C433" s="272">
        <v>1880.2</v>
      </c>
      <c r="D433" s="274">
        <v>1868.1666666666667</v>
      </c>
      <c r="E433" s="274">
        <v>1847.3333333333335</v>
      </c>
      <c r="F433" s="274">
        <v>1814.4666666666667</v>
      </c>
      <c r="G433" s="274">
        <v>1793.6333333333334</v>
      </c>
      <c r="H433" s="274">
        <v>1901.0333333333335</v>
      </c>
      <c r="I433" s="274">
        <v>1921.866666666667</v>
      </c>
      <c r="J433" s="274">
        <v>1954.7333333333336</v>
      </c>
      <c r="K433" s="272">
        <v>1889</v>
      </c>
      <c r="L433" s="272">
        <v>1835.3</v>
      </c>
      <c r="M433" s="272">
        <v>0.13669999999999999</v>
      </c>
    </row>
    <row r="434" spans="1:13">
      <c r="A434" s="263">
        <v>424</v>
      </c>
      <c r="B434" s="272" t="s">
        <v>494</v>
      </c>
      <c r="C434" s="272">
        <v>605.15</v>
      </c>
      <c r="D434" s="274">
        <v>608.05000000000007</v>
      </c>
      <c r="E434" s="274">
        <v>591.10000000000014</v>
      </c>
      <c r="F434" s="274">
        <v>577.05000000000007</v>
      </c>
      <c r="G434" s="274">
        <v>560.10000000000014</v>
      </c>
      <c r="H434" s="274">
        <v>622.10000000000014</v>
      </c>
      <c r="I434" s="274">
        <v>639.05000000000018</v>
      </c>
      <c r="J434" s="274">
        <v>653.10000000000014</v>
      </c>
      <c r="K434" s="272">
        <v>625</v>
      </c>
      <c r="L434" s="272">
        <v>594</v>
      </c>
      <c r="M434" s="272">
        <v>2.8521200000000002</v>
      </c>
    </row>
    <row r="435" spans="1:13">
      <c r="A435" s="263">
        <v>425</v>
      </c>
      <c r="B435" s="272" t="s">
        <v>495</v>
      </c>
      <c r="C435" s="272">
        <v>348.7</v>
      </c>
      <c r="D435" s="274">
        <v>351.38333333333338</v>
      </c>
      <c r="E435" s="274">
        <v>341.96666666666675</v>
      </c>
      <c r="F435" s="274">
        <v>335.23333333333335</v>
      </c>
      <c r="G435" s="274">
        <v>325.81666666666672</v>
      </c>
      <c r="H435" s="274">
        <v>358.11666666666679</v>
      </c>
      <c r="I435" s="274">
        <v>367.53333333333342</v>
      </c>
      <c r="J435" s="274">
        <v>374.26666666666682</v>
      </c>
      <c r="K435" s="272">
        <v>360.8</v>
      </c>
      <c r="L435" s="272">
        <v>344.65</v>
      </c>
      <c r="M435" s="272">
        <v>2.1409699999999998</v>
      </c>
    </row>
    <row r="436" spans="1:13">
      <c r="A436" s="263">
        <v>426</v>
      </c>
      <c r="B436" s="272" t="s">
        <v>496</v>
      </c>
      <c r="C436" s="272">
        <v>215.2</v>
      </c>
      <c r="D436" s="274">
        <v>214.04999999999998</v>
      </c>
      <c r="E436" s="274">
        <v>209.49999999999997</v>
      </c>
      <c r="F436" s="274">
        <v>203.79999999999998</v>
      </c>
      <c r="G436" s="274">
        <v>199.24999999999997</v>
      </c>
      <c r="H436" s="274">
        <v>219.74999999999997</v>
      </c>
      <c r="I436" s="274">
        <v>224.29999999999998</v>
      </c>
      <c r="J436" s="274">
        <v>229.99999999999997</v>
      </c>
      <c r="K436" s="272">
        <v>218.6</v>
      </c>
      <c r="L436" s="272">
        <v>208.35</v>
      </c>
      <c r="M436" s="272">
        <v>1.3044199999999999</v>
      </c>
    </row>
    <row r="437" spans="1:13">
      <c r="A437" s="263">
        <v>427</v>
      </c>
      <c r="B437" s="272" t="s">
        <v>497</v>
      </c>
      <c r="C437" s="272">
        <v>1973.65</v>
      </c>
      <c r="D437" s="274">
        <v>1959.6666666666667</v>
      </c>
      <c r="E437" s="274">
        <v>1929.3333333333335</v>
      </c>
      <c r="F437" s="274">
        <v>1885.0166666666667</v>
      </c>
      <c r="G437" s="274">
        <v>1854.6833333333334</v>
      </c>
      <c r="H437" s="274">
        <v>2003.9833333333336</v>
      </c>
      <c r="I437" s="274">
        <v>2034.3166666666671</v>
      </c>
      <c r="J437" s="274">
        <v>2078.6333333333337</v>
      </c>
      <c r="K437" s="272">
        <v>1990</v>
      </c>
      <c r="L437" s="272">
        <v>1915.35</v>
      </c>
      <c r="M437" s="272">
        <v>0.85951999999999995</v>
      </c>
    </row>
    <row r="438" spans="1:13">
      <c r="A438" s="263">
        <v>428</v>
      </c>
      <c r="B438" s="272" t="s">
        <v>765</v>
      </c>
      <c r="C438" s="272">
        <v>371.75</v>
      </c>
      <c r="D438" s="274">
        <v>375.18333333333334</v>
      </c>
      <c r="E438" s="274">
        <v>366.7166666666667</v>
      </c>
      <c r="F438" s="274">
        <v>361.68333333333334</v>
      </c>
      <c r="G438" s="274">
        <v>353.2166666666667</v>
      </c>
      <c r="H438" s="274">
        <v>380.2166666666667</v>
      </c>
      <c r="I438" s="274">
        <v>388.68333333333328</v>
      </c>
      <c r="J438" s="274">
        <v>393.7166666666667</v>
      </c>
      <c r="K438" s="272">
        <v>383.65</v>
      </c>
      <c r="L438" s="272">
        <v>370.15</v>
      </c>
      <c r="M438" s="272">
        <v>0.52244999999999997</v>
      </c>
    </row>
    <row r="439" spans="1:13">
      <c r="A439" s="263">
        <v>429</v>
      </c>
      <c r="B439" s="272" t="s">
        <v>817</v>
      </c>
      <c r="C439" s="272">
        <v>495.05</v>
      </c>
      <c r="D439" s="274">
        <v>492.16666666666669</v>
      </c>
      <c r="E439" s="274">
        <v>482.33333333333337</v>
      </c>
      <c r="F439" s="274">
        <v>469.61666666666667</v>
      </c>
      <c r="G439" s="274">
        <v>459.78333333333336</v>
      </c>
      <c r="H439" s="274">
        <v>504.88333333333338</v>
      </c>
      <c r="I439" s="274">
        <v>514.7166666666667</v>
      </c>
      <c r="J439" s="274">
        <v>527.43333333333339</v>
      </c>
      <c r="K439" s="272">
        <v>502</v>
      </c>
      <c r="L439" s="272">
        <v>479.45</v>
      </c>
      <c r="M439" s="272">
        <v>3.3897699999999999</v>
      </c>
    </row>
    <row r="440" spans="1:13">
      <c r="A440" s="263">
        <v>430</v>
      </c>
      <c r="B440" s="272" t="s">
        <v>498</v>
      </c>
      <c r="C440" s="272">
        <v>7</v>
      </c>
      <c r="D440" s="274">
        <v>6.9333333333333336</v>
      </c>
      <c r="E440" s="274">
        <v>6.8166666666666673</v>
      </c>
      <c r="F440" s="274">
        <v>6.6333333333333337</v>
      </c>
      <c r="G440" s="274">
        <v>6.5166666666666675</v>
      </c>
      <c r="H440" s="274">
        <v>7.1166666666666671</v>
      </c>
      <c r="I440" s="274">
        <v>7.2333333333333343</v>
      </c>
      <c r="J440" s="274">
        <v>7.416666666666667</v>
      </c>
      <c r="K440" s="272">
        <v>7.05</v>
      </c>
      <c r="L440" s="272">
        <v>6.75</v>
      </c>
      <c r="M440" s="272">
        <v>531.24797999999998</v>
      </c>
    </row>
    <row r="441" spans="1:13">
      <c r="A441" s="263">
        <v>431</v>
      </c>
      <c r="B441" s="272" t="s">
        <v>499</v>
      </c>
      <c r="C441" s="272">
        <v>132.65</v>
      </c>
      <c r="D441" s="274">
        <v>131.46666666666667</v>
      </c>
      <c r="E441" s="274">
        <v>129.18333333333334</v>
      </c>
      <c r="F441" s="274">
        <v>125.71666666666667</v>
      </c>
      <c r="G441" s="274">
        <v>123.43333333333334</v>
      </c>
      <c r="H441" s="274">
        <v>134.93333333333334</v>
      </c>
      <c r="I441" s="274">
        <v>137.2166666666667</v>
      </c>
      <c r="J441" s="274">
        <v>140.68333333333334</v>
      </c>
      <c r="K441" s="272">
        <v>133.75</v>
      </c>
      <c r="L441" s="272">
        <v>128</v>
      </c>
      <c r="M441" s="272">
        <v>1.3324199999999999</v>
      </c>
    </row>
    <row r="442" spans="1:13">
      <c r="A442" s="263">
        <v>432</v>
      </c>
      <c r="B442" s="272" t="s">
        <v>766</v>
      </c>
      <c r="C442" s="272">
        <v>1292.2</v>
      </c>
      <c r="D442" s="274">
        <v>1299.5</v>
      </c>
      <c r="E442" s="274">
        <v>1281.3</v>
      </c>
      <c r="F442" s="274">
        <v>1270.3999999999999</v>
      </c>
      <c r="G442" s="274">
        <v>1252.1999999999998</v>
      </c>
      <c r="H442" s="274">
        <v>1310.4000000000001</v>
      </c>
      <c r="I442" s="274">
        <v>1328.6</v>
      </c>
      <c r="J442" s="274">
        <v>1339.5000000000002</v>
      </c>
      <c r="K442" s="272">
        <v>1317.7</v>
      </c>
      <c r="L442" s="272">
        <v>1288.5999999999999</v>
      </c>
      <c r="M442" s="272">
        <v>0.51019000000000003</v>
      </c>
    </row>
    <row r="443" spans="1:13">
      <c r="A443" s="263">
        <v>433</v>
      </c>
      <c r="B443" s="272" t="s">
        <v>500</v>
      </c>
      <c r="C443" s="272">
        <v>1007.9</v>
      </c>
      <c r="D443" s="274">
        <v>1011.9499999999999</v>
      </c>
      <c r="E443" s="274">
        <v>1000.9499999999998</v>
      </c>
      <c r="F443" s="274">
        <v>993.99999999999989</v>
      </c>
      <c r="G443" s="274">
        <v>982.99999999999977</v>
      </c>
      <c r="H443" s="274">
        <v>1018.8999999999999</v>
      </c>
      <c r="I443" s="274">
        <v>1029.9000000000001</v>
      </c>
      <c r="J443" s="274">
        <v>1036.8499999999999</v>
      </c>
      <c r="K443" s="272">
        <v>1022.95</v>
      </c>
      <c r="L443" s="272">
        <v>1005</v>
      </c>
      <c r="M443" s="272">
        <v>0.30530000000000002</v>
      </c>
    </row>
    <row r="444" spans="1:13">
      <c r="A444" s="263">
        <v>434</v>
      </c>
      <c r="B444" s="272" t="s">
        <v>276</v>
      </c>
      <c r="C444" s="272">
        <v>569.65</v>
      </c>
      <c r="D444" s="274">
        <v>573.21666666666658</v>
      </c>
      <c r="E444" s="274">
        <v>562.48333333333312</v>
      </c>
      <c r="F444" s="274">
        <v>555.31666666666649</v>
      </c>
      <c r="G444" s="274">
        <v>544.58333333333303</v>
      </c>
      <c r="H444" s="274">
        <v>580.38333333333321</v>
      </c>
      <c r="I444" s="274">
        <v>591.11666666666656</v>
      </c>
      <c r="J444" s="274">
        <v>598.2833333333333</v>
      </c>
      <c r="K444" s="272">
        <v>583.95000000000005</v>
      </c>
      <c r="L444" s="272">
        <v>566.04999999999995</v>
      </c>
      <c r="M444" s="272">
        <v>2.64181</v>
      </c>
    </row>
    <row r="445" spans="1:13">
      <c r="A445" s="263">
        <v>435</v>
      </c>
      <c r="B445" s="272" t="s">
        <v>501</v>
      </c>
      <c r="C445" s="272">
        <v>959.6</v>
      </c>
      <c r="D445" s="274">
        <v>957.25</v>
      </c>
      <c r="E445" s="274">
        <v>936.5</v>
      </c>
      <c r="F445" s="274">
        <v>913.4</v>
      </c>
      <c r="G445" s="274">
        <v>892.65</v>
      </c>
      <c r="H445" s="274">
        <v>980.35</v>
      </c>
      <c r="I445" s="274">
        <v>1001.1</v>
      </c>
      <c r="J445" s="274">
        <v>1024.2</v>
      </c>
      <c r="K445" s="272">
        <v>978</v>
      </c>
      <c r="L445" s="272">
        <v>934.15</v>
      </c>
      <c r="M445" s="272">
        <v>0.27790999999999999</v>
      </c>
    </row>
    <row r="446" spans="1:13">
      <c r="A446" s="263">
        <v>436</v>
      </c>
      <c r="B446" s="272" t="s">
        <v>502</v>
      </c>
      <c r="C446" s="272">
        <v>399.15</v>
      </c>
      <c r="D446" s="274">
        <v>401.38333333333338</v>
      </c>
      <c r="E446" s="274">
        <v>395.76666666666677</v>
      </c>
      <c r="F446" s="274">
        <v>392.38333333333338</v>
      </c>
      <c r="G446" s="274">
        <v>386.76666666666677</v>
      </c>
      <c r="H446" s="274">
        <v>404.76666666666677</v>
      </c>
      <c r="I446" s="274">
        <v>410.38333333333344</v>
      </c>
      <c r="J446" s="274">
        <v>413.76666666666677</v>
      </c>
      <c r="K446" s="272">
        <v>407</v>
      </c>
      <c r="L446" s="272">
        <v>398</v>
      </c>
      <c r="M446" s="272">
        <v>0.36318</v>
      </c>
    </row>
    <row r="447" spans="1:13">
      <c r="A447" s="263">
        <v>437</v>
      </c>
      <c r="B447" s="272" t="s">
        <v>503</v>
      </c>
      <c r="C447" s="272">
        <v>6150</v>
      </c>
      <c r="D447" s="274">
        <v>6106.333333333333</v>
      </c>
      <c r="E447" s="274">
        <v>6050.6666666666661</v>
      </c>
      <c r="F447" s="274">
        <v>5951.333333333333</v>
      </c>
      <c r="G447" s="274">
        <v>5895.6666666666661</v>
      </c>
      <c r="H447" s="274">
        <v>6205.6666666666661</v>
      </c>
      <c r="I447" s="274">
        <v>6261.3333333333321</v>
      </c>
      <c r="J447" s="274">
        <v>6360.6666666666661</v>
      </c>
      <c r="K447" s="272">
        <v>6162</v>
      </c>
      <c r="L447" s="272">
        <v>6007</v>
      </c>
      <c r="M447" s="272">
        <v>1.58419</v>
      </c>
    </row>
    <row r="448" spans="1:13">
      <c r="A448" s="263">
        <v>438</v>
      </c>
      <c r="B448" s="272" t="s">
        <v>504</v>
      </c>
      <c r="C448" s="272">
        <v>251.1</v>
      </c>
      <c r="D448" s="274">
        <v>250.66666666666666</v>
      </c>
      <c r="E448" s="274">
        <v>247.08333333333331</v>
      </c>
      <c r="F448" s="274">
        <v>243.06666666666666</v>
      </c>
      <c r="G448" s="274">
        <v>239.48333333333332</v>
      </c>
      <c r="H448" s="274">
        <v>254.68333333333331</v>
      </c>
      <c r="I448" s="274">
        <v>258.26666666666665</v>
      </c>
      <c r="J448" s="274">
        <v>262.2833333333333</v>
      </c>
      <c r="K448" s="272">
        <v>254.25</v>
      </c>
      <c r="L448" s="272">
        <v>246.65</v>
      </c>
      <c r="M448" s="272">
        <v>0.62770000000000004</v>
      </c>
    </row>
    <row r="449" spans="1:13">
      <c r="A449" s="263">
        <v>439</v>
      </c>
      <c r="B449" s="272" t="s">
        <v>505</v>
      </c>
      <c r="C449" s="272">
        <v>30.65</v>
      </c>
      <c r="D449" s="274">
        <v>30.283333333333331</v>
      </c>
      <c r="E449" s="274">
        <v>29.066666666666663</v>
      </c>
      <c r="F449" s="274">
        <v>27.483333333333331</v>
      </c>
      <c r="G449" s="274">
        <v>26.266666666666662</v>
      </c>
      <c r="H449" s="274">
        <v>31.866666666666664</v>
      </c>
      <c r="I449" s="274">
        <v>33.083333333333329</v>
      </c>
      <c r="J449" s="274">
        <v>34.666666666666664</v>
      </c>
      <c r="K449" s="272">
        <v>31.5</v>
      </c>
      <c r="L449" s="272">
        <v>28.7</v>
      </c>
      <c r="M449" s="272">
        <v>214.10199</v>
      </c>
    </row>
    <row r="450" spans="1:13">
      <c r="A450" s="263">
        <v>440</v>
      </c>
      <c r="B450" s="272" t="s">
        <v>189</v>
      </c>
      <c r="C450" s="272">
        <v>652.95000000000005</v>
      </c>
      <c r="D450" s="274">
        <v>649.41666666666663</v>
      </c>
      <c r="E450" s="274">
        <v>640.83333333333326</v>
      </c>
      <c r="F450" s="274">
        <v>628.71666666666658</v>
      </c>
      <c r="G450" s="274">
        <v>620.13333333333321</v>
      </c>
      <c r="H450" s="274">
        <v>661.5333333333333</v>
      </c>
      <c r="I450" s="274">
        <v>670.11666666666656</v>
      </c>
      <c r="J450" s="274">
        <v>682.23333333333335</v>
      </c>
      <c r="K450" s="272">
        <v>658</v>
      </c>
      <c r="L450" s="272">
        <v>637.29999999999995</v>
      </c>
      <c r="M450" s="272">
        <v>56.114310000000003</v>
      </c>
    </row>
    <row r="451" spans="1:13">
      <c r="A451" s="263">
        <v>441</v>
      </c>
      <c r="B451" s="272" t="s">
        <v>768</v>
      </c>
      <c r="C451" s="272">
        <v>13062.35</v>
      </c>
      <c r="D451" s="274">
        <v>12854.483333333332</v>
      </c>
      <c r="E451" s="274">
        <v>12218.966666666664</v>
      </c>
      <c r="F451" s="274">
        <v>11375.583333333332</v>
      </c>
      <c r="G451" s="274">
        <v>10740.066666666664</v>
      </c>
      <c r="H451" s="274">
        <v>13697.866666666663</v>
      </c>
      <c r="I451" s="274">
        <v>14333.38333333333</v>
      </c>
      <c r="J451" s="274">
        <v>15176.766666666663</v>
      </c>
      <c r="K451" s="272">
        <v>13490</v>
      </c>
      <c r="L451" s="272">
        <v>12011.1</v>
      </c>
      <c r="M451" s="272">
        <v>0.18453</v>
      </c>
    </row>
    <row r="452" spans="1:13">
      <c r="A452" s="263">
        <v>442</v>
      </c>
      <c r="B452" s="272" t="s">
        <v>178</v>
      </c>
      <c r="C452" s="272">
        <v>529.70000000000005</v>
      </c>
      <c r="D452" s="274">
        <v>525.9</v>
      </c>
      <c r="E452" s="274">
        <v>516.79999999999995</v>
      </c>
      <c r="F452" s="274">
        <v>503.9</v>
      </c>
      <c r="G452" s="274">
        <v>494.79999999999995</v>
      </c>
      <c r="H452" s="274">
        <v>538.79999999999995</v>
      </c>
      <c r="I452" s="274">
        <v>547.90000000000009</v>
      </c>
      <c r="J452" s="274">
        <v>560.79999999999995</v>
      </c>
      <c r="K452" s="272">
        <v>535</v>
      </c>
      <c r="L452" s="272">
        <v>513</v>
      </c>
      <c r="M452" s="272">
        <v>43.756959999999999</v>
      </c>
    </row>
    <row r="453" spans="1:13">
      <c r="A453" s="263">
        <v>443</v>
      </c>
      <c r="B453" s="272" t="s">
        <v>769</v>
      </c>
      <c r="C453" s="272">
        <v>113.5</v>
      </c>
      <c r="D453" s="274">
        <v>113.43333333333334</v>
      </c>
      <c r="E453" s="274">
        <v>112.46666666666667</v>
      </c>
      <c r="F453" s="274">
        <v>111.43333333333334</v>
      </c>
      <c r="G453" s="274">
        <v>110.46666666666667</v>
      </c>
      <c r="H453" s="274">
        <v>114.46666666666667</v>
      </c>
      <c r="I453" s="274">
        <v>115.43333333333334</v>
      </c>
      <c r="J453" s="274">
        <v>116.46666666666667</v>
      </c>
      <c r="K453" s="272">
        <v>114.4</v>
      </c>
      <c r="L453" s="272">
        <v>112.4</v>
      </c>
      <c r="M453" s="272">
        <v>10.713559999999999</v>
      </c>
    </row>
    <row r="454" spans="1:13">
      <c r="A454" s="263">
        <v>444</v>
      </c>
      <c r="B454" s="272" t="s">
        <v>770</v>
      </c>
      <c r="C454" s="272">
        <v>1052.1500000000001</v>
      </c>
      <c r="D454" s="274">
        <v>1036.3833333333334</v>
      </c>
      <c r="E454" s="274">
        <v>1012.7666666666669</v>
      </c>
      <c r="F454" s="274">
        <v>973.38333333333344</v>
      </c>
      <c r="G454" s="274">
        <v>949.76666666666688</v>
      </c>
      <c r="H454" s="274">
        <v>1075.7666666666669</v>
      </c>
      <c r="I454" s="274">
        <v>1099.3833333333332</v>
      </c>
      <c r="J454" s="274">
        <v>1138.7666666666669</v>
      </c>
      <c r="K454" s="272">
        <v>1060</v>
      </c>
      <c r="L454" s="272">
        <v>997</v>
      </c>
      <c r="M454" s="272">
        <v>2.1874899999999999</v>
      </c>
    </row>
    <row r="455" spans="1:13">
      <c r="A455" s="263">
        <v>445</v>
      </c>
      <c r="B455" s="272" t="s">
        <v>184</v>
      </c>
      <c r="C455" s="272">
        <v>3188.45</v>
      </c>
      <c r="D455" s="274">
        <v>3200.7666666666664</v>
      </c>
      <c r="E455" s="274">
        <v>3163.6833333333329</v>
      </c>
      <c r="F455" s="274">
        <v>3138.9166666666665</v>
      </c>
      <c r="G455" s="274">
        <v>3101.833333333333</v>
      </c>
      <c r="H455" s="274">
        <v>3225.5333333333328</v>
      </c>
      <c r="I455" s="274">
        <v>3262.6166666666668</v>
      </c>
      <c r="J455" s="274">
        <v>3287.3833333333328</v>
      </c>
      <c r="K455" s="272">
        <v>3237.85</v>
      </c>
      <c r="L455" s="272">
        <v>3176</v>
      </c>
      <c r="M455" s="272">
        <v>20.572610000000001</v>
      </c>
    </row>
    <row r="456" spans="1:13">
      <c r="A456" s="263">
        <v>446</v>
      </c>
      <c r="B456" s="272" t="s">
        <v>807</v>
      </c>
      <c r="C456" s="272">
        <v>588.04999999999995</v>
      </c>
      <c r="D456" s="274">
        <v>585.19999999999993</v>
      </c>
      <c r="E456" s="274">
        <v>580.39999999999986</v>
      </c>
      <c r="F456" s="274">
        <v>572.74999999999989</v>
      </c>
      <c r="G456" s="274">
        <v>567.94999999999982</v>
      </c>
      <c r="H456" s="274">
        <v>592.84999999999991</v>
      </c>
      <c r="I456" s="274">
        <v>597.64999999999986</v>
      </c>
      <c r="J456" s="274">
        <v>605.29999999999995</v>
      </c>
      <c r="K456" s="272">
        <v>590</v>
      </c>
      <c r="L456" s="272">
        <v>577.54999999999995</v>
      </c>
      <c r="M456" s="272">
        <v>38.161200000000001</v>
      </c>
    </row>
    <row r="457" spans="1:13">
      <c r="A457" s="263">
        <v>447</v>
      </c>
      <c r="B457" s="272" t="s">
        <v>179</v>
      </c>
      <c r="C457" s="272">
        <v>2828.1</v>
      </c>
      <c r="D457" s="274">
        <v>2848.2666666666664</v>
      </c>
      <c r="E457" s="274">
        <v>2797.5333333333328</v>
      </c>
      <c r="F457" s="274">
        <v>2766.9666666666662</v>
      </c>
      <c r="G457" s="274">
        <v>2716.2333333333327</v>
      </c>
      <c r="H457" s="274">
        <v>2878.833333333333</v>
      </c>
      <c r="I457" s="274">
        <v>2929.5666666666666</v>
      </c>
      <c r="J457" s="274">
        <v>2960.1333333333332</v>
      </c>
      <c r="K457" s="272">
        <v>2899</v>
      </c>
      <c r="L457" s="272">
        <v>2817.7</v>
      </c>
      <c r="M457" s="272">
        <v>5.4715299999999996</v>
      </c>
    </row>
    <row r="458" spans="1:13">
      <c r="A458" s="263">
        <v>448</v>
      </c>
      <c r="B458" s="272" t="s">
        <v>506</v>
      </c>
      <c r="C458" s="272">
        <v>1100.5999999999999</v>
      </c>
      <c r="D458" s="274">
        <v>1104.0833333333333</v>
      </c>
      <c r="E458" s="274">
        <v>1089.1166666666666</v>
      </c>
      <c r="F458" s="274">
        <v>1077.6333333333332</v>
      </c>
      <c r="G458" s="274">
        <v>1062.6666666666665</v>
      </c>
      <c r="H458" s="274">
        <v>1115.5666666666666</v>
      </c>
      <c r="I458" s="274">
        <v>1130.5333333333333</v>
      </c>
      <c r="J458" s="274">
        <v>1142.0166666666667</v>
      </c>
      <c r="K458" s="272">
        <v>1119.05</v>
      </c>
      <c r="L458" s="272">
        <v>1092.5999999999999</v>
      </c>
      <c r="M458" s="272">
        <v>0.24712000000000001</v>
      </c>
    </row>
    <row r="459" spans="1:13">
      <c r="A459" s="263">
        <v>449</v>
      </c>
      <c r="B459" s="272" t="s">
        <v>181</v>
      </c>
      <c r="C459" s="272">
        <v>131.1</v>
      </c>
      <c r="D459" s="274">
        <v>131.9</v>
      </c>
      <c r="E459" s="274">
        <v>128.65</v>
      </c>
      <c r="F459" s="274">
        <v>126.19999999999999</v>
      </c>
      <c r="G459" s="274">
        <v>122.94999999999999</v>
      </c>
      <c r="H459" s="274">
        <v>134.35000000000002</v>
      </c>
      <c r="I459" s="274">
        <v>137.60000000000002</v>
      </c>
      <c r="J459" s="274">
        <v>140.05000000000004</v>
      </c>
      <c r="K459" s="272">
        <v>135.15</v>
      </c>
      <c r="L459" s="272">
        <v>129.44999999999999</v>
      </c>
      <c r="M459" s="272">
        <v>98.685299999999998</v>
      </c>
    </row>
    <row r="460" spans="1:13">
      <c r="A460" s="263">
        <v>450</v>
      </c>
      <c r="B460" s="272" t="s">
        <v>180</v>
      </c>
      <c r="C460" s="272">
        <v>326.14999999999998</v>
      </c>
      <c r="D460" s="274">
        <v>327.7</v>
      </c>
      <c r="E460" s="274">
        <v>320.89999999999998</v>
      </c>
      <c r="F460" s="274">
        <v>315.64999999999998</v>
      </c>
      <c r="G460" s="274">
        <v>308.84999999999997</v>
      </c>
      <c r="H460" s="274">
        <v>332.95</v>
      </c>
      <c r="I460" s="274">
        <v>339.75000000000006</v>
      </c>
      <c r="J460" s="274">
        <v>345</v>
      </c>
      <c r="K460" s="272">
        <v>334.5</v>
      </c>
      <c r="L460" s="272">
        <v>322.45</v>
      </c>
      <c r="M460" s="272">
        <v>1210.3300200000001</v>
      </c>
    </row>
    <row r="461" spans="1:13">
      <c r="A461" s="263">
        <v>451</v>
      </c>
      <c r="B461" s="272" t="s">
        <v>182</v>
      </c>
      <c r="C461" s="272">
        <v>89.6</v>
      </c>
      <c r="D461" s="274">
        <v>88.183333333333337</v>
      </c>
      <c r="E461" s="274">
        <v>85.866666666666674</v>
      </c>
      <c r="F461" s="274">
        <v>82.13333333333334</v>
      </c>
      <c r="G461" s="274">
        <v>79.816666666666677</v>
      </c>
      <c r="H461" s="274">
        <v>91.916666666666671</v>
      </c>
      <c r="I461" s="274">
        <v>94.233333333333334</v>
      </c>
      <c r="J461" s="274">
        <v>97.966666666666669</v>
      </c>
      <c r="K461" s="272">
        <v>90.5</v>
      </c>
      <c r="L461" s="272">
        <v>84.45</v>
      </c>
      <c r="M461" s="272">
        <v>945.13382999999999</v>
      </c>
    </row>
    <row r="462" spans="1:13">
      <c r="A462" s="263">
        <v>452</v>
      </c>
      <c r="B462" s="272" t="s">
        <v>771</v>
      </c>
      <c r="C462" s="272">
        <v>41.35</v>
      </c>
      <c r="D462" s="274">
        <v>41.133333333333333</v>
      </c>
      <c r="E462" s="274">
        <v>40.366666666666667</v>
      </c>
      <c r="F462" s="274">
        <v>39.383333333333333</v>
      </c>
      <c r="G462" s="274">
        <v>38.616666666666667</v>
      </c>
      <c r="H462" s="274">
        <v>42.116666666666667</v>
      </c>
      <c r="I462" s="274">
        <v>42.883333333333333</v>
      </c>
      <c r="J462" s="274">
        <v>43.866666666666667</v>
      </c>
      <c r="K462" s="272">
        <v>41.9</v>
      </c>
      <c r="L462" s="272">
        <v>40.15</v>
      </c>
      <c r="M462" s="272">
        <v>39.944319999999998</v>
      </c>
    </row>
    <row r="463" spans="1:13">
      <c r="A463" s="263">
        <v>453</v>
      </c>
      <c r="B463" s="272" t="s">
        <v>183</v>
      </c>
      <c r="C463" s="272">
        <v>655.95</v>
      </c>
      <c r="D463" s="274">
        <v>652.68333333333339</v>
      </c>
      <c r="E463" s="274">
        <v>641.86666666666679</v>
      </c>
      <c r="F463" s="274">
        <v>627.78333333333342</v>
      </c>
      <c r="G463" s="274">
        <v>616.96666666666681</v>
      </c>
      <c r="H463" s="274">
        <v>666.76666666666677</v>
      </c>
      <c r="I463" s="274">
        <v>677.58333333333337</v>
      </c>
      <c r="J463" s="274">
        <v>691.66666666666674</v>
      </c>
      <c r="K463" s="272">
        <v>663.5</v>
      </c>
      <c r="L463" s="272">
        <v>638.6</v>
      </c>
      <c r="M463" s="272">
        <v>147.64994999999999</v>
      </c>
    </row>
    <row r="464" spans="1:13">
      <c r="A464" s="263">
        <v>454</v>
      </c>
      <c r="B464" s="272" t="s">
        <v>507</v>
      </c>
      <c r="C464" s="272">
        <v>3141.8</v>
      </c>
      <c r="D464" s="274">
        <v>3031.5166666666664</v>
      </c>
      <c r="E464" s="274">
        <v>2864.0333333333328</v>
      </c>
      <c r="F464" s="274">
        <v>2586.2666666666664</v>
      </c>
      <c r="G464" s="274">
        <v>2418.7833333333328</v>
      </c>
      <c r="H464" s="274">
        <v>3309.2833333333328</v>
      </c>
      <c r="I464" s="274">
        <v>3476.7666666666664</v>
      </c>
      <c r="J464" s="274">
        <v>3754.5333333333328</v>
      </c>
      <c r="K464" s="272">
        <v>3199</v>
      </c>
      <c r="L464" s="272">
        <v>2753.75</v>
      </c>
      <c r="M464" s="272">
        <v>1.8445199999999999</v>
      </c>
    </row>
    <row r="465" spans="1:13">
      <c r="A465" s="263">
        <v>455</v>
      </c>
      <c r="B465" s="272" t="s">
        <v>185</v>
      </c>
      <c r="C465" s="272">
        <v>969.2</v>
      </c>
      <c r="D465" s="274">
        <v>973.83333333333337</v>
      </c>
      <c r="E465" s="274">
        <v>959.66666666666674</v>
      </c>
      <c r="F465" s="274">
        <v>950.13333333333333</v>
      </c>
      <c r="G465" s="274">
        <v>935.9666666666667</v>
      </c>
      <c r="H465" s="274">
        <v>983.36666666666679</v>
      </c>
      <c r="I465" s="274">
        <v>997.53333333333353</v>
      </c>
      <c r="J465" s="274">
        <v>1007.0666666666668</v>
      </c>
      <c r="K465" s="272">
        <v>988</v>
      </c>
      <c r="L465" s="272">
        <v>964.3</v>
      </c>
      <c r="M465" s="272">
        <v>42.329099999999997</v>
      </c>
    </row>
    <row r="466" spans="1:13">
      <c r="A466" s="263">
        <v>456</v>
      </c>
      <c r="B466" s="240" t="s">
        <v>277</v>
      </c>
      <c r="C466" s="272">
        <v>138.30000000000001</v>
      </c>
      <c r="D466" s="274">
        <v>137.28333333333333</v>
      </c>
      <c r="E466" s="274">
        <v>134.16666666666666</v>
      </c>
      <c r="F466" s="274">
        <v>130.03333333333333</v>
      </c>
      <c r="G466" s="274">
        <v>126.91666666666666</v>
      </c>
      <c r="H466" s="274">
        <v>141.41666666666666</v>
      </c>
      <c r="I466" s="274">
        <v>144.53333333333333</v>
      </c>
      <c r="J466" s="274">
        <v>148.66666666666666</v>
      </c>
      <c r="K466" s="272">
        <v>140.4</v>
      </c>
      <c r="L466" s="272">
        <v>133.15</v>
      </c>
      <c r="M466" s="272">
        <v>7.81534</v>
      </c>
    </row>
    <row r="467" spans="1:13">
      <c r="A467" s="263">
        <v>457</v>
      </c>
      <c r="B467" s="240" t="s">
        <v>164</v>
      </c>
      <c r="C467" s="272">
        <v>867.4</v>
      </c>
      <c r="D467" s="274">
        <v>866.53333333333342</v>
      </c>
      <c r="E467" s="274">
        <v>854.06666666666683</v>
      </c>
      <c r="F467" s="274">
        <v>840.73333333333346</v>
      </c>
      <c r="G467" s="274">
        <v>828.26666666666688</v>
      </c>
      <c r="H467" s="274">
        <v>879.86666666666679</v>
      </c>
      <c r="I467" s="274">
        <v>892.33333333333326</v>
      </c>
      <c r="J467" s="274">
        <v>905.66666666666674</v>
      </c>
      <c r="K467" s="272">
        <v>879</v>
      </c>
      <c r="L467" s="272">
        <v>853.2</v>
      </c>
      <c r="M467" s="272">
        <v>9.5391600000000007</v>
      </c>
    </row>
    <row r="468" spans="1:13">
      <c r="A468" s="263">
        <v>458</v>
      </c>
      <c r="B468" s="240" t="s">
        <v>508</v>
      </c>
      <c r="C468" s="272">
        <v>1206.75</v>
      </c>
      <c r="D468" s="274">
        <v>1149.3500000000001</v>
      </c>
      <c r="E468" s="274">
        <v>1081.4000000000003</v>
      </c>
      <c r="F468" s="274">
        <v>956.05000000000018</v>
      </c>
      <c r="G468" s="274">
        <v>888.10000000000036</v>
      </c>
      <c r="H468" s="274">
        <v>1274.7000000000003</v>
      </c>
      <c r="I468" s="274">
        <v>1342.65</v>
      </c>
      <c r="J468" s="274">
        <v>1468.0000000000002</v>
      </c>
      <c r="K468" s="272">
        <v>1217.3</v>
      </c>
      <c r="L468" s="272">
        <v>1024</v>
      </c>
      <c r="M468" s="272">
        <v>9.4415399999999998</v>
      </c>
    </row>
    <row r="469" spans="1:13">
      <c r="A469" s="263">
        <v>459</v>
      </c>
      <c r="B469" s="240" t="s">
        <v>509</v>
      </c>
      <c r="C469" s="272">
        <v>920.55</v>
      </c>
      <c r="D469" s="274">
        <v>917.55000000000007</v>
      </c>
      <c r="E469" s="274">
        <v>900.10000000000014</v>
      </c>
      <c r="F469" s="274">
        <v>879.65000000000009</v>
      </c>
      <c r="G469" s="274">
        <v>862.20000000000016</v>
      </c>
      <c r="H469" s="274">
        <v>938.00000000000011</v>
      </c>
      <c r="I469" s="274">
        <v>955.45000000000016</v>
      </c>
      <c r="J469" s="274">
        <v>975.90000000000009</v>
      </c>
      <c r="K469" s="272">
        <v>935</v>
      </c>
      <c r="L469" s="272">
        <v>897.1</v>
      </c>
      <c r="M469" s="272">
        <v>1.04369</v>
      </c>
    </row>
    <row r="470" spans="1:13">
      <c r="A470" s="263">
        <v>460</v>
      </c>
      <c r="B470" s="240" t="s">
        <v>510</v>
      </c>
      <c r="C470" s="272">
        <v>1274.5999999999999</v>
      </c>
      <c r="D470" s="274">
        <v>1274.9333333333334</v>
      </c>
      <c r="E470" s="274">
        <v>1260.9166666666667</v>
      </c>
      <c r="F470" s="274">
        <v>1247.2333333333333</v>
      </c>
      <c r="G470" s="274">
        <v>1233.2166666666667</v>
      </c>
      <c r="H470" s="274">
        <v>1288.6166666666668</v>
      </c>
      <c r="I470" s="274">
        <v>1302.6333333333332</v>
      </c>
      <c r="J470" s="274">
        <v>1316.3166666666668</v>
      </c>
      <c r="K470" s="272">
        <v>1288.95</v>
      </c>
      <c r="L470" s="272">
        <v>1261.25</v>
      </c>
      <c r="M470" s="272">
        <v>0.21801000000000001</v>
      </c>
    </row>
    <row r="471" spans="1:13">
      <c r="A471" s="263">
        <v>461</v>
      </c>
      <c r="B471" s="240" t="s">
        <v>186</v>
      </c>
      <c r="C471" s="272">
        <v>1513.6</v>
      </c>
      <c r="D471" s="274">
        <v>1513.8999999999999</v>
      </c>
      <c r="E471" s="274">
        <v>1487.7999999999997</v>
      </c>
      <c r="F471" s="274">
        <v>1461.9999999999998</v>
      </c>
      <c r="G471" s="274">
        <v>1435.8999999999996</v>
      </c>
      <c r="H471" s="274">
        <v>1539.6999999999998</v>
      </c>
      <c r="I471" s="274">
        <v>1565.7999999999997</v>
      </c>
      <c r="J471" s="274">
        <v>1591.6</v>
      </c>
      <c r="K471" s="272">
        <v>1540</v>
      </c>
      <c r="L471" s="272">
        <v>1488.1</v>
      </c>
      <c r="M471" s="272">
        <v>27.289650000000002</v>
      </c>
    </row>
    <row r="472" spans="1:13">
      <c r="A472" s="263">
        <v>462</v>
      </c>
      <c r="B472" s="240" t="s">
        <v>187</v>
      </c>
      <c r="C472" s="272">
        <v>2681.6</v>
      </c>
      <c r="D472" s="274">
        <v>2685.0666666666671</v>
      </c>
      <c r="E472" s="274">
        <v>2644.1333333333341</v>
      </c>
      <c r="F472" s="272">
        <v>2606.666666666667</v>
      </c>
      <c r="G472" s="274">
        <v>2565.733333333334</v>
      </c>
      <c r="H472" s="274">
        <v>2722.5333333333342</v>
      </c>
      <c r="I472" s="272">
        <v>2763.4666666666676</v>
      </c>
      <c r="J472" s="274">
        <v>2800.9333333333343</v>
      </c>
      <c r="K472" s="274">
        <v>2726</v>
      </c>
      <c r="L472" s="272">
        <v>2647.6</v>
      </c>
      <c r="M472" s="274">
        <v>3.6508699999999998</v>
      </c>
    </row>
    <row r="473" spans="1:13">
      <c r="A473" s="263">
        <v>463</v>
      </c>
      <c r="B473" s="240" t="s">
        <v>188</v>
      </c>
      <c r="C473" s="272">
        <v>321.14999999999998</v>
      </c>
      <c r="D473" s="274">
        <v>322.71666666666664</v>
      </c>
      <c r="E473" s="274">
        <v>318.43333333333328</v>
      </c>
      <c r="F473" s="272">
        <v>315.71666666666664</v>
      </c>
      <c r="G473" s="274">
        <v>311.43333333333328</v>
      </c>
      <c r="H473" s="274">
        <v>325.43333333333328</v>
      </c>
      <c r="I473" s="272">
        <v>329.7166666666667</v>
      </c>
      <c r="J473" s="274">
        <v>332.43333333333328</v>
      </c>
      <c r="K473" s="274">
        <v>327</v>
      </c>
      <c r="L473" s="272">
        <v>320</v>
      </c>
      <c r="M473" s="274">
        <v>23.261600000000001</v>
      </c>
    </row>
    <row r="474" spans="1:13">
      <c r="A474" s="263">
        <v>464</v>
      </c>
      <c r="B474" s="240" t="s">
        <v>511</v>
      </c>
      <c r="C474" s="240">
        <v>669.65</v>
      </c>
      <c r="D474" s="284">
        <v>670.5333333333333</v>
      </c>
      <c r="E474" s="284">
        <v>661.11666666666656</v>
      </c>
      <c r="F474" s="284">
        <v>652.58333333333326</v>
      </c>
      <c r="G474" s="284">
        <v>643.16666666666652</v>
      </c>
      <c r="H474" s="284">
        <v>679.06666666666661</v>
      </c>
      <c r="I474" s="284">
        <v>688.48333333333335</v>
      </c>
      <c r="J474" s="284">
        <v>697.01666666666665</v>
      </c>
      <c r="K474" s="284">
        <v>679.95</v>
      </c>
      <c r="L474" s="284">
        <v>662</v>
      </c>
      <c r="M474" s="284">
        <v>4.2682599999999997</v>
      </c>
    </row>
    <row r="475" spans="1:13">
      <c r="A475" s="263">
        <v>465</v>
      </c>
      <c r="B475" s="240" t="s">
        <v>512</v>
      </c>
      <c r="C475" s="240">
        <v>14.5</v>
      </c>
      <c r="D475" s="284">
        <v>14.433333333333332</v>
      </c>
      <c r="E475" s="284">
        <v>14.066666666666663</v>
      </c>
      <c r="F475" s="284">
        <v>13.633333333333331</v>
      </c>
      <c r="G475" s="284">
        <v>13.266666666666662</v>
      </c>
      <c r="H475" s="284">
        <v>14.866666666666664</v>
      </c>
      <c r="I475" s="284">
        <v>15.233333333333334</v>
      </c>
      <c r="J475" s="284">
        <v>15.666666666666664</v>
      </c>
      <c r="K475" s="284">
        <v>14.8</v>
      </c>
      <c r="L475" s="284">
        <v>14</v>
      </c>
      <c r="M475" s="284">
        <v>208.36572000000001</v>
      </c>
    </row>
    <row r="476" spans="1:13">
      <c r="A476" s="263">
        <v>466</v>
      </c>
      <c r="B476" s="240" t="s">
        <v>513</v>
      </c>
      <c r="C476" s="284">
        <v>826.95</v>
      </c>
      <c r="D476" s="284">
        <v>830.0333333333333</v>
      </c>
      <c r="E476" s="284">
        <v>801.26666666666665</v>
      </c>
      <c r="F476" s="284">
        <v>775.58333333333337</v>
      </c>
      <c r="G476" s="284">
        <v>746.81666666666672</v>
      </c>
      <c r="H476" s="284">
        <v>855.71666666666658</v>
      </c>
      <c r="I476" s="284">
        <v>884.48333333333323</v>
      </c>
      <c r="J476" s="284">
        <v>910.16666666666652</v>
      </c>
      <c r="K476" s="284">
        <v>858.8</v>
      </c>
      <c r="L476" s="284">
        <v>804.35</v>
      </c>
      <c r="M476" s="284">
        <v>1.1836800000000001</v>
      </c>
    </row>
    <row r="477" spans="1:13">
      <c r="A477" s="263">
        <v>467</v>
      </c>
      <c r="B477" s="240" t="s">
        <v>514</v>
      </c>
      <c r="C477" s="284">
        <v>13.4</v>
      </c>
      <c r="D477" s="284">
        <v>13.35</v>
      </c>
      <c r="E477" s="284">
        <v>13.2</v>
      </c>
      <c r="F477" s="284">
        <v>13</v>
      </c>
      <c r="G477" s="284">
        <v>12.85</v>
      </c>
      <c r="H477" s="284">
        <v>13.549999999999999</v>
      </c>
      <c r="I477" s="284">
        <v>13.700000000000001</v>
      </c>
      <c r="J477" s="284">
        <v>13.899999999999999</v>
      </c>
      <c r="K477" s="284">
        <v>13.5</v>
      </c>
      <c r="L477" s="284">
        <v>13.15</v>
      </c>
      <c r="M477" s="284">
        <v>56.772419999999997</v>
      </c>
    </row>
    <row r="478" spans="1:13">
      <c r="A478" s="263">
        <v>468</v>
      </c>
      <c r="B478" s="240" t="s">
        <v>515</v>
      </c>
      <c r="C478" s="284">
        <v>351.45</v>
      </c>
      <c r="D478" s="284">
        <v>353.73333333333329</v>
      </c>
      <c r="E478" s="284">
        <v>348.06666666666661</v>
      </c>
      <c r="F478" s="284">
        <v>344.68333333333334</v>
      </c>
      <c r="G478" s="284">
        <v>339.01666666666665</v>
      </c>
      <c r="H478" s="284">
        <v>357.11666666666656</v>
      </c>
      <c r="I478" s="284">
        <v>362.78333333333319</v>
      </c>
      <c r="J478" s="284">
        <v>366.16666666666652</v>
      </c>
      <c r="K478" s="284">
        <v>359.4</v>
      </c>
      <c r="L478" s="284">
        <v>350.35</v>
      </c>
      <c r="M478" s="284">
        <v>1.4184399999999999</v>
      </c>
    </row>
    <row r="479" spans="1:13">
      <c r="A479" s="263">
        <v>469</v>
      </c>
      <c r="B479" s="240" t="s">
        <v>194</v>
      </c>
      <c r="C479" s="284">
        <v>548.04999999999995</v>
      </c>
      <c r="D479" s="284">
        <v>553.63333333333333</v>
      </c>
      <c r="E479" s="284">
        <v>538.7166666666667</v>
      </c>
      <c r="F479" s="284">
        <v>529.38333333333333</v>
      </c>
      <c r="G479" s="284">
        <v>514.4666666666667</v>
      </c>
      <c r="H479" s="284">
        <v>562.9666666666667</v>
      </c>
      <c r="I479" s="284">
        <v>577.88333333333344</v>
      </c>
      <c r="J479" s="284">
        <v>587.2166666666667</v>
      </c>
      <c r="K479" s="284">
        <v>568.54999999999995</v>
      </c>
      <c r="L479" s="284">
        <v>544.29999999999995</v>
      </c>
      <c r="M479" s="284">
        <v>67.511110000000002</v>
      </c>
    </row>
    <row r="480" spans="1:13">
      <c r="A480" s="263">
        <v>470</v>
      </c>
      <c r="B480" s="240" t="s">
        <v>191</v>
      </c>
      <c r="C480" s="284">
        <v>254.3</v>
      </c>
      <c r="D480" s="284">
        <v>255.51666666666665</v>
      </c>
      <c r="E480" s="284">
        <v>251.2833333333333</v>
      </c>
      <c r="F480" s="284">
        <v>248.26666666666665</v>
      </c>
      <c r="G480" s="284">
        <v>244.0333333333333</v>
      </c>
      <c r="H480" s="284">
        <v>258.5333333333333</v>
      </c>
      <c r="I480" s="284">
        <v>262.76666666666665</v>
      </c>
      <c r="J480" s="284">
        <v>265.7833333333333</v>
      </c>
      <c r="K480" s="284">
        <v>259.75</v>
      </c>
      <c r="L480" s="284">
        <v>252.5</v>
      </c>
      <c r="M480" s="284">
        <v>11.064859999999999</v>
      </c>
    </row>
    <row r="481" spans="1:13">
      <c r="A481" s="263">
        <v>471</v>
      </c>
      <c r="B481" s="240" t="s">
        <v>787</v>
      </c>
      <c r="C481" s="284">
        <v>35.75</v>
      </c>
      <c r="D481" s="284">
        <v>34.733333333333334</v>
      </c>
      <c r="E481" s="284">
        <v>33.266666666666666</v>
      </c>
      <c r="F481" s="284">
        <v>30.783333333333331</v>
      </c>
      <c r="G481" s="284">
        <v>29.316666666666663</v>
      </c>
      <c r="H481" s="284">
        <v>37.216666666666669</v>
      </c>
      <c r="I481" s="284">
        <v>38.683333333333337</v>
      </c>
      <c r="J481" s="284">
        <v>41.166666666666671</v>
      </c>
      <c r="K481" s="284">
        <v>36.200000000000003</v>
      </c>
      <c r="L481" s="284">
        <v>32.25</v>
      </c>
      <c r="M481" s="284">
        <v>93.371189999999999</v>
      </c>
    </row>
    <row r="482" spans="1:13">
      <c r="A482" s="263">
        <v>472</v>
      </c>
      <c r="B482" s="240" t="s">
        <v>192</v>
      </c>
      <c r="C482" s="284">
        <v>6182.8</v>
      </c>
      <c r="D482" s="284">
        <v>6144.7833333333328</v>
      </c>
      <c r="E482" s="284">
        <v>6079.5666666666657</v>
      </c>
      <c r="F482" s="284">
        <v>5976.333333333333</v>
      </c>
      <c r="G482" s="284">
        <v>5911.1166666666659</v>
      </c>
      <c r="H482" s="284">
        <v>6248.0166666666655</v>
      </c>
      <c r="I482" s="284">
        <v>6313.2333333333327</v>
      </c>
      <c r="J482" s="284">
        <v>6416.4666666666653</v>
      </c>
      <c r="K482" s="284">
        <v>6210</v>
      </c>
      <c r="L482" s="284">
        <v>6041.55</v>
      </c>
      <c r="M482" s="284">
        <v>6.8325699999999996</v>
      </c>
    </row>
    <row r="483" spans="1:13">
      <c r="A483" s="263">
        <v>473</v>
      </c>
      <c r="B483" s="240" t="s">
        <v>193</v>
      </c>
      <c r="C483" s="284">
        <v>34.549999999999997</v>
      </c>
      <c r="D483" s="284">
        <v>34.216666666666661</v>
      </c>
      <c r="E483" s="284">
        <v>33.533333333333324</v>
      </c>
      <c r="F483" s="284">
        <v>32.516666666666666</v>
      </c>
      <c r="G483" s="284">
        <v>31.833333333333329</v>
      </c>
      <c r="H483" s="284">
        <v>35.23333333333332</v>
      </c>
      <c r="I483" s="284">
        <v>35.916666666666657</v>
      </c>
      <c r="J483" s="284">
        <v>36.933333333333316</v>
      </c>
      <c r="K483" s="284">
        <v>34.9</v>
      </c>
      <c r="L483" s="284">
        <v>33.200000000000003</v>
      </c>
      <c r="M483" s="284">
        <v>295.93973</v>
      </c>
    </row>
    <row r="484" spans="1:13">
      <c r="A484" s="263">
        <v>474</v>
      </c>
      <c r="B484" s="240" t="s">
        <v>190</v>
      </c>
      <c r="C484" s="284">
        <v>1289.3499999999999</v>
      </c>
      <c r="D484" s="284">
        <v>1288.2333333333333</v>
      </c>
      <c r="E484" s="284">
        <v>1276.4666666666667</v>
      </c>
      <c r="F484" s="284">
        <v>1263.5833333333333</v>
      </c>
      <c r="G484" s="284">
        <v>1251.8166666666666</v>
      </c>
      <c r="H484" s="284">
        <v>1301.1166666666668</v>
      </c>
      <c r="I484" s="284">
        <v>1312.8833333333337</v>
      </c>
      <c r="J484" s="284">
        <v>1325.7666666666669</v>
      </c>
      <c r="K484" s="284">
        <v>1300</v>
      </c>
      <c r="L484" s="284">
        <v>1275.3499999999999</v>
      </c>
      <c r="M484" s="284">
        <v>2.81745</v>
      </c>
    </row>
    <row r="485" spans="1:13">
      <c r="A485" s="263">
        <v>475</v>
      </c>
      <c r="B485" s="240" t="s">
        <v>141</v>
      </c>
      <c r="C485" s="284">
        <v>590.4</v>
      </c>
      <c r="D485" s="284">
        <v>587.98333333333335</v>
      </c>
      <c r="E485" s="284">
        <v>580.9666666666667</v>
      </c>
      <c r="F485" s="284">
        <v>571.5333333333333</v>
      </c>
      <c r="G485" s="284">
        <v>564.51666666666665</v>
      </c>
      <c r="H485" s="284">
        <v>597.41666666666674</v>
      </c>
      <c r="I485" s="284">
        <v>604.43333333333339</v>
      </c>
      <c r="J485" s="284">
        <v>613.86666666666679</v>
      </c>
      <c r="K485" s="284">
        <v>595</v>
      </c>
      <c r="L485" s="284">
        <v>578.54999999999995</v>
      </c>
      <c r="M485" s="284">
        <v>25.722380000000001</v>
      </c>
    </row>
    <row r="486" spans="1:13">
      <c r="A486" s="263">
        <v>476</v>
      </c>
      <c r="B486" s="240" t="s">
        <v>278</v>
      </c>
      <c r="C486" s="284">
        <v>252.15</v>
      </c>
      <c r="D486" s="284">
        <v>248.35</v>
      </c>
      <c r="E486" s="284">
        <v>242.79999999999998</v>
      </c>
      <c r="F486" s="284">
        <v>233.45</v>
      </c>
      <c r="G486" s="284">
        <v>227.89999999999998</v>
      </c>
      <c r="H486" s="284">
        <v>257.7</v>
      </c>
      <c r="I486" s="284">
        <v>263.25</v>
      </c>
      <c r="J486" s="284">
        <v>272.60000000000002</v>
      </c>
      <c r="K486" s="284">
        <v>253.9</v>
      </c>
      <c r="L486" s="284">
        <v>239</v>
      </c>
      <c r="M486" s="284">
        <v>18.740739999999999</v>
      </c>
    </row>
    <row r="487" spans="1:13">
      <c r="A487" s="263">
        <v>477</v>
      </c>
      <c r="B487" s="240" t="s">
        <v>516</v>
      </c>
      <c r="C487" s="284">
        <v>2498.1</v>
      </c>
      <c r="D487" s="284">
        <v>2496.0500000000002</v>
      </c>
      <c r="E487" s="284">
        <v>2444.1000000000004</v>
      </c>
      <c r="F487" s="284">
        <v>2390.1000000000004</v>
      </c>
      <c r="G487" s="284">
        <v>2338.1500000000005</v>
      </c>
      <c r="H487" s="284">
        <v>2550.0500000000002</v>
      </c>
      <c r="I487" s="284">
        <v>2602</v>
      </c>
      <c r="J487" s="284">
        <v>2656</v>
      </c>
      <c r="K487" s="284">
        <v>2548</v>
      </c>
      <c r="L487" s="284">
        <v>2442.0500000000002</v>
      </c>
      <c r="M487" s="284">
        <v>0.13353999999999999</v>
      </c>
    </row>
    <row r="488" spans="1:13">
      <c r="A488" s="263">
        <v>478</v>
      </c>
      <c r="B488" s="240" t="s">
        <v>517</v>
      </c>
      <c r="C488" s="284">
        <v>356.2</v>
      </c>
      <c r="D488" s="284">
        <v>355.73333333333335</v>
      </c>
      <c r="E488" s="284">
        <v>350.4666666666667</v>
      </c>
      <c r="F488" s="284">
        <v>344.73333333333335</v>
      </c>
      <c r="G488" s="284">
        <v>339.4666666666667</v>
      </c>
      <c r="H488" s="284">
        <v>361.4666666666667</v>
      </c>
      <c r="I488" s="284">
        <v>366.73333333333335</v>
      </c>
      <c r="J488" s="284">
        <v>372.4666666666667</v>
      </c>
      <c r="K488" s="284">
        <v>361</v>
      </c>
      <c r="L488" s="284">
        <v>350</v>
      </c>
      <c r="M488" s="284">
        <v>9.0309699999999999</v>
      </c>
    </row>
    <row r="489" spans="1:13">
      <c r="A489" s="263">
        <v>479</v>
      </c>
      <c r="B489" s="240" t="s">
        <v>518</v>
      </c>
      <c r="C489" s="284">
        <v>199.45</v>
      </c>
      <c r="D489" s="284">
        <v>197.98333333333335</v>
      </c>
      <c r="E489" s="284">
        <v>192.9666666666667</v>
      </c>
      <c r="F489" s="284">
        <v>186.48333333333335</v>
      </c>
      <c r="G489" s="284">
        <v>181.4666666666667</v>
      </c>
      <c r="H489" s="284">
        <v>204.4666666666667</v>
      </c>
      <c r="I489" s="284">
        <v>209.48333333333335</v>
      </c>
      <c r="J489" s="284">
        <v>215.9666666666667</v>
      </c>
      <c r="K489" s="284">
        <v>203</v>
      </c>
      <c r="L489" s="284">
        <v>191.5</v>
      </c>
      <c r="M489" s="284">
        <v>3.31236</v>
      </c>
    </row>
    <row r="490" spans="1:13">
      <c r="A490" s="263">
        <v>480</v>
      </c>
      <c r="B490" s="240" t="s">
        <v>519</v>
      </c>
      <c r="C490" s="284">
        <v>3619.8</v>
      </c>
      <c r="D490" s="284">
        <v>3637.25</v>
      </c>
      <c r="E490" s="284">
        <v>3587.55</v>
      </c>
      <c r="F490" s="284">
        <v>3555.3</v>
      </c>
      <c r="G490" s="284">
        <v>3505.6000000000004</v>
      </c>
      <c r="H490" s="284">
        <v>3669.5</v>
      </c>
      <c r="I490" s="284">
        <v>3719.2</v>
      </c>
      <c r="J490" s="284">
        <v>3751.45</v>
      </c>
      <c r="K490" s="284">
        <v>3686.95</v>
      </c>
      <c r="L490" s="284">
        <v>3605</v>
      </c>
      <c r="M490" s="284">
        <v>3.3759999999999998E-2</v>
      </c>
    </row>
    <row r="491" spans="1:13">
      <c r="A491" s="263">
        <v>481</v>
      </c>
      <c r="B491" s="240" t="s">
        <v>520</v>
      </c>
      <c r="C491" s="284">
        <v>2702</v>
      </c>
      <c r="D491" s="284">
        <v>2732.0833333333335</v>
      </c>
      <c r="E491" s="284">
        <v>2659.916666666667</v>
      </c>
      <c r="F491" s="284">
        <v>2617.8333333333335</v>
      </c>
      <c r="G491" s="284">
        <v>2545.666666666667</v>
      </c>
      <c r="H491" s="284">
        <v>2774.166666666667</v>
      </c>
      <c r="I491" s="284">
        <v>2846.3333333333339</v>
      </c>
      <c r="J491" s="284">
        <v>2888.416666666667</v>
      </c>
      <c r="K491" s="284">
        <v>2804.25</v>
      </c>
      <c r="L491" s="284">
        <v>2690</v>
      </c>
      <c r="M491" s="284">
        <v>0.27083000000000002</v>
      </c>
    </row>
    <row r="492" spans="1:13">
      <c r="A492" s="263">
        <v>482</v>
      </c>
      <c r="B492" s="240" t="s">
        <v>521</v>
      </c>
      <c r="C492" s="284">
        <v>53.7</v>
      </c>
      <c r="D492" s="284">
        <v>54</v>
      </c>
      <c r="E492" s="284">
        <v>52.8</v>
      </c>
      <c r="F492" s="284">
        <v>51.9</v>
      </c>
      <c r="G492" s="284">
        <v>50.699999999999996</v>
      </c>
      <c r="H492" s="284">
        <v>54.9</v>
      </c>
      <c r="I492" s="284">
        <v>56.1</v>
      </c>
      <c r="J492" s="284">
        <v>57</v>
      </c>
      <c r="K492" s="284">
        <v>55.2</v>
      </c>
      <c r="L492" s="284">
        <v>53.1</v>
      </c>
      <c r="M492" s="284">
        <v>22.367809999999999</v>
      </c>
    </row>
    <row r="493" spans="1:13">
      <c r="A493" s="263">
        <v>483</v>
      </c>
      <c r="B493" s="240" t="s">
        <v>522</v>
      </c>
      <c r="C493" s="284">
        <v>1066.0999999999999</v>
      </c>
      <c r="D493" s="284">
        <v>1071.9666666666665</v>
      </c>
      <c r="E493" s="284">
        <v>1053.9333333333329</v>
      </c>
      <c r="F493" s="284">
        <v>1041.7666666666664</v>
      </c>
      <c r="G493" s="284">
        <v>1023.7333333333329</v>
      </c>
      <c r="H493" s="284">
        <v>1084.133333333333</v>
      </c>
      <c r="I493" s="284">
        <v>1102.1666666666663</v>
      </c>
      <c r="J493" s="284">
        <v>1114.333333333333</v>
      </c>
      <c r="K493" s="284">
        <v>1090</v>
      </c>
      <c r="L493" s="284">
        <v>1059.8</v>
      </c>
      <c r="M493" s="284">
        <v>0.12019000000000001</v>
      </c>
    </row>
    <row r="494" spans="1:13">
      <c r="A494" s="263">
        <v>484</v>
      </c>
      <c r="B494" s="240" t="s">
        <v>279</v>
      </c>
      <c r="C494" s="284">
        <v>442.75</v>
      </c>
      <c r="D494" s="284">
        <v>447.95</v>
      </c>
      <c r="E494" s="284">
        <v>434.79999999999995</v>
      </c>
      <c r="F494" s="284">
        <v>426.84999999999997</v>
      </c>
      <c r="G494" s="284">
        <v>413.69999999999993</v>
      </c>
      <c r="H494" s="284">
        <v>455.9</v>
      </c>
      <c r="I494" s="284">
        <v>469.04999999999995</v>
      </c>
      <c r="J494" s="284">
        <v>477</v>
      </c>
      <c r="K494" s="284">
        <v>461.1</v>
      </c>
      <c r="L494" s="284">
        <v>440</v>
      </c>
      <c r="M494" s="284">
        <v>1.30688</v>
      </c>
    </row>
    <row r="495" spans="1:13">
      <c r="A495" s="263">
        <v>485</v>
      </c>
      <c r="B495" s="240" t="s">
        <v>523</v>
      </c>
      <c r="C495" s="284">
        <v>902.9</v>
      </c>
      <c r="D495" s="284">
        <v>897.66666666666663</v>
      </c>
      <c r="E495" s="284">
        <v>885.33333333333326</v>
      </c>
      <c r="F495" s="284">
        <v>867.76666666666665</v>
      </c>
      <c r="G495" s="284">
        <v>855.43333333333328</v>
      </c>
      <c r="H495" s="284">
        <v>915.23333333333323</v>
      </c>
      <c r="I495" s="284">
        <v>927.56666666666649</v>
      </c>
      <c r="J495" s="284">
        <v>945.13333333333321</v>
      </c>
      <c r="K495" s="284">
        <v>910</v>
      </c>
      <c r="L495" s="284">
        <v>880.1</v>
      </c>
      <c r="M495" s="284">
        <v>2.86341</v>
      </c>
    </row>
    <row r="496" spans="1:13">
      <c r="A496" s="263">
        <v>486</v>
      </c>
      <c r="B496" s="240" t="s">
        <v>524</v>
      </c>
      <c r="C496" s="284">
        <v>1659.65</v>
      </c>
      <c r="D496" s="284">
        <v>1669.5333333333335</v>
      </c>
      <c r="E496" s="284">
        <v>1636.0666666666671</v>
      </c>
      <c r="F496" s="284">
        <v>1612.4833333333336</v>
      </c>
      <c r="G496" s="284">
        <v>1579.0166666666671</v>
      </c>
      <c r="H496" s="284">
        <v>1693.116666666667</v>
      </c>
      <c r="I496" s="284">
        <v>1726.5833333333337</v>
      </c>
      <c r="J496" s="284">
        <v>1750.166666666667</v>
      </c>
      <c r="K496" s="284">
        <v>1703</v>
      </c>
      <c r="L496" s="284">
        <v>1645.95</v>
      </c>
      <c r="M496" s="284">
        <v>2.0716299999999999</v>
      </c>
    </row>
    <row r="497" spans="1:13">
      <c r="A497" s="263">
        <v>487</v>
      </c>
      <c r="B497" s="240" t="s">
        <v>525</v>
      </c>
      <c r="C497" s="284">
        <v>1244.95</v>
      </c>
      <c r="D497" s="284">
        <v>1237.3166666666666</v>
      </c>
      <c r="E497" s="284">
        <v>1225.6333333333332</v>
      </c>
      <c r="F497" s="284">
        <v>1206.3166666666666</v>
      </c>
      <c r="G497" s="284">
        <v>1194.6333333333332</v>
      </c>
      <c r="H497" s="284">
        <v>1256.6333333333332</v>
      </c>
      <c r="I497" s="284">
        <v>1268.3166666666666</v>
      </c>
      <c r="J497" s="284">
        <v>1287.6333333333332</v>
      </c>
      <c r="K497" s="284">
        <v>1249</v>
      </c>
      <c r="L497" s="284">
        <v>1218</v>
      </c>
      <c r="M497" s="284">
        <v>0.89773000000000003</v>
      </c>
    </row>
    <row r="498" spans="1:13">
      <c r="A498" s="263">
        <v>488</v>
      </c>
      <c r="B498" s="240" t="s">
        <v>118</v>
      </c>
      <c r="C498" s="284">
        <v>12.15</v>
      </c>
      <c r="D498" s="284">
        <v>12.25</v>
      </c>
      <c r="E498" s="284">
        <v>12</v>
      </c>
      <c r="F498" s="284">
        <v>11.85</v>
      </c>
      <c r="G498" s="284">
        <v>11.6</v>
      </c>
      <c r="H498" s="284">
        <v>12.4</v>
      </c>
      <c r="I498" s="284">
        <v>12.65</v>
      </c>
      <c r="J498" s="284">
        <v>12.8</v>
      </c>
      <c r="K498" s="284">
        <v>12.5</v>
      </c>
      <c r="L498" s="284">
        <v>12.1</v>
      </c>
      <c r="M498" s="284">
        <v>1631.0273</v>
      </c>
    </row>
    <row r="499" spans="1:13">
      <c r="A499" s="263">
        <v>489</v>
      </c>
      <c r="B499" s="240" t="s">
        <v>196</v>
      </c>
      <c r="C499" s="284">
        <v>1003.35</v>
      </c>
      <c r="D499" s="284">
        <v>1007.7999999999998</v>
      </c>
      <c r="E499" s="284">
        <v>993.59999999999968</v>
      </c>
      <c r="F499" s="284">
        <v>983.8499999999998</v>
      </c>
      <c r="G499" s="284">
        <v>969.64999999999964</v>
      </c>
      <c r="H499" s="284">
        <v>1017.5499999999997</v>
      </c>
      <c r="I499" s="284">
        <v>1031.7499999999998</v>
      </c>
      <c r="J499" s="284">
        <v>1041.4999999999998</v>
      </c>
      <c r="K499" s="284">
        <v>1022</v>
      </c>
      <c r="L499" s="284">
        <v>998.05</v>
      </c>
      <c r="M499" s="284">
        <v>17.048960000000001</v>
      </c>
    </row>
    <row r="500" spans="1:13">
      <c r="A500" s="263">
        <v>490</v>
      </c>
      <c r="B500" s="240" t="s">
        <v>526</v>
      </c>
      <c r="C500" s="284">
        <v>5656.9</v>
      </c>
      <c r="D500" s="284">
        <v>5658.05</v>
      </c>
      <c r="E500" s="284">
        <v>5616.1</v>
      </c>
      <c r="F500" s="284">
        <v>5575.3</v>
      </c>
      <c r="G500" s="284">
        <v>5533.35</v>
      </c>
      <c r="H500" s="284">
        <v>5698.85</v>
      </c>
      <c r="I500" s="284">
        <v>5740.7999999999993</v>
      </c>
      <c r="J500" s="284">
        <v>5781.6</v>
      </c>
      <c r="K500" s="284">
        <v>5700</v>
      </c>
      <c r="L500" s="284">
        <v>5617.25</v>
      </c>
      <c r="M500" s="284">
        <v>1.6959999999999999E-2</v>
      </c>
    </row>
    <row r="501" spans="1:13">
      <c r="A501" s="263">
        <v>491</v>
      </c>
      <c r="B501" s="240" t="s">
        <v>527</v>
      </c>
      <c r="C501" s="284">
        <v>125.45</v>
      </c>
      <c r="D501" s="284">
        <v>125.53333333333335</v>
      </c>
      <c r="E501" s="284">
        <v>124.16666666666669</v>
      </c>
      <c r="F501" s="284">
        <v>122.88333333333334</v>
      </c>
      <c r="G501" s="284">
        <v>121.51666666666668</v>
      </c>
      <c r="H501" s="284">
        <v>126.81666666666669</v>
      </c>
      <c r="I501" s="284">
        <v>128.18333333333334</v>
      </c>
      <c r="J501" s="284">
        <v>129.4666666666667</v>
      </c>
      <c r="K501" s="284">
        <v>126.9</v>
      </c>
      <c r="L501" s="284">
        <v>124.25</v>
      </c>
      <c r="M501" s="284">
        <v>6.1113299999999997</v>
      </c>
    </row>
    <row r="502" spans="1:13">
      <c r="A502" s="263">
        <v>492</v>
      </c>
      <c r="B502" s="240" t="s">
        <v>528</v>
      </c>
      <c r="C502" s="284">
        <v>72.7</v>
      </c>
      <c r="D502" s="284">
        <v>73.233333333333334</v>
      </c>
      <c r="E502" s="284">
        <v>71.466666666666669</v>
      </c>
      <c r="F502" s="284">
        <v>70.233333333333334</v>
      </c>
      <c r="G502" s="284">
        <v>68.466666666666669</v>
      </c>
      <c r="H502" s="284">
        <v>74.466666666666669</v>
      </c>
      <c r="I502" s="284">
        <v>76.233333333333348</v>
      </c>
      <c r="J502" s="284">
        <v>77.466666666666669</v>
      </c>
      <c r="K502" s="284">
        <v>75</v>
      </c>
      <c r="L502" s="284">
        <v>72</v>
      </c>
      <c r="M502" s="284">
        <v>19.019020000000001</v>
      </c>
    </row>
    <row r="503" spans="1:13">
      <c r="A503" s="263">
        <v>493</v>
      </c>
      <c r="B503" s="240" t="s">
        <v>772</v>
      </c>
      <c r="C503" s="284">
        <v>465.3</v>
      </c>
      <c r="D503" s="284">
        <v>462.2833333333333</v>
      </c>
      <c r="E503" s="284">
        <v>449.56666666666661</v>
      </c>
      <c r="F503" s="284">
        <v>433.83333333333331</v>
      </c>
      <c r="G503" s="284">
        <v>421.11666666666662</v>
      </c>
      <c r="H503" s="284">
        <v>478.01666666666659</v>
      </c>
      <c r="I503" s="284">
        <v>490.73333333333329</v>
      </c>
      <c r="J503" s="284">
        <v>506.46666666666658</v>
      </c>
      <c r="K503" s="284">
        <v>475</v>
      </c>
      <c r="L503" s="284">
        <v>446.55</v>
      </c>
      <c r="M503" s="284">
        <v>1.80287</v>
      </c>
    </row>
    <row r="504" spans="1:13">
      <c r="A504" s="263">
        <v>494</v>
      </c>
      <c r="B504" s="240" t="s">
        <v>529</v>
      </c>
      <c r="C504" s="284">
        <v>2445.25</v>
      </c>
      <c r="D504" s="284">
        <v>2538.75</v>
      </c>
      <c r="E504" s="284">
        <v>2337.5</v>
      </c>
      <c r="F504" s="284">
        <v>2229.75</v>
      </c>
      <c r="G504" s="284">
        <v>2028.5</v>
      </c>
      <c r="H504" s="284">
        <v>2646.5</v>
      </c>
      <c r="I504" s="284">
        <v>2847.75</v>
      </c>
      <c r="J504" s="284">
        <v>2955.5</v>
      </c>
      <c r="K504" s="284">
        <v>2740</v>
      </c>
      <c r="L504" s="284">
        <v>2431</v>
      </c>
      <c r="M504" s="284">
        <v>5.2608699999999997</v>
      </c>
    </row>
    <row r="505" spans="1:13">
      <c r="A505" s="263">
        <v>495</v>
      </c>
      <c r="B505" s="240" t="s">
        <v>197</v>
      </c>
      <c r="C505" s="284">
        <v>429.9</v>
      </c>
      <c r="D505" s="284">
        <v>431.68333333333334</v>
      </c>
      <c r="E505" s="284">
        <v>426.4666666666667</v>
      </c>
      <c r="F505" s="284">
        <v>423.03333333333336</v>
      </c>
      <c r="G505" s="284">
        <v>417.81666666666672</v>
      </c>
      <c r="H505" s="284">
        <v>435.11666666666667</v>
      </c>
      <c r="I505" s="284">
        <v>440.33333333333326</v>
      </c>
      <c r="J505" s="284">
        <v>443.76666666666665</v>
      </c>
      <c r="K505" s="284">
        <v>436.9</v>
      </c>
      <c r="L505" s="284">
        <v>428.25</v>
      </c>
      <c r="M505" s="284">
        <v>71.932990000000004</v>
      </c>
    </row>
    <row r="506" spans="1:13">
      <c r="A506" s="263">
        <v>496</v>
      </c>
      <c r="B506" s="240" t="s">
        <v>530</v>
      </c>
      <c r="C506" s="284">
        <v>517.25</v>
      </c>
      <c r="D506" s="284">
        <v>518.4</v>
      </c>
      <c r="E506" s="284">
        <v>509.84999999999991</v>
      </c>
      <c r="F506" s="284">
        <v>502.44999999999993</v>
      </c>
      <c r="G506" s="284">
        <v>493.89999999999986</v>
      </c>
      <c r="H506" s="284">
        <v>525.79999999999995</v>
      </c>
      <c r="I506" s="284">
        <v>534.34999999999991</v>
      </c>
      <c r="J506" s="284">
        <v>541.75</v>
      </c>
      <c r="K506" s="284">
        <v>526.95000000000005</v>
      </c>
      <c r="L506" s="284">
        <v>511</v>
      </c>
      <c r="M506" s="284">
        <v>4.7710900000000001</v>
      </c>
    </row>
    <row r="507" spans="1:13">
      <c r="A507" s="263">
        <v>497</v>
      </c>
      <c r="B507" s="240" t="s">
        <v>198</v>
      </c>
      <c r="C507" s="284">
        <v>16.2</v>
      </c>
      <c r="D507" s="284">
        <v>16.266666666666666</v>
      </c>
      <c r="E507" s="284">
        <v>15.983333333333331</v>
      </c>
      <c r="F507" s="284">
        <v>15.766666666666666</v>
      </c>
      <c r="G507" s="284">
        <v>15.483333333333331</v>
      </c>
      <c r="H507" s="284">
        <v>16.483333333333331</v>
      </c>
      <c r="I507" s="284">
        <v>16.766666666666662</v>
      </c>
      <c r="J507" s="284">
        <v>16.983333333333331</v>
      </c>
      <c r="K507" s="284">
        <v>16.55</v>
      </c>
      <c r="L507" s="284">
        <v>16.05</v>
      </c>
      <c r="M507" s="284">
        <v>1291.99434</v>
      </c>
    </row>
    <row r="508" spans="1:13">
      <c r="A508" s="263">
        <v>498</v>
      </c>
      <c r="B508" s="240" t="s">
        <v>199</v>
      </c>
      <c r="C508" s="284">
        <v>249.45</v>
      </c>
      <c r="D508" s="284">
        <v>250.81666666666669</v>
      </c>
      <c r="E508" s="284">
        <v>240.63333333333338</v>
      </c>
      <c r="F508" s="284">
        <v>231.81666666666669</v>
      </c>
      <c r="G508" s="284">
        <v>221.63333333333338</v>
      </c>
      <c r="H508" s="284">
        <v>259.63333333333338</v>
      </c>
      <c r="I508" s="284">
        <v>269.81666666666672</v>
      </c>
      <c r="J508" s="284">
        <v>278.63333333333338</v>
      </c>
      <c r="K508" s="284">
        <v>261</v>
      </c>
      <c r="L508" s="284">
        <v>242</v>
      </c>
      <c r="M508" s="284">
        <v>422.16784000000001</v>
      </c>
    </row>
    <row r="509" spans="1:13">
      <c r="A509" s="263">
        <v>499</v>
      </c>
      <c r="B509" s="240" t="s">
        <v>531</v>
      </c>
      <c r="C509" s="284">
        <v>237.1</v>
      </c>
      <c r="D509" s="284">
        <v>236.63333333333333</v>
      </c>
      <c r="E509" s="284">
        <v>234.06666666666666</v>
      </c>
      <c r="F509" s="284">
        <v>231.03333333333333</v>
      </c>
      <c r="G509" s="284">
        <v>228.46666666666667</v>
      </c>
      <c r="H509" s="284">
        <v>239.66666666666666</v>
      </c>
      <c r="I509" s="284">
        <v>242.23333333333332</v>
      </c>
      <c r="J509" s="284">
        <v>245.26666666666665</v>
      </c>
      <c r="K509" s="284">
        <v>239.2</v>
      </c>
      <c r="L509" s="284">
        <v>233.6</v>
      </c>
      <c r="M509" s="284">
        <v>1.6193599999999999</v>
      </c>
    </row>
    <row r="510" spans="1:13">
      <c r="A510" s="263">
        <v>500</v>
      </c>
      <c r="B510" s="240" t="s">
        <v>532</v>
      </c>
      <c r="C510" s="284">
        <v>1885.6</v>
      </c>
      <c r="D510" s="284">
        <v>1888.0166666666667</v>
      </c>
      <c r="E510" s="284">
        <v>1873.3333333333333</v>
      </c>
      <c r="F510" s="284">
        <v>1861.0666666666666</v>
      </c>
      <c r="G510" s="284">
        <v>1846.3833333333332</v>
      </c>
      <c r="H510" s="284">
        <v>1900.2833333333333</v>
      </c>
      <c r="I510" s="284">
        <v>1914.9666666666667</v>
      </c>
      <c r="J510" s="284">
        <v>1927.2333333333333</v>
      </c>
      <c r="K510" s="284">
        <v>1902.7</v>
      </c>
      <c r="L510" s="284">
        <v>1875.75</v>
      </c>
      <c r="M510" s="284">
        <v>0.43508999999999998</v>
      </c>
    </row>
    <row r="511" spans="1:13">
      <c r="A511" s="263">
        <v>501</v>
      </c>
      <c r="B511" s="240" t="s">
        <v>742</v>
      </c>
      <c r="C511" s="284">
        <v>1028.75</v>
      </c>
      <c r="D511" s="284">
        <v>1021.5666666666666</v>
      </c>
      <c r="E511" s="284">
        <v>1005.1333333333332</v>
      </c>
      <c r="F511" s="284">
        <v>981.51666666666665</v>
      </c>
      <c r="G511" s="284">
        <v>965.08333333333326</v>
      </c>
      <c r="H511" s="284">
        <v>1045.1833333333332</v>
      </c>
      <c r="I511" s="284">
        <v>1061.6166666666666</v>
      </c>
      <c r="J511" s="284">
        <v>1085.2333333333331</v>
      </c>
      <c r="K511" s="284">
        <v>1038</v>
      </c>
      <c r="L511" s="284">
        <v>997.95</v>
      </c>
      <c r="M511" s="284">
        <v>1.3519300000000001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39" customWidth="1"/>
    <col min="2" max="2" width="14.28515625" style="118" customWidth="1"/>
    <col min="3" max="3" width="28.140625" style="240" customWidth="1"/>
    <col min="4" max="4" width="55.855468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140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53"/>
      <c r="B5" s="553"/>
      <c r="C5" s="554"/>
      <c r="D5" s="554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55" t="s">
        <v>534</v>
      </c>
      <c r="C7" s="555"/>
      <c r="D7" s="257">
        <f>Main!B10</f>
        <v>44232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44231</v>
      </c>
      <c r="B10" s="262">
        <v>538351</v>
      </c>
      <c r="C10" s="263" t="s">
        <v>899</v>
      </c>
      <c r="D10" s="263" t="s">
        <v>900</v>
      </c>
      <c r="E10" s="263" t="s">
        <v>544</v>
      </c>
      <c r="F10" s="376">
        <v>22092</v>
      </c>
      <c r="G10" s="262">
        <v>17.53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44231</v>
      </c>
      <c r="B11" s="262">
        <v>538778</v>
      </c>
      <c r="C11" s="263" t="s">
        <v>901</v>
      </c>
      <c r="D11" s="263" t="s">
        <v>902</v>
      </c>
      <c r="E11" s="263" t="s">
        <v>544</v>
      </c>
      <c r="F11" s="376">
        <v>105550</v>
      </c>
      <c r="G11" s="262">
        <v>39.76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44231</v>
      </c>
      <c r="B12" s="262">
        <v>538778</v>
      </c>
      <c r="C12" s="263" t="s">
        <v>901</v>
      </c>
      <c r="D12" s="263" t="s">
        <v>903</v>
      </c>
      <c r="E12" s="263" t="s">
        <v>543</v>
      </c>
      <c r="F12" s="376">
        <v>100000</v>
      </c>
      <c r="G12" s="262">
        <v>39.75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44231</v>
      </c>
      <c r="B13" s="262">
        <v>537069</v>
      </c>
      <c r="C13" s="263" t="s">
        <v>867</v>
      </c>
      <c r="D13" s="263" t="s">
        <v>869</v>
      </c>
      <c r="E13" s="263" t="s">
        <v>543</v>
      </c>
      <c r="F13" s="376">
        <v>303225</v>
      </c>
      <c r="G13" s="262">
        <v>27.7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44231</v>
      </c>
      <c r="B14" s="262">
        <v>537069</v>
      </c>
      <c r="C14" s="263" t="s">
        <v>867</v>
      </c>
      <c r="D14" s="263" t="s">
        <v>868</v>
      </c>
      <c r="E14" s="263" t="s">
        <v>544</v>
      </c>
      <c r="F14" s="376">
        <v>300000</v>
      </c>
      <c r="G14" s="262">
        <v>27.7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44231</v>
      </c>
      <c r="B15" s="262">
        <v>542934</v>
      </c>
      <c r="C15" s="263" t="s">
        <v>904</v>
      </c>
      <c r="D15" s="263" t="s">
        <v>905</v>
      </c>
      <c r="E15" s="263" t="s">
        <v>544</v>
      </c>
      <c r="F15" s="376">
        <v>84000</v>
      </c>
      <c r="G15" s="262">
        <v>41.5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44231</v>
      </c>
      <c r="B16" s="262">
        <v>540829</v>
      </c>
      <c r="C16" s="263" t="s">
        <v>906</v>
      </c>
      <c r="D16" s="263" t="s">
        <v>907</v>
      </c>
      <c r="E16" s="263" t="s">
        <v>543</v>
      </c>
      <c r="F16" s="376">
        <v>12300</v>
      </c>
      <c r="G16" s="262">
        <v>5.14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44231</v>
      </c>
      <c r="B17" s="262">
        <v>540613</v>
      </c>
      <c r="C17" s="263" t="s">
        <v>908</v>
      </c>
      <c r="D17" s="263" t="s">
        <v>909</v>
      </c>
      <c r="E17" s="263" t="s">
        <v>543</v>
      </c>
      <c r="F17" s="376">
        <v>30000</v>
      </c>
      <c r="G17" s="262">
        <v>39.25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44231</v>
      </c>
      <c r="B18" s="262">
        <v>540613</v>
      </c>
      <c r="C18" s="263" t="s">
        <v>908</v>
      </c>
      <c r="D18" s="263" t="s">
        <v>910</v>
      </c>
      <c r="E18" s="263" t="s">
        <v>543</v>
      </c>
      <c r="F18" s="376">
        <v>33000</v>
      </c>
      <c r="G18" s="262">
        <v>39.36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44231</v>
      </c>
      <c r="B19" s="262">
        <v>540613</v>
      </c>
      <c r="C19" s="263" t="s">
        <v>908</v>
      </c>
      <c r="D19" s="263" t="s">
        <v>911</v>
      </c>
      <c r="E19" s="263" t="s">
        <v>543</v>
      </c>
      <c r="F19" s="376">
        <v>42000</v>
      </c>
      <c r="G19" s="262">
        <v>39.1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44231</v>
      </c>
      <c r="B20" s="262">
        <v>540613</v>
      </c>
      <c r="C20" s="263" t="s">
        <v>908</v>
      </c>
      <c r="D20" s="263" t="s">
        <v>912</v>
      </c>
      <c r="E20" s="263" t="s">
        <v>544</v>
      </c>
      <c r="F20" s="376">
        <v>21000</v>
      </c>
      <c r="G20" s="262">
        <v>39.19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44231</v>
      </c>
      <c r="B21" s="262">
        <v>540613</v>
      </c>
      <c r="C21" s="263" t="s">
        <v>908</v>
      </c>
      <c r="D21" s="263" t="s">
        <v>876</v>
      </c>
      <c r="E21" s="263" t="s">
        <v>544</v>
      </c>
      <c r="F21" s="376">
        <v>30000</v>
      </c>
      <c r="G21" s="262">
        <v>39.4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44231</v>
      </c>
      <c r="B22" s="262">
        <v>540613</v>
      </c>
      <c r="C22" s="263" t="s">
        <v>908</v>
      </c>
      <c r="D22" s="263" t="s">
        <v>913</v>
      </c>
      <c r="E22" s="263" t="s">
        <v>544</v>
      </c>
      <c r="F22" s="376">
        <v>33000</v>
      </c>
      <c r="G22" s="262">
        <v>39.1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44231</v>
      </c>
      <c r="B23" s="262">
        <v>500306</v>
      </c>
      <c r="C23" s="263" t="s">
        <v>914</v>
      </c>
      <c r="D23" s="263" t="s">
        <v>852</v>
      </c>
      <c r="E23" s="263" t="s">
        <v>544</v>
      </c>
      <c r="F23" s="376">
        <v>256000</v>
      </c>
      <c r="G23" s="262">
        <v>19.45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44231</v>
      </c>
      <c r="B24" s="262">
        <v>539679</v>
      </c>
      <c r="C24" s="263" t="s">
        <v>915</v>
      </c>
      <c r="D24" s="263" t="s">
        <v>916</v>
      </c>
      <c r="E24" s="263" t="s">
        <v>543</v>
      </c>
      <c r="F24" s="376">
        <v>50000</v>
      </c>
      <c r="G24" s="262">
        <v>10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44231</v>
      </c>
      <c r="B25" s="262">
        <v>539291</v>
      </c>
      <c r="C25" s="263" t="s">
        <v>917</v>
      </c>
      <c r="D25" s="263" t="s">
        <v>918</v>
      </c>
      <c r="E25" s="263" t="s">
        <v>543</v>
      </c>
      <c r="F25" s="376">
        <v>16835</v>
      </c>
      <c r="G25" s="262">
        <v>91.62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44231</v>
      </c>
      <c r="B26" s="262">
        <v>539291</v>
      </c>
      <c r="C26" s="263" t="s">
        <v>917</v>
      </c>
      <c r="D26" s="263" t="s">
        <v>918</v>
      </c>
      <c r="E26" s="263" t="s">
        <v>544</v>
      </c>
      <c r="F26" s="376">
        <v>22490</v>
      </c>
      <c r="G26" s="262">
        <v>91.89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44231</v>
      </c>
      <c r="B27" s="262">
        <v>531802</v>
      </c>
      <c r="C27" s="263" t="s">
        <v>919</v>
      </c>
      <c r="D27" s="263" t="s">
        <v>920</v>
      </c>
      <c r="E27" s="263" t="s">
        <v>543</v>
      </c>
      <c r="F27" s="376">
        <v>92000</v>
      </c>
      <c r="G27" s="262">
        <v>18.89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44231</v>
      </c>
      <c r="B28" s="262">
        <v>531802</v>
      </c>
      <c r="C28" s="263" t="s">
        <v>919</v>
      </c>
      <c r="D28" s="263" t="s">
        <v>921</v>
      </c>
      <c r="E28" s="263" t="s">
        <v>544</v>
      </c>
      <c r="F28" s="376">
        <v>100000</v>
      </c>
      <c r="G28" s="262">
        <v>18.82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44231</v>
      </c>
      <c r="B29" s="262">
        <v>539526</v>
      </c>
      <c r="C29" s="263" t="s">
        <v>922</v>
      </c>
      <c r="D29" s="263" t="s">
        <v>923</v>
      </c>
      <c r="E29" s="263" t="s">
        <v>544</v>
      </c>
      <c r="F29" s="376">
        <v>1396317</v>
      </c>
      <c r="G29" s="262">
        <v>0.74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44231</v>
      </c>
      <c r="B30" s="262">
        <v>540673</v>
      </c>
      <c r="C30" s="263" t="s">
        <v>481</v>
      </c>
      <c r="D30" s="263" t="s">
        <v>924</v>
      </c>
      <c r="E30" s="263" t="s">
        <v>543</v>
      </c>
      <c r="F30" s="376">
        <v>1000000</v>
      </c>
      <c r="G30" s="262">
        <v>403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44231</v>
      </c>
      <c r="B31" s="262">
        <v>540673</v>
      </c>
      <c r="C31" s="263" t="s">
        <v>481</v>
      </c>
      <c r="D31" s="263" t="s">
        <v>925</v>
      </c>
      <c r="E31" s="263" t="s">
        <v>544</v>
      </c>
      <c r="F31" s="376">
        <v>2153900</v>
      </c>
      <c r="G31" s="262">
        <v>403.09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44231</v>
      </c>
      <c r="B32" s="262">
        <v>542034</v>
      </c>
      <c r="C32" s="263" t="s">
        <v>870</v>
      </c>
      <c r="D32" s="263" t="s">
        <v>926</v>
      </c>
      <c r="E32" s="263" t="s">
        <v>543</v>
      </c>
      <c r="F32" s="376">
        <v>150000</v>
      </c>
      <c r="G32" s="262">
        <v>22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44231</v>
      </c>
      <c r="B33" s="262">
        <v>542034</v>
      </c>
      <c r="C33" s="263" t="s">
        <v>870</v>
      </c>
      <c r="D33" s="263" t="s">
        <v>927</v>
      </c>
      <c r="E33" s="263" t="s">
        <v>544</v>
      </c>
      <c r="F33" s="376">
        <v>60000</v>
      </c>
      <c r="G33" s="262">
        <v>22.01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44231</v>
      </c>
      <c r="B34" s="262">
        <v>513699</v>
      </c>
      <c r="C34" s="263" t="s">
        <v>928</v>
      </c>
      <c r="D34" s="263" t="s">
        <v>929</v>
      </c>
      <c r="E34" s="263" t="s">
        <v>543</v>
      </c>
      <c r="F34" s="376">
        <v>33840</v>
      </c>
      <c r="G34" s="262">
        <v>52.25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44231</v>
      </c>
      <c r="B35" s="262">
        <v>538920</v>
      </c>
      <c r="C35" s="263" t="s">
        <v>930</v>
      </c>
      <c r="D35" s="263" t="s">
        <v>931</v>
      </c>
      <c r="E35" s="263" t="s">
        <v>544</v>
      </c>
      <c r="F35" s="376">
        <v>100000</v>
      </c>
      <c r="G35" s="262">
        <v>14.69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44231</v>
      </c>
      <c r="B36" s="262">
        <v>538920</v>
      </c>
      <c r="C36" s="263" t="s">
        <v>930</v>
      </c>
      <c r="D36" s="263" t="s">
        <v>932</v>
      </c>
      <c r="E36" s="263" t="s">
        <v>543</v>
      </c>
      <c r="F36" s="376">
        <v>50000</v>
      </c>
      <c r="G36" s="262">
        <v>14.69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44231</v>
      </c>
      <c r="B37" s="262">
        <v>538920</v>
      </c>
      <c r="C37" s="263" t="s">
        <v>930</v>
      </c>
      <c r="D37" s="263" t="s">
        <v>933</v>
      </c>
      <c r="E37" s="263" t="s">
        <v>544</v>
      </c>
      <c r="F37" s="376">
        <v>100000</v>
      </c>
      <c r="G37" s="262">
        <v>14.69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44231</v>
      </c>
      <c r="B38" s="262">
        <v>538920</v>
      </c>
      <c r="C38" s="263" t="s">
        <v>930</v>
      </c>
      <c r="D38" s="263" t="s">
        <v>934</v>
      </c>
      <c r="E38" s="263" t="s">
        <v>543</v>
      </c>
      <c r="F38" s="376">
        <v>20000</v>
      </c>
      <c r="G38" s="262">
        <v>14.69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44231</v>
      </c>
      <c r="B39" s="262">
        <v>538920</v>
      </c>
      <c r="C39" s="263" t="s">
        <v>930</v>
      </c>
      <c r="D39" s="263" t="s">
        <v>935</v>
      </c>
      <c r="E39" s="263" t="s">
        <v>543</v>
      </c>
      <c r="F39" s="376">
        <v>100000</v>
      </c>
      <c r="G39" s="262">
        <v>14.69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44231</v>
      </c>
      <c r="B40" s="262">
        <v>540738</v>
      </c>
      <c r="C40" s="263" t="s">
        <v>936</v>
      </c>
      <c r="D40" s="263" t="s">
        <v>937</v>
      </c>
      <c r="E40" s="263" t="s">
        <v>543</v>
      </c>
      <c r="F40" s="376">
        <v>57000</v>
      </c>
      <c r="G40" s="262">
        <v>39.049999999999997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44231</v>
      </c>
      <c r="B41" s="262">
        <v>532070</v>
      </c>
      <c r="C41" s="263" t="s">
        <v>865</v>
      </c>
      <c r="D41" s="263" t="s">
        <v>866</v>
      </c>
      <c r="E41" s="263" t="s">
        <v>543</v>
      </c>
      <c r="F41" s="376">
        <v>100000</v>
      </c>
      <c r="G41" s="262">
        <v>12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44231</v>
      </c>
      <c r="B42" s="262">
        <v>533157</v>
      </c>
      <c r="C42" s="263" t="s">
        <v>938</v>
      </c>
      <c r="D42" s="263" t="s">
        <v>939</v>
      </c>
      <c r="E42" s="263" t="s">
        <v>544</v>
      </c>
      <c r="F42" s="376">
        <v>500000</v>
      </c>
      <c r="G42" s="262">
        <v>3.12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44231</v>
      </c>
      <c r="B43" s="262">
        <v>533157</v>
      </c>
      <c r="C43" s="263" t="s">
        <v>938</v>
      </c>
      <c r="D43" s="263" t="s">
        <v>852</v>
      </c>
      <c r="E43" s="263" t="s">
        <v>543</v>
      </c>
      <c r="F43" s="376">
        <v>484982</v>
      </c>
      <c r="G43" s="262">
        <v>3.12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44231</v>
      </c>
      <c r="B44" s="262">
        <v>512064</v>
      </c>
      <c r="C44" s="263" t="s">
        <v>940</v>
      </c>
      <c r="D44" s="263" t="s">
        <v>941</v>
      </c>
      <c r="E44" s="263" t="s">
        <v>544</v>
      </c>
      <c r="F44" s="376">
        <v>2500</v>
      </c>
      <c r="G44" s="262">
        <v>42.5</v>
      </c>
      <c r="H44" s="340" t="s">
        <v>306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44231</v>
      </c>
      <c r="B45" s="262">
        <v>512064</v>
      </c>
      <c r="C45" s="263" t="s">
        <v>940</v>
      </c>
      <c r="D45" s="263" t="s">
        <v>942</v>
      </c>
      <c r="E45" s="263" t="s">
        <v>543</v>
      </c>
      <c r="F45" s="376">
        <v>2000</v>
      </c>
      <c r="G45" s="262">
        <v>42.5</v>
      </c>
      <c r="H45" s="340" t="s">
        <v>306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44231</v>
      </c>
      <c r="B46" s="262" t="s">
        <v>47</v>
      </c>
      <c r="C46" s="263" t="s">
        <v>943</v>
      </c>
      <c r="D46" s="263" t="s">
        <v>873</v>
      </c>
      <c r="E46" s="263" t="s">
        <v>543</v>
      </c>
      <c r="F46" s="376">
        <v>4173262</v>
      </c>
      <c r="G46" s="262">
        <v>245.7</v>
      </c>
      <c r="H46" s="340" t="s">
        <v>776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44231</v>
      </c>
      <c r="B47" s="262" t="s">
        <v>47</v>
      </c>
      <c r="C47" s="263" t="s">
        <v>943</v>
      </c>
      <c r="D47" s="263" t="s">
        <v>944</v>
      </c>
      <c r="E47" s="263" t="s">
        <v>543</v>
      </c>
      <c r="F47" s="376">
        <v>3837941</v>
      </c>
      <c r="G47" s="262">
        <v>245.13</v>
      </c>
      <c r="H47" s="340" t="s">
        <v>776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44231</v>
      </c>
      <c r="B48" s="262" t="s">
        <v>47</v>
      </c>
      <c r="C48" s="263" t="s">
        <v>943</v>
      </c>
      <c r="D48" s="263" t="s">
        <v>945</v>
      </c>
      <c r="E48" s="263" t="s">
        <v>543</v>
      </c>
      <c r="F48" s="376">
        <v>4815060</v>
      </c>
      <c r="G48" s="262">
        <v>245.11</v>
      </c>
      <c r="H48" s="340" t="s">
        <v>776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44231</v>
      </c>
      <c r="B49" s="262" t="s">
        <v>676</v>
      </c>
      <c r="C49" s="263" t="s">
        <v>946</v>
      </c>
      <c r="D49" s="263" t="s">
        <v>947</v>
      </c>
      <c r="E49" s="263" t="s">
        <v>543</v>
      </c>
      <c r="F49" s="376">
        <v>250000</v>
      </c>
      <c r="G49" s="262">
        <v>292.5</v>
      </c>
      <c r="H49" s="340" t="s">
        <v>776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44231</v>
      </c>
      <c r="B50" s="262" t="s">
        <v>676</v>
      </c>
      <c r="C50" s="263" t="s">
        <v>946</v>
      </c>
      <c r="D50" s="263" t="s">
        <v>948</v>
      </c>
      <c r="E50" s="263" t="s">
        <v>543</v>
      </c>
      <c r="F50" s="376">
        <v>258690</v>
      </c>
      <c r="G50" s="262">
        <v>283.44</v>
      </c>
      <c r="H50" s="340" t="s">
        <v>776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44231</v>
      </c>
      <c r="B51" s="262" t="s">
        <v>676</v>
      </c>
      <c r="C51" s="263" t="s">
        <v>946</v>
      </c>
      <c r="D51" s="263" t="s">
        <v>949</v>
      </c>
      <c r="E51" s="263" t="s">
        <v>543</v>
      </c>
      <c r="F51" s="376">
        <v>392000</v>
      </c>
      <c r="G51" s="262">
        <v>290.48</v>
      </c>
      <c r="H51" s="340" t="s">
        <v>776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44231</v>
      </c>
      <c r="B52" s="262" t="s">
        <v>950</v>
      </c>
      <c r="C52" s="263" t="s">
        <v>951</v>
      </c>
      <c r="D52" s="263" t="s">
        <v>852</v>
      </c>
      <c r="E52" s="263" t="s">
        <v>543</v>
      </c>
      <c r="F52" s="376">
        <v>80043</v>
      </c>
      <c r="G52" s="262">
        <v>83.95</v>
      </c>
      <c r="H52" s="340" t="s">
        <v>776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44231</v>
      </c>
      <c r="B53" s="262" t="s">
        <v>952</v>
      </c>
      <c r="C53" s="263" t="s">
        <v>953</v>
      </c>
      <c r="D53" s="263" t="s">
        <v>853</v>
      </c>
      <c r="E53" s="263" t="s">
        <v>543</v>
      </c>
      <c r="F53" s="376">
        <v>966617</v>
      </c>
      <c r="G53" s="262">
        <v>69.7</v>
      </c>
      <c r="H53" s="340" t="s">
        <v>776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44231</v>
      </c>
      <c r="B54" s="262" t="s">
        <v>871</v>
      </c>
      <c r="C54" s="263" t="s">
        <v>872</v>
      </c>
      <c r="D54" s="263" t="s">
        <v>954</v>
      </c>
      <c r="E54" s="263" t="s">
        <v>543</v>
      </c>
      <c r="F54" s="376">
        <v>627586</v>
      </c>
      <c r="G54" s="262">
        <v>563.41</v>
      </c>
      <c r="H54" s="340" t="s">
        <v>776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44231</v>
      </c>
      <c r="B55" s="262" t="s">
        <v>955</v>
      </c>
      <c r="C55" s="263" t="s">
        <v>956</v>
      </c>
      <c r="D55" s="263" t="s">
        <v>957</v>
      </c>
      <c r="E55" s="263" t="s">
        <v>543</v>
      </c>
      <c r="F55" s="376">
        <v>544685</v>
      </c>
      <c r="G55" s="262">
        <v>11.37</v>
      </c>
      <c r="H55" s="340" t="s">
        <v>776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44231</v>
      </c>
      <c r="B56" s="262" t="s">
        <v>958</v>
      </c>
      <c r="C56" s="263" t="s">
        <v>959</v>
      </c>
      <c r="D56" s="263" t="s">
        <v>960</v>
      </c>
      <c r="E56" s="263" t="s">
        <v>543</v>
      </c>
      <c r="F56" s="376">
        <v>2780320</v>
      </c>
      <c r="G56" s="262">
        <v>26.04</v>
      </c>
      <c r="H56" s="340" t="s">
        <v>776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44231</v>
      </c>
      <c r="B57" s="262" t="s">
        <v>961</v>
      </c>
      <c r="C57" s="263" t="s">
        <v>962</v>
      </c>
      <c r="D57" s="263" t="s">
        <v>963</v>
      </c>
      <c r="E57" s="263" t="s">
        <v>543</v>
      </c>
      <c r="F57" s="376">
        <v>150000</v>
      </c>
      <c r="G57" s="262">
        <v>48.8</v>
      </c>
      <c r="H57" s="340" t="s">
        <v>776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44231</v>
      </c>
      <c r="B58" s="262" t="s">
        <v>961</v>
      </c>
      <c r="C58" s="263" t="s">
        <v>962</v>
      </c>
      <c r="D58" s="263" t="s">
        <v>964</v>
      </c>
      <c r="E58" s="263" t="s">
        <v>543</v>
      </c>
      <c r="F58" s="376">
        <v>150000</v>
      </c>
      <c r="G58" s="262">
        <v>48.8</v>
      </c>
      <c r="H58" s="340" t="s">
        <v>776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44231</v>
      </c>
      <c r="B59" s="262" t="s">
        <v>845</v>
      </c>
      <c r="C59" s="263" t="s">
        <v>846</v>
      </c>
      <c r="D59" s="263" t="s">
        <v>965</v>
      </c>
      <c r="E59" s="263" t="s">
        <v>543</v>
      </c>
      <c r="F59" s="376">
        <v>55357</v>
      </c>
      <c r="G59" s="262">
        <v>17.53</v>
      </c>
      <c r="H59" s="340" t="s">
        <v>776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44231</v>
      </c>
      <c r="B60" s="262" t="s">
        <v>845</v>
      </c>
      <c r="C60" s="263" t="s">
        <v>846</v>
      </c>
      <c r="D60" s="263" t="s">
        <v>966</v>
      </c>
      <c r="E60" s="263" t="s">
        <v>543</v>
      </c>
      <c r="F60" s="376">
        <v>64125</v>
      </c>
      <c r="G60" s="262">
        <v>18.260000000000002</v>
      </c>
      <c r="H60" s="340" t="s">
        <v>776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44231</v>
      </c>
      <c r="B61" s="262" t="s">
        <v>845</v>
      </c>
      <c r="C61" s="263" t="s">
        <v>846</v>
      </c>
      <c r="D61" s="263" t="s">
        <v>967</v>
      </c>
      <c r="E61" s="263" t="s">
        <v>543</v>
      </c>
      <c r="F61" s="376">
        <v>90000</v>
      </c>
      <c r="G61" s="262">
        <v>18.25</v>
      </c>
      <c r="H61" s="340" t="s">
        <v>776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44231</v>
      </c>
      <c r="B62" s="262" t="s">
        <v>845</v>
      </c>
      <c r="C62" s="263" t="s">
        <v>846</v>
      </c>
      <c r="D62" s="263" t="s">
        <v>968</v>
      </c>
      <c r="E62" s="263" t="s">
        <v>543</v>
      </c>
      <c r="F62" s="376">
        <v>200928</v>
      </c>
      <c r="G62" s="262">
        <v>18.45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44231</v>
      </c>
      <c r="B63" s="262" t="s">
        <v>969</v>
      </c>
      <c r="C63" s="263" t="s">
        <v>970</v>
      </c>
      <c r="D63" s="263" t="s">
        <v>971</v>
      </c>
      <c r="E63" s="263" t="s">
        <v>543</v>
      </c>
      <c r="F63" s="376">
        <v>860</v>
      </c>
      <c r="G63" s="262">
        <v>89.5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44231</v>
      </c>
      <c r="B64" s="262" t="s">
        <v>874</v>
      </c>
      <c r="C64" s="263" t="s">
        <v>875</v>
      </c>
      <c r="D64" s="263" t="s">
        <v>972</v>
      </c>
      <c r="E64" s="263" t="s">
        <v>543</v>
      </c>
      <c r="F64" s="376">
        <v>4131656</v>
      </c>
      <c r="G64" s="262">
        <v>3.65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44231</v>
      </c>
      <c r="B65" s="262" t="s">
        <v>874</v>
      </c>
      <c r="C65" s="263" t="s">
        <v>875</v>
      </c>
      <c r="D65" s="263" t="s">
        <v>973</v>
      </c>
      <c r="E65" s="263" t="s">
        <v>543</v>
      </c>
      <c r="F65" s="376">
        <v>4079774</v>
      </c>
      <c r="G65" s="262">
        <v>3.57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44231</v>
      </c>
      <c r="B66" s="262" t="s">
        <v>874</v>
      </c>
      <c r="C66" s="263" t="s">
        <v>875</v>
      </c>
      <c r="D66" s="263" t="s">
        <v>852</v>
      </c>
      <c r="E66" s="263" t="s">
        <v>543</v>
      </c>
      <c r="F66" s="376">
        <v>3577307</v>
      </c>
      <c r="G66" s="262">
        <v>3.61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44231</v>
      </c>
      <c r="B67" s="262" t="s">
        <v>47</v>
      </c>
      <c r="C67" s="263" t="s">
        <v>943</v>
      </c>
      <c r="D67" s="263" t="s">
        <v>945</v>
      </c>
      <c r="E67" s="263" t="s">
        <v>544</v>
      </c>
      <c r="F67" s="376">
        <v>4788161</v>
      </c>
      <c r="G67" s="262">
        <v>245.96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44231</v>
      </c>
      <c r="B68" s="262" t="s">
        <v>47</v>
      </c>
      <c r="C68" s="263" t="s">
        <v>943</v>
      </c>
      <c r="D68" s="263" t="s">
        <v>873</v>
      </c>
      <c r="E68" s="263" t="s">
        <v>544</v>
      </c>
      <c r="F68" s="376">
        <v>4198405</v>
      </c>
      <c r="G68" s="262">
        <v>245.76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44231</v>
      </c>
      <c r="B69" s="262" t="s">
        <v>47</v>
      </c>
      <c r="C69" s="263" t="s">
        <v>943</v>
      </c>
      <c r="D69" s="263" t="s">
        <v>944</v>
      </c>
      <c r="E69" s="263" t="s">
        <v>544</v>
      </c>
      <c r="F69" s="376">
        <v>3838839</v>
      </c>
      <c r="G69" s="262">
        <v>245.3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44231</v>
      </c>
      <c r="B70" s="262" t="s">
        <v>676</v>
      </c>
      <c r="C70" s="263" t="s">
        <v>946</v>
      </c>
      <c r="D70" s="263" t="s">
        <v>948</v>
      </c>
      <c r="E70" s="263" t="s">
        <v>544</v>
      </c>
      <c r="F70" s="376">
        <v>142639</v>
      </c>
      <c r="G70" s="262">
        <v>285.55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44231</v>
      </c>
      <c r="B71" s="262" t="s">
        <v>676</v>
      </c>
      <c r="C71" s="263" t="s">
        <v>946</v>
      </c>
      <c r="D71" s="263" t="s">
        <v>974</v>
      </c>
      <c r="E71" s="263" t="s">
        <v>544</v>
      </c>
      <c r="F71" s="376">
        <v>830791</v>
      </c>
      <c r="G71" s="262">
        <v>291.29000000000002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44231</v>
      </c>
      <c r="B72" s="262" t="s">
        <v>950</v>
      </c>
      <c r="C72" s="263" t="s">
        <v>951</v>
      </c>
      <c r="D72" s="263" t="s">
        <v>852</v>
      </c>
      <c r="E72" s="263" t="s">
        <v>544</v>
      </c>
      <c r="F72" s="376">
        <v>85043</v>
      </c>
      <c r="G72" s="262">
        <v>92.44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A73" s="239">
        <v>44231</v>
      </c>
      <c r="B73" s="262" t="s">
        <v>952</v>
      </c>
      <c r="C73" s="263" t="s">
        <v>953</v>
      </c>
      <c r="D73" s="263" t="s">
        <v>853</v>
      </c>
      <c r="E73" s="263" t="s">
        <v>544</v>
      </c>
      <c r="F73" s="376">
        <v>831704</v>
      </c>
      <c r="G73" s="262">
        <v>69.94</v>
      </c>
      <c r="H73" s="340" t="s">
        <v>776</v>
      </c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A74" s="239">
        <v>44231</v>
      </c>
      <c r="B74" s="262" t="s">
        <v>955</v>
      </c>
      <c r="C74" s="263" t="s">
        <v>956</v>
      </c>
      <c r="D74" s="263" t="s">
        <v>957</v>
      </c>
      <c r="E74" s="263" t="s">
        <v>544</v>
      </c>
      <c r="F74" s="376">
        <v>448676</v>
      </c>
      <c r="G74" s="262">
        <v>11.45</v>
      </c>
      <c r="H74" s="340" t="s">
        <v>776</v>
      </c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A75" s="239">
        <v>44231</v>
      </c>
      <c r="B75" s="262" t="s">
        <v>958</v>
      </c>
      <c r="C75" s="263" t="s">
        <v>959</v>
      </c>
      <c r="D75" s="263" t="s">
        <v>975</v>
      </c>
      <c r="E75" s="263" t="s">
        <v>544</v>
      </c>
      <c r="F75" s="376">
        <v>6190000</v>
      </c>
      <c r="G75" s="262">
        <v>26.54</v>
      </c>
      <c r="H75" s="340" t="s">
        <v>776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A76" s="239">
        <v>44231</v>
      </c>
      <c r="B76" s="262" t="s">
        <v>961</v>
      </c>
      <c r="C76" s="263" t="s">
        <v>962</v>
      </c>
      <c r="D76" s="263" t="s">
        <v>976</v>
      </c>
      <c r="E76" s="263" t="s">
        <v>544</v>
      </c>
      <c r="F76" s="376">
        <v>289500</v>
      </c>
      <c r="G76" s="262">
        <v>48.8</v>
      </c>
      <c r="H76" s="340" t="s">
        <v>776</v>
      </c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A77" s="239">
        <v>44231</v>
      </c>
      <c r="B77" s="262" t="s">
        <v>845</v>
      </c>
      <c r="C77" s="263" t="s">
        <v>846</v>
      </c>
      <c r="D77" s="263" t="s">
        <v>965</v>
      </c>
      <c r="E77" s="263" t="s">
        <v>544</v>
      </c>
      <c r="F77" s="376">
        <v>52881</v>
      </c>
      <c r="G77" s="262">
        <v>18.12</v>
      </c>
      <c r="H77" s="340" t="s">
        <v>776</v>
      </c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A78" s="239">
        <v>44231</v>
      </c>
      <c r="B78" s="262" t="s">
        <v>845</v>
      </c>
      <c r="C78" s="263" t="s">
        <v>846</v>
      </c>
      <c r="D78" s="263" t="s">
        <v>966</v>
      </c>
      <c r="E78" s="263" t="s">
        <v>544</v>
      </c>
      <c r="F78" s="376">
        <v>64125</v>
      </c>
      <c r="G78" s="262">
        <v>18.579999999999998</v>
      </c>
      <c r="H78" s="340" t="s">
        <v>776</v>
      </c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A79" s="239">
        <v>44231</v>
      </c>
      <c r="B79" s="262" t="s">
        <v>845</v>
      </c>
      <c r="C79" s="263" t="s">
        <v>846</v>
      </c>
      <c r="D79" s="263" t="s">
        <v>968</v>
      </c>
      <c r="E79" s="263" t="s">
        <v>544</v>
      </c>
      <c r="F79" s="376">
        <v>200928</v>
      </c>
      <c r="G79" s="262">
        <v>18.36</v>
      </c>
      <c r="H79" s="340" t="s">
        <v>776</v>
      </c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A80" s="239">
        <v>44231</v>
      </c>
      <c r="B80" s="262" t="s">
        <v>969</v>
      </c>
      <c r="C80" s="263" t="s">
        <v>970</v>
      </c>
      <c r="D80" s="263" t="s">
        <v>971</v>
      </c>
      <c r="E80" s="263" t="s">
        <v>544</v>
      </c>
      <c r="F80" s="376">
        <v>105275</v>
      </c>
      <c r="G80" s="262">
        <v>90.01</v>
      </c>
      <c r="H80" s="340" t="s">
        <v>776</v>
      </c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1:35">
      <c r="A81" s="239">
        <v>44231</v>
      </c>
      <c r="B81" s="262" t="s">
        <v>874</v>
      </c>
      <c r="C81" s="263" t="s">
        <v>875</v>
      </c>
      <c r="D81" s="263" t="s">
        <v>973</v>
      </c>
      <c r="E81" s="263" t="s">
        <v>544</v>
      </c>
      <c r="F81" s="376">
        <v>4104000</v>
      </c>
      <c r="G81" s="262">
        <v>3.57</v>
      </c>
      <c r="H81" s="340" t="s">
        <v>776</v>
      </c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1:35">
      <c r="A82" s="239">
        <v>44231</v>
      </c>
      <c r="B82" s="262" t="s">
        <v>874</v>
      </c>
      <c r="C82" s="263" t="s">
        <v>875</v>
      </c>
      <c r="D82" s="263" t="s">
        <v>977</v>
      </c>
      <c r="E82" s="263" t="s">
        <v>544</v>
      </c>
      <c r="F82" s="376">
        <v>11000000</v>
      </c>
      <c r="G82" s="262">
        <v>3.45</v>
      </c>
      <c r="H82" s="340" t="s">
        <v>776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1:35">
      <c r="A83" s="239">
        <v>44231</v>
      </c>
      <c r="B83" s="262" t="s">
        <v>874</v>
      </c>
      <c r="C83" s="263" t="s">
        <v>875</v>
      </c>
      <c r="D83" s="263" t="s">
        <v>978</v>
      </c>
      <c r="E83" s="263" t="s">
        <v>544</v>
      </c>
      <c r="F83" s="376">
        <v>3700000</v>
      </c>
      <c r="G83" s="262">
        <v>3.46</v>
      </c>
      <c r="H83" s="340" t="s">
        <v>776</v>
      </c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1:35">
      <c r="A84" s="239">
        <v>44231</v>
      </c>
      <c r="B84" s="262" t="s">
        <v>874</v>
      </c>
      <c r="C84" s="263" t="s">
        <v>875</v>
      </c>
      <c r="D84" s="263" t="s">
        <v>852</v>
      </c>
      <c r="E84" s="263" t="s">
        <v>544</v>
      </c>
      <c r="F84" s="376">
        <v>2730457</v>
      </c>
      <c r="G84" s="262">
        <v>3.62</v>
      </c>
      <c r="H84" s="340" t="s">
        <v>776</v>
      </c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1:35">
      <c r="A85" s="239">
        <v>44231</v>
      </c>
      <c r="B85" s="262" t="s">
        <v>874</v>
      </c>
      <c r="C85" s="263" t="s">
        <v>875</v>
      </c>
      <c r="D85" s="263" t="s">
        <v>972</v>
      </c>
      <c r="E85" s="263" t="s">
        <v>544</v>
      </c>
      <c r="F85" s="376">
        <v>4716749</v>
      </c>
      <c r="G85" s="262">
        <v>3.55</v>
      </c>
      <c r="H85" s="340" t="s">
        <v>776</v>
      </c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1:35">
      <c r="B86" s="262"/>
      <c r="C86" s="263"/>
      <c r="D86" s="263"/>
      <c r="E86" s="263"/>
      <c r="F86" s="376"/>
      <c r="G86" s="262"/>
      <c r="H86" s="340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1:35">
      <c r="B87" s="262"/>
      <c r="C87" s="263"/>
      <c r="D87" s="263"/>
      <c r="E87" s="263"/>
      <c r="F87" s="376"/>
      <c r="G87" s="262"/>
      <c r="H87" s="340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1:35">
      <c r="B88" s="262"/>
      <c r="C88" s="263"/>
      <c r="D88" s="263"/>
      <c r="E88" s="263"/>
      <c r="F88" s="376"/>
      <c r="G88" s="262"/>
      <c r="H88" s="340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1:35">
      <c r="B89" s="262"/>
      <c r="C89" s="263"/>
      <c r="D89" s="263"/>
      <c r="E89" s="263"/>
      <c r="F89" s="376"/>
      <c r="G89" s="262"/>
      <c r="H89" s="340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1:35">
      <c r="B90" s="262"/>
      <c r="C90" s="263"/>
      <c r="D90" s="263"/>
      <c r="E90" s="263"/>
      <c r="F90" s="376"/>
      <c r="G90" s="262"/>
      <c r="H90" s="340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1:35">
      <c r="B91" s="262"/>
      <c r="C91" s="263"/>
      <c r="D91" s="263"/>
      <c r="E91" s="263"/>
      <c r="F91" s="376"/>
      <c r="G91" s="262"/>
      <c r="H91" s="340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1:35">
      <c r="B92" s="262"/>
      <c r="C92" s="263"/>
      <c r="D92" s="263"/>
      <c r="E92" s="263"/>
      <c r="F92" s="376"/>
      <c r="G92" s="262"/>
      <c r="H92" s="340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1:35">
      <c r="B93" s="262"/>
      <c r="C93" s="263"/>
      <c r="D93" s="263"/>
      <c r="E93" s="263"/>
      <c r="F93" s="376"/>
      <c r="G93" s="262"/>
      <c r="H93" s="340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1:35">
      <c r="B94" s="262"/>
      <c r="C94" s="263"/>
      <c r="D94" s="263"/>
      <c r="E94" s="263"/>
      <c r="F94" s="376"/>
      <c r="G94" s="262"/>
      <c r="H94" s="340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1:35">
      <c r="B95" s="262"/>
      <c r="C95" s="263"/>
      <c r="D95" s="263"/>
      <c r="E95" s="263"/>
      <c r="F95" s="376"/>
      <c r="G95" s="262"/>
      <c r="H95" s="340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1:35">
      <c r="B96" s="262"/>
      <c r="C96" s="263"/>
      <c r="D96" s="263"/>
      <c r="E96" s="263"/>
      <c r="F96" s="376"/>
      <c r="G96" s="262"/>
      <c r="H96" s="340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2:35">
      <c r="B97" s="262"/>
      <c r="C97" s="263"/>
      <c r="D97" s="263"/>
      <c r="E97" s="263"/>
      <c r="F97" s="376"/>
      <c r="G97" s="262"/>
      <c r="H97" s="340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2:35">
      <c r="B98" s="262"/>
      <c r="C98" s="263"/>
      <c r="D98" s="263"/>
      <c r="E98" s="263"/>
      <c r="F98" s="376"/>
      <c r="G98" s="262"/>
      <c r="H98" s="340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2:35">
      <c r="B99" s="262"/>
      <c r="C99" s="263"/>
      <c r="D99" s="263"/>
      <c r="E99" s="263"/>
      <c r="F99" s="376"/>
      <c r="G99" s="262"/>
      <c r="H99" s="340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2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2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2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2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2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2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2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2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2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2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2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2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2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3"/>
  <sheetViews>
    <sheetView zoomScale="83" zoomScaleNormal="70" workbookViewId="0">
      <selection activeCell="B8" sqref="B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504">
        <v>1</v>
      </c>
      <c r="B10" s="501">
        <v>44175</v>
      </c>
      <c r="C10" s="469"/>
      <c r="D10" s="467" t="s">
        <v>773</v>
      </c>
      <c r="E10" s="468" t="s">
        <v>558</v>
      </c>
      <c r="F10" s="465">
        <v>1427.5</v>
      </c>
      <c r="G10" s="505">
        <v>1330</v>
      </c>
      <c r="H10" s="465">
        <v>1535</v>
      </c>
      <c r="I10" s="502" t="s">
        <v>831</v>
      </c>
      <c r="J10" s="466" t="s">
        <v>891</v>
      </c>
      <c r="K10" s="503">
        <f t="shared" ref="K10" si="0">H10-F10</f>
        <v>107.5</v>
      </c>
      <c r="L10" s="462">
        <f t="shared" ref="L10" si="1">(F10*-0.8)/100</f>
        <v>-11.42</v>
      </c>
      <c r="M10" s="463">
        <f>(K10+L10)/F10</f>
        <v>6.7306479859894922E-2</v>
      </c>
      <c r="N10" s="466" t="s">
        <v>557</v>
      </c>
      <c r="O10" s="464">
        <v>44231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504">
        <v>2</v>
      </c>
      <c r="B11" s="501">
        <v>44201</v>
      </c>
      <c r="C11" s="469"/>
      <c r="D11" s="467" t="s">
        <v>74</v>
      </c>
      <c r="E11" s="468" t="s">
        <v>558</v>
      </c>
      <c r="F11" s="465">
        <v>3540</v>
      </c>
      <c r="G11" s="505">
        <v>3295</v>
      </c>
      <c r="H11" s="465">
        <f>(3682.5+3520)/2</f>
        <v>3601.25</v>
      </c>
      <c r="I11" s="502" t="s">
        <v>834</v>
      </c>
      <c r="J11" s="466" t="s">
        <v>813</v>
      </c>
      <c r="K11" s="503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90"/>
      <c r="Q11" s="4"/>
      <c r="R11" s="491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477">
        <v>3</v>
      </c>
      <c r="B12" s="478">
        <v>44229</v>
      </c>
      <c r="C12" s="479"/>
      <c r="D12" s="480" t="s">
        <v>403</v>
      </c>
      <c r="E12" s="481" t="s">
        <v>558</v>
      </c>
      <c r="F12" s="489">
        <v>2197.5</v>
      </c>
      <c r="G12" s="482">
        <v>2070</v>
      </c>
      <c r="H12" s="489">
        <v>2300</v>
      </c>
      <c r="I12" s="483" t="s">
        <v>857</v>
      </c>
      <c r="J12" s="484" t="s">
        <v>858</v>
      </c>
      <c r="K12" s="484">
        <f t="shared" si="2"/>
        <v>102.5</v>
      </c>
      <c r="L12" s="485">
        <f>(F12*-0.07)/100</f>
        <v>-1.5382500000000001</v>
      </c>
      <c r="M12" s="486">
        <f t="shared" ref="M12" si="4">(K12+L12)/F12</f>
        <v>4.5943913538111489E-2</v>
      </c>
      <c r="N12" s="487" t="s">
        <v>557</v>
      </c>
      <c r="O12" s="488">
        <v>43863</v>
      </c>
      <c r="P12" s="490"/>
      <c r="Q12" s="4"/>
      <c r="R12" s="491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19">
        <v>4</v>
      </c>
      <c r="B13" s="520">
        <v>44229</v>
      </c>
      <c r="C13" s="439"/>
      <c r="D13" s="432" t="s">
        <v>114</v>
      </c>
      <c r="E13" s="433" t="s">
        <v>558</v>
      </c>
      <c r="F13" s="407" t="s">
        <v>855</v>
      </c>
      <c r="G13" s="524">
        <v>2090</v>
      </c>
      <c r="H13" s="407"/>
      <c r="I13" s="522" t="s">
        <v>856</v>
      </c>
      <c r="J13" s="372" t="s">
        <v>559</v>
      </c>
      <c r="K13" s="521"/>
      <c r="L13" s="426"/>
      <c r="M13" s="422"/>
      <c r="N13" s="372"/>
      <c r="O13" s="429"/>
      <c r="P13" s="490"/>
      <c r="Q13" s="4"/>
      <c r="R13" s="491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04">
        <v>5</v>
      </c>
      <c r="B14" s="501">
        <v>44231</v>
      </c>
      <c r="C14" s="469"/>
      <c r="D14" s="467" t="s">
        <v>268</v>
      </c>
      <c r="E14" s="468" t="s">
        <v>558</v>
      </c>
      <c r="F14" s="465">
        <v>2190</v>
      </c>
      <c r="G14" s="505">
        <v>1995</v>
      </c>
      <c r="H14" s="465">
        <v>2330</v>
      </c>
      <c r="I14" s="502">
        <v>2500</v>
      </c>
      <c r="J14" s="466" t="s">
        <v>685</v>
      </c>
      <c r="K14" s="503">
        <f t="shared" ref="K14" si="5">H14-F14</f>
        <v>140</v>
      </c>
      <c r="L14" s="462">
        <f>(F14*-0.07)/100</f>
        <v>-1.5330000000000001</v>
      </c>
      <c r="M14" s="463">
        <f t="shared" ref="M14" si="6">(K14+L14)/F14</f>
        <v>6.3226940639269411E-2</v>
      </c>
      <c r="N14" s="466" t="s">
        <v>557</v>
      </c>
      <c r="O14" s="509">
        <v>43865</v>
      </c>
      <c r="P14" s="490"/>
      <c r="Q14" s="4"/>
      <c r="R14" s="491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28"/>
      <c r="B15" s="529"/>
      <c r="C15" s="439"/>
      <c r="D15" s="432"/>
      <c r="E15" s="433"/>
      <c r="F15" s="407"/>
      <c r="G15" s="524"/>
      <c r="H15" s="407"/>
      <c r="I15" s="531"/>
      <c r="J15" s="372"/>
      <c r="K15" s="530"/>
      <c r="L15" s="426"/>
      <c r="M15" s="422"/>
      <c r="N15" s="372"/>
      <c r="O15" s="429"/>
      <c r="P15" s="490"/>
      <c r="Q15" s="4"/>
      <c r="R15" s="491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519"/>
      <c r="B16" s="520"/>
      <c r="C16" s="439"/>
      <c r="D16" s="432"/>
      <c r="E16" s="433"/>
      <c r="F16" s="407"/>
      <c r="G16" s="524"/>
      <c r="H16" s="407"/>
      <c r="I16" s="522"/>
      <c r="J16" s="372"/>
      <c r="K16" s="521"/>
      <c r="L16" s="426"/>
      <c r="M16" s="422"/>
      <c r="N16" s="372"/>
      <c r="O16" s="429"/>
      <c r="P16" s="490"/>
      <c r="Q16" s="4"/>
      <c r="R16" s="491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2" customFormat="1" ht="14.25">
      <c r="A17" s="378"/>
      <c r="B17" s="393"/>
      <c r="C17" s="394"/>
      <c r="D17" s="405"/>
      <c r="E17" s="398"/>
      <c r="F17" s="398"/>
      <c r="G17" s="403"/>
      <c r="H17" s="398"/>
      <c r="I17" s="395"/>
      <c r="J17" s="400"/>
      <c r="K17" s="400"/>
      <c r="L17" s="408"/>
      <c r="M17" s="371"/>
      <c r="N17" s="381"/>
      <c r="O17" s="377"/>
      <c r="P17" s="401"/>
      <c r="Q17" s="61"/>
      <c r="R17" s="336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53"/>
      <c r="B18" s="454"/>
      <c r="C18" s="455"/>
      <c r="D18" s="456"/>
      <c r="E18" s="457"/>
      <c r="F18" s="457"/>
      <c r="G18" s="420"/>
      <c r="H18" s="457"/>
      <c r="I18" s="458"/>
      <c r="J18" s="421"/>
      <c r="K18" s="421"/>
      <c r="L18" s="459"/>
      <c r="M18" s="76"/>
      <c r="N18" s="460"/>
      <c r="O18" s="461"/>
      <c r="P18" s="401"/>
      <c r="Q18" s="61"/>
      <c r="R18" s="336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4.25">
      <c r="A19" s="453"/>
      <c r="B19" s="454"/>
      <c r="C19" s="455"/>
      <c r="D19" s="456"/>
      <c r="E19" s="457"/>
      <c r="F19" s="457"/>
      <c r="G19" s="420"/>
      <c r="H19" s="457"/>
      <c r="I19" s="458"/>
      <c r="J19" s="421"/>
      <c r="K19" s="421"/>
      <c r="L19" s="459"/>
      <c r="M19" s="76"/>
      <c r="N19" s="460"/>
      <c r="O19" s="461"/>
      <c r="P19" s="401"/>
      <c r="Q19" s="61"/>
      <c r="R19" s="336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561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409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562</v>
      </c>
      <c r="B21" s="20"/>
      <c r="C21" s="20"/>
      <c r="D21" s="20"/>
      <c r="F21" s="27" t="s">
        <v>563</v>
      </c>
      <c r="G21" s="14"/>
      <c r="H21" s="28"/>
      <c r="I21" s="33"/>
      <c r="J21" s="64"/>
      <c r="K21" s="65"/>
      <c r="L21" s="41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564</v>
      </c>
      <c r="B22" s="20"/>
      <c r="C22" s="20"/>
      <c r="D22" s="20"/>
      <c r="E22" s="29"/>
      <c r="F22" s="27" t="s">
        <v>565</v>
      </c>
      <c r="G22" s="14"/>
      <c r="H22" s="28"/>
      <c r="I22" s="33"/>
      <c r="J22" s="64"/>
      <c r="K22" s="65"/>
      <c r="L22" s="41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410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>
      <c r="A24" s="8"/>
      <c r="B24" s="30" t="s">
        <v>566</v>
      </c>
      <c r="C24" s="30"/>
      <c r="D24" s="30"/>
      <c r="E24" s="30"/>
      <c r="F24" s="31"/>
      <c r="G24" s="29"/>
      <c r="H24" s="29"/>
      <c r="I24" s="70"/>
      <c r="J24" s="71"/>
      <c r="K24" s="72"/>
      <c r="L24" s="411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8.25">
      <c r="A25" s="17" t="s">
        <v>16</v>
      </c>
      <c r="B25" s="18" t="s">
        <v>535</v>
      </c>
      <c r="C25" s="18"/>
      <c r="D25" s="19" t="s">
        <v>546</v>
      </c>
      <c r="E25" s="18" t="s">
        <v>547</v>
      </c>
      <c r="F25" s="18" t="s">
        <v>548</v>
      </c>
      <c r="G25" s="18" t="s">
        <v>567</v>
      </c>
      <c r="H25" s="18" t="s">
        <v>550</v>
      </c>
      <c r="I25" s="18" t="s">
        <v>551</v>
      </c>
      <c r="J25" s="18" t="s">
        <v>552</v>
      </c>
      <c r="K25" s="59" t="s">
        <v>568</v>
      </c>
      <c r="L25" s="412" t="s">
        <v>823</v>
      </c>
      <c r="M25" s="60" t="s">
        <v>822</v>
      </c>
      <c r="N25" s="18" t="s">
        <v>555</v>
      </c>
      <c r="O25" s="75" t="s">
        <v>556</v>
      </c>
      <c r="P25" s="4"/>
      <c r="Q25" s="37"/>
      <c r="R25" s="35"/>
      <c r="S25" s="35"/>
      <c r="T25" s="35"/>
    </row>
    <row r="26" spans="1:38" s="389" customFormat="1" ht="15" customHeight="1">
      <c r="A26" s="526">
        <v>1</v>
      </c>
      <c r="B26" s="527">
        <v>44228</v>
      </c>
      <c r="C26" s="469"/>
      <c r="D26" s="467" t="s">
        <v>68</v>
      </c>
      <c r="E26" s="468" t="s">
        <v>558</v>
      </c>
      <c r="F26" s="465">
        <v>566</v>
      </c>
      <c r="G26" s="465">
        <v>548</v>
      </c>
      <c r="H26" s="465">
        <v>577</v>
      </c>
      <c r="I26" s="466">
        <v>600</v>
      </c>
      <c r="J26" s="466" t="s">
        <v>878</v>
      </c>
      <c r="K26" s="503">
        <f t="shared" ref="K26" si="7">H26-F26</f>
        <v>11</v>
      </c>
      <c r="L26" s="462">
        <f>(F26*-0.07)/100</f>
        <v>-0.39620000000000005</v>
      </c>
      <c r="M26" s="463">
        <f t="shared" ref="M26" si="8">(K26+L26)/F26</f>
        <v>1.8734628975265018E-2</v>
      </c>
      <c r="N26" s="466" t="s">
        <v>557</v>
      </c>
      <c r="O26" s="509">
        <v>44228</v>
      </c>
      <c r="P26" s="4"/>
      <c r="Q26" s="4"/>
      <c r="R26" s="339" t="s">
        <v>560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89" customFormat="1" ht="15" customHeight="1">
      <c r="A27" s="414">
        <v>2</v>
      </c>
      <c r="B27" s="438">
        <v>44229</v>
      </c>
      <c r="C27" s="441"/>
      <c r="D27" s="406" t="s">
        <v>80</v>
      </c>
      <c r="E27" s="407" t="s">
        <v>558</v>
      </c>
      <c r="F27" s="407" t="s">
        <v>859</v>
      </c>
      <c r="G27" s="442">
        <v>609</v>
      </c>
      <c r="H27" s="442"/>
      <c r="I27" s="407">
        <v>660</v>
      </c>
      <c r="J27" s="525" t="s">
        <v>559</v>
      </c>
      <c r="K27" s="372"/>
      <c r="L27" s="424"/>
      <c r="M27" s="422"/>
      <c r="N27" s="400"/>
      <c r="O27" s="413"/>
      <c r="P27" s="4"/>
      <c r="Q27" s="4"/>
      <c r="R27" s="339" t="s">
        <v>560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89" customFormat="1" ht="15" customHeight="1">
      <c r="A28" s="526">
        <v>3</v>
      </c>
      <c r="B28" s="527">
        <v>44229</v>
      </c>
      <c r="C28" s="469"/>
      <c r="D28" s="467" t="s">
        <v>141</v>
      </c>
      <c r="E28" s="468" t="s">
        <v>558</v>
      </c>
      <c r="F28" s="465">
        <v>576.5</v>
      </c>
      <c r="G28" s="465">
        <v>560</v>
      </c>
      <c r="H28" s="465">
        <v>590</v>
      </c>
      <c r="I28" s="466" t="s">
        <v>864</v>
      </c>
      <c r="J28" s="466" t="s">
        <v>879</v>
      </c>
      <c r="K28" s="503">
        <f t="shared" ref="K28" si="9">H28-F28</f>
        <v>13.5</v>
      </c>
      <c r="L28" s="462">
        <f>(F28*-0.7)/100</f>
        <v>-4.0354999999999999</v>
      </c>
      <c r="M28" s="463">
        <f t="shared" ref="M28" si="10">(K28+L28)/F28</f>
        <v>1.6417172593235042E-2</v>
      </c>
      <c r="N28" s="466" t="s">
        <v>557</v>
      </c>
      <c r="O28" s="464">
        <v>44231</v>
      </c>
      <c r="P28" s="4"/>
      <c r="Q28" s="4"/>
      <c r="R28" s="339" t="s">
        <v>795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537">
        <v>4</v>
      </c>
      <c r="B29" s="527">
        <v>44229</v>
      </c>
      <c r="C29" s="538"/>
      <c r="D29" s="539" t="s">
        <v>68</v>
      </c>
      <c r="E29" s="465" t="s">
        <v>558</v>
      </c>
      <c r="F29" s="465">
        <v>601.5</v>
      </c>
      <c r="G29" s="540">
        <v>585</v>
      </c>
      <c r="H29" s="540">
        <v>615.5</v>
      </c>
      <c r="I29" s="465">
        <v>630</v>
      </c>
      <c r="J29" s="466" t="s">
        <v>879</v>
      </c>
      <c r="K29" s="503">
        <f t="shared" ref="K29" si="11">H29-F29</f>
        <v>14</v>
      </c>
      <c r="L29" s="462">
        <f>(F29*-0.7)/100</f>
        <v>-4.2104999999999997</v>
      </c>
      <c r="M29" s="463">
        <f t="shared" ref="M29" si="12">(K29+L29)/F29</f>
        <v>1.6275145469659184E-2</v>
      </c>
      <c r="N29" s="466" t="s">
        <v>557</v>
      </c>
      <c r="O29" s="464">
        <v>44230</v>
      </c>
      <c r="P29" s="4"/>
      <c r="Q29" s="4"/>
      <c r="R29" s="339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526">
        <v>5</v>
      </c>
      <c r="B30" s="527">
        <v>44230</v>
      </c>
      <c r="C30" s="469"/>
      <c r="D30" s="467" t="s">
        <v>131</v>
      </c>
      <c r="E30" s="468" t="s">
        <v>558</v>
      </c>
      <c r="F30" s="465">
        <v>1844</v>
      </c>
      <c r="G30" s="465">
        <v>1790</v>
      </c>
      <c r="H30" s="465">
        <v>1887.5</v>
      </c>
      <c r="I30" s="466" t="s">
        <v>884</v>
      </c>
      <c r="J30" s="466" t="s">
        <v>892</v>
      </c>
      <c r="K30" s="503">
        <f t="shared" ref="K30" si="13">H30-F30</f>
        <v>43.5</v>
      </c>
      <c r="L30" s="462">
        <f>(F30*-0.7)/100</f>
        <v>-12.907999999999999</v>
      </c>
      <c r="M30" s="463">
        <f t="shared" ref="M30" si="14">(K30+L30)/F30</f>
        <v>1.6590021691973968E-2</v>
      </c>
      <c r="N30" s="466" t="s">
        <v>557</v>
      </c>
      <c r="O30" s="464">
        <v>44231</v>
      </c>
      <c r="P30" s="4"/>
      <c r="Q30" s="4"/>
      <c r="R30" s="339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414">
        <v>6</v>
      </c>
      <c r="B31" s="438">
        <v>44231</v>
      </c>
      <c r="C31" s="441"/>
      <c r="D31" s="406" t="s">
        <v>68</v>
      </c>
      <c r="E31" s="407" t="s">
        <v>558</v>
      </c>
      <c r="F31" s="407" t="s">
        <v>893</v>
      </c>
      <c r="G31" s="442">
        <v>598</v>
      </c>
      <c r="H31" s="442"/>
      <c r="I31" s="407" t="s">
        <v>894</v>
      </c>
      <c r="J31" s="525" t="s">
        <v>559</v>
      </c>
      <c r="K31" s="372"/>
      <c r="L31" s="424"/>
      <c r="M31" s="422"/>
      <c r="N31" s="400"/>
      <c r="O31" s="413"/>
      <c r="P31" s="4"/>
      <c r="Q31" s="4"/>
      <c r="R31" s="339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414">
        <v>7</v>
      </c>
      <c r="B32" s="438">
        <v>44231</v>
      </c>
      <c r="C32" s="441"/>
      <c r="D32" s="406" t="s">
        <v>117</v>
      </c>
      <c r="E32" s="407" t="s">
        <v>558</v>
      </c>
      <c r="F32" s="407" t="s">
        <v>895</v>
      </c>
      <c r="G32" s="442">
        <v>457</v>
      </c>
      <c r="H32" s="442"/>
      <c r="I32" s="407" t="s">
        <v>896</v>
      </c>
      <c r="J32" s="525" t="s">
        <v>559</v>
      </c>
      <c r="K32" s="372"/>
      <c r="L32" s="424"/>
      <c r="M32" s="422"/>
      <c r="N32" s="400"/>
      <c r="O32" s="413"/>
      <c r="P32" s="4"/>
      <c r="Q32" s="4"/>
      <c r="R32" s="339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414"/>
      <c r="B33" s="438"/>
      <c r="C33" s="441"/>
      <c r="D33" s="406"/>
      <c r="E33" s="407"/>
      <c r="F33" s="407"/>
      <c r="G33" s="442"/>
      <c r="H33" s="442"/>
      <c r="I33" s="407"/>
      <c r="J33" s="414"/>
      <c r="K33" s="372"/>
      <c r="L33" s="424"/>
      <c r="M33" s="422"/>
      <c r="N33" s="400"/>
      <c r="O33" s="413"/>
      <c r="P33" s="4"/>
      <c r="Q33" s="4"/>
      <c r="R33" s="339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/>
      <c r="B34" s="438"/>
      <c r="C34" s="441"/>
      <c r="D34" s="406"/>
      <c r="E34" s="407"/>
      <c r="F34" s="407"/>
      <c r="G34" s="442"/>
      <c r="H34" s="442"/>
      <c r="I34" s="407"/>
      <c r="J34" s="414"/>
      <c r="K34" s="372"/>
      <c r="L34" s="424"/>
      <c r="M34" s="422"/>
      <c r="N34" s="400"/>
      <c r="O34" s="413"/>
      <c r="P34" s="4"/>
      <c r="Q34" s="4"/>
      <c r="R34" s="339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414"/>
      <c r="B35" s="438"/>
      <c r="C35" s="441"/>
      <c r="D35" s="406"/>
      <c r="E35" s="407"/>
      <c r="F35" s="407"/>
      <c r="G35" s="442"/>
      <c r="H35" s="442"/>
      <c r="I35" s="407"/>
      <c r="J35" s="414"/>
      <c r="K35" s="372"/>
      <c r="L35" s="424"/>
      <c r="M35" s="422"/>
      <c r="N35" s="400"/>
      <c r="O35" s="413"/>
      <c r="P35" s="4"/>
      <c r="Q35" s="4"/>
      <c r="R35" s="339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/>
      <c r="B36" s="438"/>
      <c r="C36" s="441"/>
      <c r="D36" s="406"/>
      <c r="E36" s="407"/>
      <c r="F36" s="407"/>
      <c r="G36" s="442"/>
      <c r="H36" s="442"/>
      <c r="I36" s="407"/>
      <c r="J36" s="414"/>
      <c r="K36" s="372"/>
      <c r="L36" s="424"/>
      <c r="M36" s="422"/>
      <c r="N36" s="400"/>
      <c r="O36" s="413"/>
      <c r="P36" s="4"/>
      <c r="Q36" s="4"/>
      <c r="R36" s="339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89" customFormat="1" ht="15" customHeight="1">
      <c r="A37" s="414"/>
      <c r="B37" s="438"/>
      <c r="C37" s="441"/>
      <c r="D37" s="406"/>
      <c r="E37" s="407"/>
      <c r="F37" s="407"/>
      <c r="G37" s="442"/>
      <c r="H37" s="442"/>
      <c r="I37" s="407"/>
      <c r="J37" s="414"/>
      <c r="K37" s="372"/>
      <c r="L37" s="424"/>
      <c r="M37" s="422"/>
      <c r="N37" s="400"/>
      <c r="O37" s="413"/>
      <c r="P37" s="4"/>
      <c r="Q37" s="4"/>
      <c r="R37" s="339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89" customFormat="1" ht="15" customHeight="1">
      <c r="A38" s="414"/>
      <c r="B38" s="438"/>
      <c r="C38" s="441"/>
      <c r="D38" s="406"/>
      <c r="E38" s="407"/>
      <c r="F38" s="407"/>
      <c r="G38" s="442"/>
      <c r="H38" s="442"/>
      <c r="I38" s="407"/>
      <c r="J38" s="372"/>
      <c r="K38" s="372"/>
      <c r="L38" s="424"/>
      <c r="M38" s="422"/>
      <c r="N38" s="400"/>
      <c r="O38" s="413"/>
      <c r="P38" s="4"/>
      <c r="Q38" s="4"/>
      <c r="R38" s="339"/>
      <c r="S38" s="37"/>
      <c r="T38" s="37"/>
      <c r="U38" s="37"/>
      <c r="V38" s="37"/>
      <c r="W38" s="37"/>
      <c r="X38" s="37"/>
      <c r="Y38" s="37"/>
      <c r="Z38" s="37"/>
      <c r="AA38" s="37"/>
    </row>
    <row r="39" spans="1:34" ht="44.25" customHeight="1">
      <c r="A39" s="20" t="s">
        <v>561</v>
      </c>
      <c r="B39" s="36"/>
      <c r="C39" s="36"/>
      <c r="D39" s="37"/>
      <c r="E39" s="33"/>
      <c r="F39" s="33"/>
      <c r="G39" s="32"/>
      <c r="H39" s="32" t="s">
        <v>825</v>
      </c>
      <c r="I39" s="33"/>
      <c r="J39" s="14"/>
      <c r="K39" s="76"/>
      <c r="L39" s="77"/>
      <c r="M39" s="76"/>
      <c r="N39" s="78"/>
      <c r="O39" s="76"/>
      <c r="P39" s="4"/>
      <c r="Q39" s="430"/>
      <c r="R39" s="443"/>
      <c r="S39" s="430"/>
      <c r="T39" s="430"/>
      <c r="U39" s="430"/>
      <c r="V39" s="430"/>
      <c r="W39" s="430"/>
      <c r="X39" s="430"/>
      <c r="Y39" s="430"/>
      <c r="Z39" s="37"/>
      <c r="AA39" s="37"/>
      <c r="AB39" s="37"/>
    </row>
    <row r="40" spans="1:34" s="3" customFormat="1">
      <c r="A40" s="26" t="s">
        <v>562</v>
      </c>
      <c r="B40" s="20"/>
      <c r="C40" s="20"/>
      <c r="D40" s="20"/>
      <c r="E40" s="2"/>
      <c r="F40" s="27" t="s">
        <v>563</v>
      </c>
      <c r="G40" s="38"/>
      <c r="H40" s="39"/>
      <c r="I40" s="79"/>
      <c r="J40" s="14"/>
      <c r="K40" s="80"/>
      <c r="L40" s="81"/>
      <c r="M40" s="82"/>
      <c r="N40" s="83"/>
      <c r="O40" s="84"/>
      <c r="P40" s="2"/>
      <c r="Q40" s="1"/>
      <c r="R40" s="9"/>
      <c r="Z40" s="6"/>
      <c r="AA40" s="6"/>
      <c r="AB40" s="6"/>
      <c r="AC40" s="6"/>
      <c r="AD40" s="6"/>
      <c r="AE40" s="6"/>
      <c r="AF40" s="6"/>
      <c r="AG40" s="6"/>
      <c r="AH40" s="6"/>
    </row>
    <row r="41" spans="1:34" s="6" customFormat="1" ht="14.25" customHeight="1">
      <c r="A41" s="26"/>
      <c r="B41" s="20"/>
      <c r="C41" s="20"/>
      <c r="D41" s="20"/>
      <c r="E41" s="29"/>
      <c r="F41" s="27" t="s">
        <v>565</v>
      </c>
      <c r="G41" s="38"/>
      <c r="H41" s="39"/>
      <c r="I41" s="79"/>
      <c r="J41" s="14"/>
      <c r="K41" s="80"/>
      <c r="L41" s="81"/>
      <c r="M41" s="82"/>
      <c r="N41" s="83"/>
      <c r="O41" s="84"/>
      <c r="P41" s="2"/>
      <c r="Q41" s="1"/>
      <c r="R41" s="9"/>
      <c r="S41" s="3"/>
      <c r="Y41" s="3"/>
      <c r="Z41" s="3"/>
    </row>
    <row r="42" spans="1:34" s="6" customFormat="1" ht="14.25" customHeight="1">
      <c r="A42" s="20"/>
      <c r="B42" s="20"/>
      <c r="C42" s="20"/>
      <c r="D42" s="20"/>
      <c r="E42" s="29"/>
      <c r="F42" s="14"/>
      <c r="G42" s="14"/>
      <c r="H42" s="28"/>
      <c r="I42" s="33"/>
      <c r="J42" s="68"/>
      <c r="K42" s="65"/>
      <c r="L42" s="66"/>
      <c r="M42" s="14"/>
      <c r="N42" s="69"/>
      <c r="O42" s="54"/>
      <c r="P42" s="5"/>
      <c r="Q42" s="1"/>
      <c r="R42" s="9"/>
      <c r="S42" s="3"/>
      <c r="Y42" s="3"/>
      <c r="Z42" s="3"/>
    </row>
    <row r="43" spans="1:34" s="6" customFormat="1" ht="15">
      <c r="A43" s="40" t="s">
        <v>572</v>
      </c>
      <c r="B43" s="40"/>
      <c r="C43" s="40"/>
      <c r="D43" s="40"/>
      <c r="E43" s="29"/>
      <c r="F43" s="14"/>
      <c r="G43" s="9"/>
      <c r="H43" s="14"/>
      <c r="I43" s="9"/>
      <c r="J43" s="85"/>
      <c r="K43" s="9"/>
      <c r="L43" s="9"/>
      <c r="M43" s="9"/>
      <c r="N43" s="9"/>
      <c r="O43" s="86"/>
      <c r="P43"/>
      <c r="Q43" s="1"/>
      <c r="R43" s="9"/>
      <c r="S43" s="3"/>
      <c r="Y43" s="3"/>
      <c r="Z43" s="3"/>
    </row>
    <row r="44" spans="1:34" s="6" customFormat="1" ht="38.25">
      <c r="A44" s="18" t="s">
        <v>16</v>
      </c>
      <c r="B44" s="18" t="s">
        <v>535</v>
      </c>
      <c r="C44" s="18"/>
      <c r="D44" s="19" t="s">
        <v>546</v>
      </c>
      <c r="E44" s="18" t="s">
        <v>547</v>
      </c>
      <c r="F44" s="18" t="s">
        <v>548</v>
      </c>
      <c r="G44" s="18" t="s">
        <v>567</v>
      </c>
      <c r="H44" s="18" t="s">
        <v>550</v>
      </c>
      <c r="I44" s="18" t="s">
        <v>551</v>
      </c>
      <c r="J44" s="17" t="s">
        <v>552</v>
      </c>
      <c r="K44" s="74" t="s">
        <v>573</v>
      </c>
      <c r="L44" s="60" t="s">
        <v>823</v>
      </c>
      <c r="M44" s="74" t="s">
        <v>569</v>
      </c>
      <c r="N44" s="18" t="s">
        <v>570</v>
      </c>
      <c r="O44" s="17" t="s">
        <v>555</v>
      </c>
      <c r="P44" s="87" t="s">
        <v>556</v>
      </c>
      <c r="Q44" s="1"/>
      <c r="R44" s="14"/>
      <c r="S44" s="3"/>
      <c r="Y44" s="3"/>
      <c r="Z44" s="3"/>
    </row>
    <row r="45" spans="1:34" s="389" customFormat="1" ht="13.9" customHeight="1">
      <c r="A45" s="536">
        <v>1</v>
      </c>
      <c r="B45" s="527">
        <v>44229</v>
      </c>
      <c r="C45" s="469"/>
      <c r="D45" s="467" t="s">
        <v>860</v>
      </c>
      <c r="E45" s="468" t="s">
        <v>558</v>
      </c>
      <c r="F45" s="465">
        <v>925.5</v>
      </c>
      <c r="G45" s="465">
        <v>905</v>
      </c>
      <c r="H45" s="465">
        <v>941</v>
      </c>
      <c r="I45" s="466" t="s">
        <v>861</v>
      </c>
      <c r="J45" s="466" t="s">
        <v>890</v>
      </c>
      <c r="K45" s="532">
        <f t="shared" ref="K45" si="15">H45-F45</f>
        <v>15.5</v>
      </c>
      <c r="L45" s="533">
        <f t="shared" ref="L45" si="16">(H45*N45)*0.035%</f>
        <v>214.07750000000004</v>
      </c>
      <c r="M45" s="534">
        <f t="shared" ref="M45" si="17">(K45*N45)-L45</f>
        <v>9860.9225000000006</v>
      </c>
      <c r="N45" s="466">
        <v>650</v>
      </c>
      <c r="O45" s="535" t="s">
        <v>557</v>
      </c>
      <c r="P45" s="464">
        <v>44230</v>
      </c>
      <c r="Q45" s="383"/>
      <c r="R45" s="339" t="s">
        <v>795</v>
      </c>
      <c r="S45" s="37"/>
      <c r="Y45" s="37"/>
      <c r="Z45" s="37"/>
    </row>
    <row r="46" spans="1:34" s="389" customFormat="1" ht="13.9" customHeight="1">
      <c r="A46" s="519">
        <v>2</v>
      </c>
      <c r="B46" s="438">
        <v>44229</v>
      </c>
      <c r="C46" s="439"/>
      <c r="D46" s="432" t="s">
        <v>862</v>
      </c>
      <c r="E46" s="433" t="s">
        <v>558</v>
      </c>
      <c r="F46" s="407" t="s">
        <v>863</v>
      </c>
      <c r="G46" s="407">
        <v>1885</v>
      </c>
      <c r="H46" s="407"/>
      <c r="I46" s="372">
        <v>2000</v>
      </c>
      <c r="J46" s="492" t="s">
        <v>559</v>
      </c>
      <c r="K46" s="496"/>
      <c r="L46" s="497"/>
      <c r="M46" s="493"/>
      <c r="N46" s="492"/>
      <c r="O46" s="494"/>
      <c r="P46" s="495"/>
      <c r="Q46" s="383"/>
      <c r="R46" s="339" t="s">
        <v>560</v>
      </c>
      <c r="S46" s="37"/>
      <c r="Y46" s="37"/>
      <c r="Z46" s="37"/>
    </row>
    <row r="47" spans="1:34" s="37" customFormat="1" ht="14.25">
      <c r="A47" s="515">
        <v>3</v>
      </c>
      <c r="B47" s="516">
        <v>44230</v>
      </c>
      <c r="C47" s="516"/>
      <c r="D47" s="506" t="s">
        <v>877</v>
      </c>
      <c r="E47" s="507" t="s">
        <v>820</v>
      </c>
      <c r="F47" s="507">
        <v>14700</v>
      </c>
      <c r="G47" s="517">
        <v>14820</v>
      </c>
      <c r="H47" s="517">
        <v>14820</v>
      </c>
      <c r="I47" s="507">
        <v>14500</v>
      </c>
      <c r="J47" s="508" t="s">
        <v>885</v>
      </c>
      <c r="K47" s="508">
        <f>F47-H47</f>
        <v>-120</v>
      </c>
      <c r="L47" s="508">
        <v>100</v>
      </c>
      <c r="M47" s="508">
        <f>(K47*N47)+L47</f>
        <v>-8900</v>
      </c>
      <c r="N47" s="508">
        <v>75</v>
      </c>
      <c r="O47" s="508" t="s">
        <v>621</v>
      </c>
      <c r="P47" s="541">
        <v>44230</v>
      </c>
      <c r="Q47" s="383"/>
      <c r="R47" s="339" t="s">
        <v>560</v>
      </c>
      <c r="Z47" s="389"/>
      <c r="AA47" s="389"/>
      <c r="AB47" s="389"/>
      <c r="AC47" s="389"/>
      <c r="AD47" s="389"/>
      <c r="AE47" s="389"/>
      <c r="AF47" s="389"/>
      <c r="AG47" s="389"/>
      <c r="AH47" s="389"/>
    </row>
    <row r="48" spans="1:34" s="389" customFormat="1" ht="13.9" customHeight="1">
      <c r="A48" s="536">
        <v>4</v>
      </c>
      <c r="B48" s="527">
        <v>44230</v>
      </c>
      <c r="C48" s="469"/>
      <c r="D48" s="467" t="s">
        <v>880</v>
      </c>
      <c r="E48" s="468" t="s">
        <v>558</v>
      </c>
      <c r="F48" s="465">
        <v>1569</v>
      </c>
      <c r="G48" s="465">
        <v>1545</v>
      </c>
      <c r="H48" s="465">
        <v>1586</v>
      </c>
      <c r="I48" s="466" t="s">
        <v>881</v>
      </c>
      <c r="J48" s="466" t="s">
        <v>882</v>
      </c>
      <c r="K48" s="532">
        <f>H48-F48</f>
        <v>17</v>
      </c>
      <c r="L48" s="533">
        <f t="shared" ref="L48" si="18">(H48*N48)*0.035%</f>
        <v>305.30500000000006</v>
      </c>
      <c r="M48" s="534">
        <f t="shared" ref="M48" si="19">(K48*N48)-L48</f>
        <v>9044.6949999999997</v>
      </c>
      <c r="N48" s="466">
        <v>550</v>
      </c>
      <c r="O48" s="535" t="s">
        <v>557</v>
      </c>
      <c r="P48" s="509">
        <v>44230</v>
      </c>
      <c r="Q48" s="383"/>
      <c r="R48" s="339" t="s">
        <v>795</v>
      </c>
      <c r="S48" s="37"/>
      <c r="Y48" s="37"/>
      <c r="Z48" s="37"/>
    </row>
    <row r="49" spans="1:34" s="389" customFormat="1" ht="13.9" customHeight="1">
      <c r="A49" s="523">
        <v>5</v>
      </c>
      <c r="B49" s="438">
        <v>44231</v>
      </c>
      <c r="C49" s="439"/>
      <c r="D49" s="432" t="s">
        <v>897</v>
      </c>
      <c r="E49" s="433" t="s">
        <v>558</v>
      </c>
      <c r="F49" s="407" t="s">
        <v>898</v>
      </c>
      <c r="G49" s="407">
        <v>903</v>
      </c>
      <c r="H49" s="407"/>
      <c r="I49" s="372" t="s">
        <v>861</v>
      </c>
      <c r="J49" s="492" t="s">
        <v>559</v>
      </c>
      <c r="K49" s="496"/>
      <c r="L49" s="497"/>
      <c r="M49" s="493"/>
      <c r="N49" s="492"/>
      <c r="O49" s="494"/>
      <c r="P49" s="495"/>
      <c r="Q49" s="383"/>
      <c r="R49" s="339" t="s">
        <v>795</v>
      </c>
      <c r="S49" s="37"/>
      <c r="Y49" s="37"/>
      <c r="Z49" s="37"/>
    </row>
    <row r="50" spans="1:34" s="389" customFormat="1" ht="13.9" customHeight="1">
      <c r="A50" s="523"/>
      <c r="B50" s="438"/>
      <c r="C50" s="439"/>
      <c r="D50" s="432"/>
      <c r="E50" s="433"/>
      <c r="F50" s="407"/>
      <c r="G50" s="407"/>
      <c r="H50" s="407"/>
      <c r="I50" s="372"/>
      <c r="J50" s="492"/>
      <c r="K50" s="496"/>
      <c r="L50" s="497"/>
      <c r="M50" s="493"/>
      <c r="N50" s="492"/>
      <c r="O50" s="494"/>
      <c r="P50" s="495"/>
      <c r="Q50" s="383"/>
      <c r="R50" s="339"/>
      <c r="S50" s="37"/>
      <c r="Y50" s="37"/>
      <c r="Z50" s="37"/>
    </row>
    <row r="51" spans="1:34" s="389" customFormat="1" ht="13.9" customHeight="1">
      <c r="A51" s="523"/>
      <c r="B51" s="438"/>
      <c r="C51" s="439"/>
      <c r="D51" s="432"/>
      <c r="E51" s="433"/>
      <c r="F51" s="407"/>
      <c r="G51" s="407"/>
      <c r="H51" s="407"/>
      <c r="I51" s="372"/>
      <c r="J51" s="492"/>
      <c r="K51" s="496"/>
      <c r="L51" s="497"/>
      <c r="M51" s="493"/>
      <c r="N51" s="492"/>
      <c r="O51" s="494"/>
      <c r="P51" s="495"/>
      <c r="Q51" s="383"/>
      <c r="R51" s="339"/>
      <c r="S51" s="37"/>
      <c r="Y51" s="37"/>
      <c r="Z51" s="37"/>
    </row>
    <row r="52" spans="1:34" s="389" customFormat="1" ht="13.9" customHeight="1">
      <c r="A52" s="523"/>
      <c r="B52" s="438"/>
      <c r="C52" s="439"/>
      <c r="D52" s="432"/>
      <c r="E52" s="433"/>
      <c r="F52" s="407"/>
      <c r="G52" s="407"/>
      <c r="H52" s="407"/>
      <c r="I52" s="372"/>
      <c r="J52" s="492"/>
      <c r="K52" s="496"/>
      <c r="L52" s="497"/>
      <c r="M52" s="493"/>
      <c r="N52" s="492"/>
      <c r="O52" s="494"/>
      <c r="P52" s="495"/>
      <c r="Q52" s="383"/>
      <c r="R52" s="339"/>
      <c r="S52" s="37"/>
      <c r="Y52" s="37"/>
      <c r="Z52" s="37"/>
    </row>
    <row r="53" spans="1:34" s="389" customFormat="1" ht="13.9" customHeight="1">
      <c r="A53" s="523"/>
      <c r="B53" s="438"/>
      <c r="C53" s="439"/>
      <c r="D53" s="432"/>
      <c r="E53" s="433"/>
      <c r="F53" s="407"/>
      <c r="G53" s="407"/>
      <c r="H53" s="407"/>
      <c r="I53" s="372"/>
      <c r="J53" s="492"/>
      <c r="K53" s="496"/>
      <c r="L53" s="497"/>
      <c r="M53" s="493"/>
      <c r="N53" s="492"/>
      <c r="O53" s="494"/>
      <c r="P53" s="495"/>
      <c r="Q53" s="383"/>
      <c r="R53" s="339"/>
      <c r="S53" s="37"/>
      <c r="Y53" s="37"/>
      <c r="Z53" s="37"/>
    </row>
    <row r="54" spans="1:34" s="389" customFormat="1" ht="13.9" customHeight="1">
      <c r="A54" s="523"/>
      <c r="B54" s="438"/>
      <c r="C54" s="439"/>
      <c r="D54" s="432"/>
      <c r="E54" s="433"/>
      <c r="F54" s="407"/>
      <c r="G54" s="407"/>
      <c r="H54" s="407"/>
      <c r="I54" s="372"/>
      <c r="J54" s="492"/>
      <c r="K54" s="496"/>
      <c r="L54" s="497"/>
      <c r="M54" s="493"/>
      <c r="N54" s="492"/>
      <c r="O54" s="494"/>
      <c r="P54" s="495"/>
      <c r="Q54" s="383"/>
      <c r="R54" s="339"/>
      <c r="S54" s="37"/>
      <c r="Y54" s="37"/>
      <c r="Z54" s="37"/>
    </row>
    <row r="55" spans="1:34" s="389" customFormat="1" ht="13.9" customHeight="1">
      <c r="A55" s="519"/>
      <c r="B55" s="438"/>
      <c r="C55" s="439"/>
      <c r="D55" s="432"/>
      <c r="E55" s="433"/>
      <c r="F55" s="407"/>
      <c r="G55" s="407"/>
      <c r="H55" s="407"/>
      <c r="I55" s="372"/>
      <c r="J55" s="492"/>
      <c r="K55" s="496"/>
      <c r="L55" s="497"/>
      <c r="M55" s="493"/>
      <c r="N55" s="492"/>
      <c r="O55" s="494"/>
      <c r="P55" s="495"/>
      <c r="Q55" s="383"/>
      <c r="R55" s="339"/>
      <c r="S55" s="37"/>
      <c r="Y55" s="37"/>
      <c r="Z55" s="37"/>
    </row>
    <row r="56" spans="1:34" s="389" customFormat="1" ht="13.9" customHeight="1">
      <c r="A56" s="440"/>
      <c r="B56" s="438"/>
      <c r="C56" s="439"/>
      <c r="D56" s="432"/>
      <c r="E56" s="433"/>
      <c r="F56" s="407"/>
      <c r="G56" s="407"/>
      <c r="H56" s="407"/>
      <c r="I56" s="372"/>
      <c r="J56" s="372"/>
      <c r="K56" s="372"/>
      <c r="L56" s="372"/>
      <c r="M56" s="372"/>
      <c r="N56" s="372"/>
      <c r="O56" s="372"/>
      <c r="P56" s="372"/>
      <c r="Q56" s="383"/>
      <c r="R56" s="339"/>
      <c r="S56" s="37"/>
      <c r="Y56" s="37"/>
      <c r="Z56" s="37"/>
    </row>
    <row r="57" spans="1:34" s="389" customFormat="1" ht="13.9" customHeight="1">
      <c r="A57" s="450"/>
      <c r="B57" s="444"/>
      <c r="C57" s="451"/>
      <c r="D57" s="452"/>
      <c r="E57" s="373"/>
      <c r="F57" s="419"/>
      <c r="G57" s="419"/>
      <c r="H57" s="419"/>
      <c r="I57" s="415"/>
      <c r="J57" s="415"/>
      <c r="K57" s="415"/>
      <c r="L57" s="415"/>
      <c r="M57" s="415"/>
      <c r="N57" s="415"/>
      <c r="O57" s="415"/>
      <c r="P57" s="415"/>
      <c r="Q57" s="383"/>
      <c r="R57" s="339"/>
      <c r="S57" s="37"/>
      <c r="Y57" s="37"/>
      <c r="Z57" s="37"/>
    </row>
    <row r="58" spans="1:34" s="3" customFormat="1">
      <c r="A58" s="41"/>
      <c r="B58" s="42"/>
      <c r="C58" s="43"/>
      <c r="D58" s="44"/>
      <c r="E58" s="45"/>
      <c r="F58" s="46"/>
      <c r="G58" s="46"/>
      <c r="H58" s="46"/>
      <c r="I58" s="46"/>
      <c r="J58" s="14"/>
      <c r="K58" s="88"/>
      <c r="L58" s="88"/>
      <c r="M58" s="14"/>
      <c r="N58" s="13"/>
      <c r="O58" s="89"/>
      <c r="P58" s="2"/>
      <c r="Q58" s="1"/>
      <c r="R58" s="14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3" customFormat="1" ht="15">
      <c r="A59" s="47" t="s">
        <v>574</v>
      </c>
      <c r="B59" s="47"/>
      <c r="C59" s="47"/>
      <c r="D59" s="47"/>
      <c r="E59" s="48"/>
      <c r="F59" s="46"/>
      <c r="G59" s="46"/>
      <c r="H59" s="46"/>
      <c r="I59" s="46"/>
      <c r="J59" s="50"/>
      <c r="K59" s="9"/>
      <c r="L59" s="9"/>
      <c r="M59" s="9"/>
      <c r="N59" s="8"/>
      <c r="O59" s="50"/>
      <c r="P59" s="2"/>
      <c r="Q59" s="1"/>
      <c r="R59" s="14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3" customFormat="1" ht="38.25">
      <c r="A60" s="18" t="s">
        <v>16</v>
      </c>
      <c r="B60" s="18" t="s">
        <v>535</v>
      </c>
      <c r="C60" s="18"/>
      <c r="D60" s="19" t="s">
        <v>546</v>
      </c>
      <c r="E60" s="18" t="s">
        <v>547</v>
      </c>
      <c r="F60" s="18" t="s">
        <v>548</v>
      </c>
      <c r="G60" s="49" t="s">
        <v>567</v>
      </c>
      <c r="H60" s="18" t="s">
        <v>550</v>
      </c>
      <c r="I60" s="18" t="s">
        <v>551</v>
      </c>
      <c r="J60" s="17" t="s">
        <v>552</v>
      </c>
      <c r="K60" s="17" t="s">
        <v>575</v>
      </c>
      <c r="L60" s="60" t="s">
        <v>823</v>
      </c>
      <c r="M60" s="74" t="s">
        <v>569</v>
      </c>
      <c r="N60" s="18" t="s">
        <v>570</v>
      </c>
      <c r="O60" s="18" t="s">
        <v>555</v>
      </c>
      <c r="P60" s="19" t="s">
        <v>556</v>
      </c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7" customFormat="1" ht="14.25">
      <c r="A61" s="556">
        <v>1</v>
      </c>
      <c r="B61" s="558">
        <v>44225</v>
      </c>
      <c r="C61" s="439"/>
      <c r="D61" s="432" t="s">
        <v>847</v>
      </c>
      <c r="E61" s="433" t="s">
        <v>558</v>
      </c>
      <c r="F61" s="407" t="s">
        <v>848</v>
      </c>
      <c r="G61" s="407"/>
      <c r="H61" s="407"/>
      <c r="I61" s="372"/>
      <c r="J61" s="560" t="s">
        <v>559</v>
      </c>
      <c r="K61" s="372"/>
      <c r="L61" s="424"/>
      <c r="M61" s="372"/>
      <c r="N61" s="372"/>
      <c r="O61" s="400"/>
      <c r="P61" s="413"/>
      <c r="Q61" s="383"/>
      <c r="R61" s="339" t="s">
        <v>795</v>
      </c>
      <c r="Z61" s="389"/>
      <c r="AA61" s="389"/>
      <c r="AB61" s="389"/>
      <c r="AC61" s="389"/>
      <c r="AD61" s="389"/>
      <c r="AE61" s="389"/>
      <c r="AF61" s="389"/>
      <c r="AG61" s="389"/>
      <c r="AH61" s="389"/>
    </row>
    <row r="62" spans="1:34" s="37" customFormat="1" ht="14.25">
      <c r="A62" s="557"/>
      <c r="B62" s="559"/>
      <c r="C62" s="439"/>
      <c r="D62" s="432" t="s">
        <v>849</v>
      </c>
      <c r="E62" s="433" t="s">
        <v>820</v>
      </c>
      <c r="F62" s="407" t="s">
        <v>589</v>
      </c>
      <c r="G62" s="407"/>
      <c r="H62" s="407"/>
      <c r="I62" s="372"/>
      <c r="J62" s="561"/>
      <c r="K62" s="372"/>
      <c r="L62" s="424"/>
      <c r="M62" s="372"/>
      <c r="N62" s="372"/>
      <c r="O62" s="400"/>
      <c r="P62" s="413"/>
      <c r="Q62" s="383"/>
      <c r="R62" s="339" t="s">
        <v>795</v>
      </c>
      <c r="Z62" s="389"/>
      <c r="AA62" s="389"/>
      <c r="AB62" s="389"/>
      <c r="AC62" s="389"/>
      <c r="AD62" s="389"/>
      <c r="AE62" s="389"/>
      <c r="AF62" s="389"/>
      <c r="AG62" s="389"/>
      <c r="AH62" s="389"/>
    </row>
    <row r="63" spans="1:34" s="37" customFormat="1" ht="14.25">
      <c r="A63" s="515">
        <v>2</v>
      </c>
      <c r="B63" s="516">
        <v>44228</v>
      </c>
      <c r="C63" s="516"/>
      <c r="D63" s="506" t="s">
        <v>850</v>
      </c>
      <c r="E63" s="507" t="s">
        <v>558</v>
      </c>
      <c r="F63" s="507">
        <v>67.5</v>
      </c>
      <c r="G63" s="517">
        <v>35</v>
      </c>
      <c r="H63" s="517">
        <v>35</v>
      </c>
      <c r="I63" s="507">
        <v>150</v>
      </c>
      <c r="J63" s="508" t="s">
        <v>851</v>
      </c>
      <c r="K63" s="508">
        <f>H63-F63</f>
        <v>-32.5</v>
      </c>
      <c r="L63" s="508">
        <v>100</v>
      </c>
      <c r="M63" s="508">
        <f>(K63*N63)+L63</f>
        <v>-2337.5</v>
      </c>
      <c r="N63" s="508">
        <v>75</v>
      </c>
      <c r="O63" s="508" t="s">
        <v>621</v>
      </c>
      <c r="P63" s="518">
        <v>44228</v>
      </c>
      <c r="Q63" s="383"/>
      <c r="R63" s="339" t="s">
        <v>560</v>
      </c>
      <c r="Z63" s="389"/>
      <c r="AA63" s="389"/>
      <c r="AB63" s="389"/>
      <c r="AC63" s="389"/>
      <c r="AD63" s="389"/>
      <c r="AE63" s="389"/>
      <c r="AF63" s="389"/>
      <c r="AG63" s="389"/>
      <c r="AH63" s="389"/>
    </row>
    <row r="64" spans="1:34" s="389" customFormat="1" ht="13.9" customHeight="1">
      <c r="A64" s="536">
        <v>3</v>
      </c>
      <c r="B64" s="527">
        <v>44230</v>
      </c>
      <c r="C64" s="469"/>
      <c r="D64" s="467" t="s">
        <v>886</v>
      </c>
      <c r="E64" s="468" t="s">
        <v>558</v>
      </c>
      <c r="F64" s="465">
        <v>51</v>
      </c>
      <c r="G64" s="465">
        <v>18</v>
      </c>
      <c r="H64" s="465">
        <v>71.5</v>
      </c>
      <c r="I64" s="466" t="s">
        <v>887</v>
      </c>
      <c r="J64" s="466" t="s">
        <v>888</v>
      </c>
      <c r="K64" s="532">
        <f>H64-F64</f>
        <v>20.5</v>
      </c>
      <c r="L64" s="533">
        <v>100</v>
      </c>
      <c r="M64" s="534">
        <f t="shared" ref="M64:M65" si="20">(K64*N64)-L64</f>
        <v>1437.5</v>
      </c>
      <c r="N64" s="466">
        <v>75</v>
      </c>
      <c r="O64" s="535" t="s">
        <v>557</v>
      </c>
      <c r="P64" s="509">
        <v>44230</v>
      </c>
      <c r="Q64" s="383"/>
      <c r="R64" s="339" t="s">
        <v>560</v>
      </c>
      <c r="S64" s="37"/>
      <c r="Y64" s="37"/>
      <c r="Z64" s="37"/>
    </row>
    <row r="65" spans="1:34" s="389" customFormat="1" ht="13.9" customHeight="1">
      <c r="A65" s="536">
        <v>4</v>
      </c>
      <c r="B65" s="527">
        <v>44230</v>
      </c>
      <c r="C65" s="469"/>
      <c r="D65" s="467" t="s">
        <v>886</v>
      </c>
      <c r="E65" s="468" t="s">
        <v>558</v>
      </c>
      <c r="F65" s="465">
        <v>52.5</v>
      </c>
      <c r="G65" s="465">
        <v>19</v>
      </c>
      <c r="H65" s="465">
        <v>72</v>
      </c>
      <c r="I65" s="466" t="s">
        <v>887</v>
      </c>
      <c r="J65" s="466" t="s">
        <v>889</v>
      </c>
      <c r="K65" s="532">
        <f>H65-F65</f>
        <v>19.5</v>
      </c>
      <c r="L65" s="533">
        <v>100</v>
      </c>
      <c r="M65" s="534">
        <f t="shared" si="20"/>
        <v>1362.5</v>
      </c>
      <c r="N65" s="466">
        <v>75</v>
      </c>
      <c r="O65" s="535" t="s">
        <v>557</v>
      </c>
      <c r="P65" s="509">
        <v>44230</v>
      </c>
      <c r="Q65" s="383"/>
      <c r="R65" s="339" t="s">
        <v>560</v>
      </c>
      <c r="S65" s="37"/>
      <c r="Y65" s="37"/>
      <c r="Z65" s="37"/>
    </row>
    <row r="66" spans="1:34" s="389" customFormat="1" ht="13.9" customHeight="1">
      <c r="A66" s="440"/>
      <c r="B66" s="438"/>
      <c r="C66" s="439"/>
      <c r="D66" s="432"/>
      <c r="E66" s="433"/>
      <c r="F66" s="407"/>
      <c r="G66" s="407"/>
      <c r="H66" s="407"/>
      <c r="I66" s="372"/>
      <c r="J66" s="372"/>
      <c r="K66" s="372"/>
      <c r="L66" s="372"/>
      <c r="M66" s="372"/>
      <c r="N66" s="372"/>
      <c r="O66" s="372"/>
      <c r="P66" s="372"/>
      <c r="Q66" s="383"/>
      <c r="R66" s="339"/>
      <c r="S66" s="37"/>
      <c r="Y66" s="37"/>
      <c r="Z66" s="37"/>
    </row>
    <row r="67" spans="1:34" s="389" customFormat="1" ht="13.9" customHeight="1">
      <c r="A67" s="440"/>
      <c r="B67" s="438"/>
      <c r="C67" s="439"/>
      <c r="D67" s="432"/>
      <c r="E67" s="433"/>
      <c r="F67" s="407"/>
      <c r="G67" s="407"/>
      <c r="H67" s="407"/>
      <c r="I67" s="372"/>
      <c r="J67" s="372"/>
      <c r="K67" s="372"/>
      <c r="L67" s="372"/>
      <c r="M67" s="372"/>
      <c r="N67" s="372"/>
      <c r="O67" s="372"/>
      <c r="P67" s="372"/>
      <c r="Q67" s="383"/>
      <c r="R67" s="339"/>
      <c r="S67" s="37"/>
      <c r="Y67" s="37"/>
      <c r="Z67" s="37"/>
    </row>
    <row r="68" spans="1:34" s="389" customFormat="1" ht="13.9" customHeight="1">
      <c r="A68" s="440"/>
      <c r="B68" s="438"/>
      <c r="C68" s="439"/>
      <c r="D68" s="432"/>
      <c r="E68" s="433"/>
      <c r="F68" s="407"/>
      <c r="G68" s="407"/>
      <c r="H68" s="407"/>
      <c r="I68" s="372"/>
      <c r="J68" s="372"/>
      <c r="K68" s="372"/>
      <c r="L68" s="372"/>
      <c r="M68" s="372"/>
      <c r="N68" s="372"/>
      <c r="O68" s="372"/>
      <c r="P68" s="372"/>
      <c r="Q68" s="383"/>
      <c r="R68" s="339"/>
      <c r="S68" s="37"/>
      <c r="Y68" s="37"/>
      <c r="Z68" s="37"/>
    </row>
    <row r="69" spans="1:34" s="389" customFormat="1" ht="13.9" customHeight="1">
      <c r="A69" s="440"/>
      <c r="B69" s="438"/>
      <c r="C69" s="439"/>
      <c r="D69" s="432"/>
      <c r="E69" s="433"/>
      <c r="F69" s="407"/>
      <c r="G69" s="407"/>
      <c r="H69" s="407"/>
      <c r="I69" s="372"/>
      <c r="J69" s="372"/>
      <c r="K69" s="372"/>
      <c r="L69" s="372"/>
      <c r="M69" s="372"/>
      <c r="N69" s="372"/>
      <c r="O69" s="372"/>
      <c r="P69" s="372"/>
      <c r="Q69" s="383"/>
      <c r="R69" s="339"/>
      <c r="S69" s="37"/>
      <c r="Y69" s="37"/>
      <c r="Z69" s="37"/>
    </row>
    <row r="70" spans="1:34" s="37" customFormat="1" ht="14.25">
      <c r="A70" s="33"/>
      <c r="B70" s="417"/>
      <c r="C70" s="417"/>
      <c r="D70" s="418"/>
      <c r="E70" s="419"/>
      <c r="F70" s="419"/>
      <c r="G70" s="420"/>
      <c r="H70" s="420"/>
      <c r="I70" s="419"/>
      <c r="J70" s="415"/>
      <c r="K70" s="415"/>
      <c r="L70" s="415"/>
      <c r="M70" s="415"/>
      <c r="N70" s="415"/>
      <c r="O70" s="415"/>
      <c r="P70" s="415"/>
      <c r="Q70" s="383"/>
      <c r="R70" s="339"/>
      <c r="Z70" s="389"/>
      <c r="AA70" s="389"/>
      <c r="AB70" s="389"/>
      <c r="AC70" s="389"/>
      <c r="AD70" s="389"/>
      <c r="AE70" s="389"/>
      <c r="AF70" s="389"/>
      <c r="AG70" s="389"/>
      <c r="AH70" s="389"/>
    </row>
    <row r="71" spans="1:34" s="37" customFormat="1" ht="14.25">
      <c r="A71" s="33"/>
      <c r="B71" s="417"/>
      <c r="C71" s="417"/>
      <c r="D71" s="418"/>
      <c r="E71" s="419"/>
      <c r="F71" s="419"/>
      <c r="G71" s="420"/>
      <c r="H71" s="420"/>
      <c r="I71" s="419"/>
      <c r="J71" s="415"/>
      <c r="K71" s="415"/>
      <c r="L71" s="415"/>
      <c r="M71" s="415"/>
      <c r="N71" s="415"/>
      <c r="O71" s="415"/>
      <c r="P71" s="415"/>
      <c r="Q71" s="383"/>
      <c r="R71" s="339"/>
      <c r="Z71" s="389"/>
      <c r="AA71" s="389"/>
      <c r="AB71" s="389"/>
      <c r="AC71" s="389"/>
      <c r="AD71" s="389"/>
      <c r="AE71" s="389"/>
      <c r="AF71" s="389"/>
      <c r="AG71" s="389"/>
      <c r="AH71" s="389"/>
    </row>
    <row r="72" spans="1:34" s="37" customFormat="1" ht="14.25">
      <c r="A72" s="33"/>
      <c r="B72" s="417"/>
      <c r="C72" s="417"/>
      <c r="D72" s="418"/>
      <c r="E72" s="419"/>
      <c r="F72" s="419"/>
      <c r="G72" s="420"/>
      <c r="H72" s="420"/>
      <c r="I72" s="419"/>
      <c r="J72" s="415"/>
      <c r="K72" s="415"/>
      <c r="L72" s="415"/>
      <c r="M72" s="415"/>
      <c r="N72" s="415"/>
      <c r="O72" s="415"/>
      <c r="P72" s="415"/>
      <c r="Q72" s="383"/>
      <c r="R72" s="339"/>
      <c r="Z72" s="389"/>
      <c r="AA72" s="389"/>
      <c r="AB72" s="389"/>
      <c r="AC72" s="389"/>
      <c r="AD72" s="389"/>
      <c r="AE72" s="389"/>
      <c r="AF72" s="389"/>
      <c r="AG72" s="389"/>
      <c r="AH72" s="389"/>
    </row>
    <row r="73" spans="1:34" s="37" customFormat="1" ht="14.25">
      <c r="A73" s="33"/>
      <c r="B73" s="417"/>
      <c r="C73" s="417"/>
      <c r="D73" s="418"/>
      <c r="E73" s="419"/>
      <c r="F73" s="419"/>
      <c r="G73" s="420"/>
      <c r="H73" s="420"/>
      <c r="I73" s="419"/>
      <c r="J73" s="415"/>
      <c r="K73" s="415"/>
      <c r="L73" s="415"/>
      <c r="M73" s="415"/>
      <c r="N73" s="415"/>
      <c r="O73" s="415"/>
      <c r="P73" s="415"/>
      <c r="Q73" s="383"/>
      <c r="R73" s="339"/>
      <c r="Z73" s="389"/>
      <c r="AA73" s="389"/>
      <c r="AB73" s="389"/>
      <c r="AC73" s="389"/>
      <c r="AD73" s="389"/>
      <c r="AE73" s="389"/>
      <c r="AF73" s="389"/>
      <c r="AG73" s="389"/>
      <c r="AH73" s="389"/>
    </row>
    <row r="74" spans="1:34" s="37" customFormat="1" ht="14.25">
      <c r="A74" s="33"/>
      <c r="B74" s="417"/>
      <c r="C74" s="417"/>
      <c r="D74" s="418"/>
      <c r="E74" s="419"/>
      <c r="F74" s="419"/>
      <c r="G74" s="420"/>
      <c r="H74" s="420"/>
      <c r="I74" s="419"/>
      <c r="J74" s="415"/>
      <c r="K74" s="415"/>
      <c r="L74" s="415"/>
      <c r="M74" s="415"/>
      <c r="N74" s="415"/>
      <c r="O74" s="421"/>
      <c r="P74" s="415"/>
      <c r="Q74" s="383"/>
      <c r="R74" s="339"/>
      <c r="Z74" s="389"/>
      <c r="AA74" s="389"/>
      <c r="AB74" s="389"/>
      <c r="AC74" s="389"/>
      <c r="AD74" s="389"/>
      <c r="AE74" s="389"/>
      <c r="AF74" s="389"/>
      <c r="AG74" s="389"/>
      <c r="AH74" s="389"/>
    </row>
    <row r="75" spans="1:34" s="37" customFormat="1" ht="14.25">
      <c r="A75" s="373"/>
      <c r="B75" s="374"/>
      <c r="C75" s="374"/>
      <c r="D75" s="375"/>
      <c r="E75" s="373"/>
      <c r="F75" s="390"/>
      <c r="G75" s="373"/>
      <c r="H75" s="373"/>
      <c r="I75" s="373"/>
      <c r="J75" s="374"/>
      <c r="K75" s="391"/>
      <c r="L75" s="373"/>
      <c r="M75" s="373"/>
      <c r="N75" s="373"/>
      <c r="O75" s="392"/>
      <c r="P75" s="383"/>
      <c r="Q75" s="383"/>
      <c r="R75" s="339"/>
      <c r="Z75" s="389"/>
      <c r="AA75" s="389"/>
      <c r="AB75" s="389"/>
      <c r="AC75" s="389"/>
      <c r="AD75" s="389"/>
      <c r="AE75" s="389"/>
      <c r="AF75" s="389"/>
      <c r="AG75" s="389"/>
      <c r="AH75" s="389"/>
    </row>
    <row r="76" spans="1:34" ht="15">
      <c r="A76" s="96" t="s">
        <v>576</v>
      </c>
      <c r="B76" s="97"/>
      <c r="C76" s="97"/>
      <c r="D76" s="98"/>
      <c r="E76" s="31"/>
      <c r="F76" s="29"/>
      <c r="G76" s="29"/>
      <c r="H76" s="70"/>
      <c r="I76" s="116"/>
      <c r="J76" s="117"/>
      <c r="K76" s="14"/>
      <c r="L76" s="14"/>
      <c r="M76" s="14"/>
      <c r="N76" s="8"/>
      <c r="O76" s="50"/>
      <c r="Q76" s="92"/>
      <c r="R76" s="14"/>
      <c r="S76" s="13"/>
      <c r="T76" s="13"/>
      <c r="U76" s="13"/>
      <c r="V76" s="13"/>
      <c r="W76" s="13"/>
      <c r="X76" s="13"/>
      <c r="Y76" s="13"/>
      <c r="Z76" s="13"/>
    </row>
    <row r="77" spans="1:34" ht="38.25">
      <c r="A77" s="17" t="s">
        <v>16</v>
      </c>
      <c r="B77" s="18" t="s">
        <v>535</v>
      </c>
      <c r="C77" s="18"/>
      <c r="D77" s="19" t="s">
        <v>546</v>
      </c>
      <c r="E77" s="18" t="s">
        <v>547</v>
      </c>
      <c r="F77" s="18" t="s">
        <v>548</v>
      </c>
      <c r="G77" s="18" t="s">
        <v>549</v>
      </c>
      <c r="H77" s="18" t="s">
        <v>550</v>
      </c>
      <c r="I77" s="18" t="s">
        <v>551</v>
      </c>
      <c r="J77" s="17" t="s">
        <v>552</v>
      </c>
      <c r="K77" s="59" t="s">
        <v>568</v>
      </c>
      <c r="L77" s="412" t="s">
        <v>823</v>
      </c>
      <c r="M77" s="60" t="s">
        <v>822</v>
      </c>
      <c r="N77" s="18" t="s">
        <v>555</v>
      </c>
      <c r="O77" s="75" t="s">
        <v>556</v>
      </c>
      <c r="P77" s="94"/>
      <c r="Q77" s="8"/>
      <c r="R77" s="14"/>
      <c r="S77" s="13"/>
      <c r="T77" s="13"/>
      <c r="U77" s="13"/>
      <c r="V77" s="13"/>
      <c r="W77" s="13"/>
      <c r="X77" s="13"/>
      <c r="Y77" s="13"/>
      <c r="Z77" s="13"/>
    </row>
    <row r="78" spans="1:34" s="389" customFormat="1" ht="14.25">
      <c r="A78" s="378">
        <v>1</v>
      </c>
      <c r="B78" s="393">
        <v>44203</v>
      </c>
      <c r="C78" s="394"/>
      <c r="D78" s="405" t="s">
        <v>481</v>
      </c>
      <c r="E78" s="398" t="s">
        <v>558</v>
      </c>
      <c r="F78" s="407" t="s">
        <v>836</v>
      </c>
      <c r="G78" s="403">
        <v>385</v>
      </c>
      <c r="H78" s="407"/>
      <c r="I78" s="395" t="s">
        <v>837</v>
      </c>
      <c r="J78" s="434" t="s">
        <v>559</v>
      </c>
      <c r="K78" s="434"/>
      <c r="L78" s="435"/>
      <c r="M78" s="422"/>
      <c r="N78" s="399"/>
      <c r="O78" s="429"/>
      <c r="P78" s="95"/>
      <c r="Q78" s="436"/>
      <c r="R78" s="476" t="s">
        <v>560</v>
      </c>
      <c r="S78" s="430"/>
      <c r="T78" s="430"/>
      <c r="U78" s="430"/>
      <c r="V78" s="430"/>
      <c r="W78" s="430"/>
      <c r="X78" s="430"/>
      <c r="Y78" s="430"/>
      <c r="Z78" s="430"/>
    </row>
    <row r="79" spans="1:34" s="5" customFormat="1">
      <c r="A79" s="384"/>
      <c r="B79" s="385"/>
      <c r="C79" s="386"/>
      <c r="D79" s="387"/>
      <c r="E79" s="416"/>
      <c r="F79" s="416"/>
      <c r="G79" s="474"/>
      <c r="H79" s="474"/>
      <c r="I79" s="416"/>
      <c r="J79" s="475"/>
      <c r="K79" s="470"/>
      <c r="L79" s="471"/>
      <c r="M79" s="472"/>
      <c r="N79" s="473"/>
      <c r="O79" s="388"/>
      <c r="P79" s="120"/>
      <c r="Q79"/>
      <c r="R79" s="91"/>
      <c r="T79" s="54"/>
      <c r="U79" s="54"/>
      <c r="V79" s="54"/>
      <c r="W79" s="54"/>
      <c r="X79" s="54"/>
      <c r="Y79" s="54"/>
      <c r="Z79" s="54"/>
    </row>
    <row r="80" spans="1:34">
      <c r="A80" s="20" t="s">
        <v>561</v>
      </c>
      <c r="B80" s="20"/>
      <c r="C80" s="20"/>
      <c r="D80" s="20"/>
      <c r="E80" s="2"/>
      <c r="F80" s="27" t="s">
        <v>563</v>
      </c>
      <c r="G80" s="79"/>
      <c r="H80" s="79"/>
      <c r="I80" s="35"/>
      <c r="J80" s="82"/>
      <c r="K80" s="80"/>
      <c r="L80" s="81"/>
      <c r="M80" s="82"/>
      <c r="N80" s="83"/>
      <c r="O80" s="121"/>
      <c r="P80" s="8"/>
      <c r="Q80" s="13"/>
      <c r="R80" s="93"/>
      <c r="S80" s="13"/>
      <c r="T80" s="13"/>
      <c r="U80" s="13"/>
      <c r="V80" s="13"/>
      <c r="W80" s="13"/>
      <c r="X80" s="13"/>
      <c r="Y80" s="13"/>
    </row>
    <row r="81" spans="1:29">
      <c r="A81" s="26" t="s">
        <v>562</v>
      </c>
      <c r="B81" s="20"/>
      <c r="C81" s="20"/>
      <c r="D81" s="20"/>
      <c r="E81" s="29"/>
      <c r="F81" s="27" t="s">
        <v>565</v>
      </c>
      <c r="G81" s="9"/>
      <c r="H81" s="9"/>
      <c r="I81" s="9"/>
      <c r="J81" s="50"/>
      <c r="K81" s="9"/>
      <c r="L81" s="9"/>
      <c r="M81" s="9"/>
      <c r="N81" s="8"/>
      <c r="O81" s="50"/>
      <c r="Q81" s="4"/>
      <c r="R81" s="14"/>
      <c r="S81" s="13"/>
      <c r="T81" s="13"/>
      <c r="U81" s="13"/>
      <c r="V81" s="13"/>
      <c r="W81" s="13"/>
      <c r="X81" s="13"/>
      <c r="Y81" s="13"/>
      <c r="Z81" s="13"/>
    </row>
    <row r="82" spans="1:29">
      <c r="A82" s="26"/>
      <c r="B82" s="20"/>
      <c r="C82" s="20"/>
      <c r="D82" s="20"/>
      <c r="E82" s="29"/>
      <c r="F82" s="27"/>
      <c r="G82" s="9"/>
      <c r="H82" s="9"/>
      <c r="I82" s="9"/>
      <c r="J82" s="50"/>
      <c r="K82" s="9"/>
      <c r="L82" s="9"/>
      <c r="M82" s="9"/>
      <c r="N82" s="8"/>
      <c r="O82" s="50"/>
      <c r="Q82" s="4"/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15">
      <c r="A83" s="8"/>
      <c r="B83" s="30" t="s">
        <v>827</v>
      </c>
      <c r="C83" s="30"/>
      <c r="D83" s="30"/>
      <c r="E83" s="30"/>
      <c r="F83" s="31"/>
      <c r="G83" s="29"/>
      <c r="H83" s="29"/>
      <c r="I83" s="70"/>
      <c r="J83" s="71"/>
      <c r="K83" s="72"/>
      <c r="L83" s="411"/>
      <c r="M83" s="9"/>
      <c r="N83" s="8"/>
      <c r="O83" s="50"/>
      <c r="Q83" s="4"/>
      <c r="R83" s="79"/>
      <c r="S83" s="13"/>
      <c r="T83" s="13"/>
      <c r="U83" s="13"/>
      <c r="V83" s="13"/>
      <c r="W83" s="13"/>
      <c r="X83" s="13"/>
      <c r="Y83" s="13"/>
      <c r="Z83" s="13"/>
    </row>
    <row r="84" spans="1:29" ht="38.25">
      <c r="A84" s="17" t="s">
        <v>16</v>
      </c>
      <c r="B84" s="18" t="s">
        <v>535</v>
      </c>
      <c r="C84" s="18"/>
      <c r="D84" s="19" t="s">
        <v>546</v>
      </c>
      <c r="E84" s="18" t="s">
        <v>547</v>
      </c>
      <c r="F84" s="18" t="s">
        <v>548</v>
      </c>
      <c r="G84" s="18" t="s">
        <v>567</v>
      </c>
      <c r="H84" s="18" t="s">
        <v>550</v>
      </c>
      <c r="I84" s="18" t="s">
        <v>551</v>
      </c>
      <c r="J84" s="73" t="s">
        <v>552</v>
      </c>
      <c r="K84" s="59" t="s">
        <v>568</v>
      </c>
      <c r="L84" s="74" t="s">
        <v>569</v>
      </c>
      <c r="M84" s="18" t="s">
        <v>570</v>
      </c>
      <c r="N84" s="412" t="s">
        <v>823</v>
      </c>
      <c r="O84" s="60" t="s">
        <v>822</v>
      </c>
      <c r="P84" s="18" t="s">
        <v>555</v>
      </c>
      <c r="Q84" s="75" t="s">
        <v>556</v>
      </c>
      <c r="R84" s="79"/>
      <c r="S84" s="13"/>
      <c r="T84" s="13"/>
      <c r="U84" s="13"/>
      <c r="V84" s="13"/>
      <c r="W84" s="13"/>
      <c r="X84" s="13"/>
      <c r="Y84" s="13"/>
      <c r="Z84" s="13"/>
    </row>
    <row r="85" spans="1:29" ht="14.25">
      <c r="A85" s="378"/>
      <c r="B85" s="393"/>
      <c r="C85" s="397"/>
      <c r="D85" s="405"/>
      <c r="E85" s="398"/>
      <c r="F85" s="423"/>
      <c r="G85" s="403"/>
      <c r="H85" s="398"/>
      <c r="I85" s="395"/>
      <c r="J85" s="434"/>
      <c r="K85" s="434"/>
      <c r="L85" s="435"/>
      <c r="M85" s="433"/>
      <c r="N85" s="435"/>
      <c r="O85" s="422"/>
      <c r="P85" s="399"/>
      <c r="Q85" s="413"/>
      <c r="R85" s="431"/>
      <c r="S85" s="421"/>
      <c r="T85" s="13"/>
      <c r="U85" s="430"/>
      <c r="V85" s="430"/>
      <c r="W85" s="430"/>
      <c r="X85" s="430"/>
      <c r="Y85" s="430"/>
      <c r="Z85" s="430"/>
      <c r="AA85" s="389"/>
      <c r="AB85" s="389"/>
      <c r="AC85" s="389"/>
    </row>
    <row r="86" spans="1:29" ht="14.25">
      <c r="A86" s="378"/>
      <c r="B86" s="393"/>
      <c r="C86" s="397"/>
      <c r="D86" s="405"/>
      <c r="E86" s="398"/>
      <c r="F86" s="423"/>
      <c r="G86" s="403"/>
      <c r="H86" s="398"/>
      <c r="I86" s="395"/>
      <c r="J86" s="434"/>
      <c r="K86" s="434"/>
      <c r="L86" s="435"/>
      <c r="M86" s="433"/>
      <c r="N86" s="435"/>
      <c r="O86" s="422"/>
      <c r="P86" s="399"/>
      <c r="Q86" s="413"/>
      <c r="R86" s="431"/>
      <c r="S86" s="421"/>
      <c r="T86" s="13"/>
      <c r="U86" s="430"/>
      <c r="V86" s="430"/>
      <c r="W86" s="430"/>
      <c r="X86" s="430"/>
      <c r="Y86" s="430"/>
      <c r="Z86" s="430"/>
      <c r="AA86" s="389"/>
      <c r="AB86" s="389"/>
      <c r="AC86" s="389"/>
    </row>
    <row r="87" spans="1:29" s="389" customFormat="1" ht="14.25">
      <c r="A87" s="378"/>
      <c r="B87" s="393"/>
      <c r="C87" s="397"/>
      <c r="D87" s="405"/>
      <c r="E87" s="398"/>
      <c r="F87" s="423"/>
      <c r="G87" s="403"/>
      <c r="H87" s="398"/>
      <c r="I87" s="395"/>
      <c r="J87" s="434"/>
      <c r="K87" s="434"/>
      <c r="L87" s="435"/>
      <c r="M87" s="433"/>
      <c r="N87" s="435"/>
      <c r="O87" s="422"/>
      <c r="P87" s="399"/>
      <c r="Q87" s="413"/>
      <c r="R87" s="428"/>
      <c r="S87" s="430"/>
      <c r="T87" s="430"/>
      <c r="U87" s="430"/>
      <c r="V87" s="430"/>
      <c r="W87" s="430"/>
      <c r="X87" s="430"/>
      <c r="Y87" s="430"/>
      <c r="Z87" s="430"/>
    </row>
    <row r="88" spans="1:29" s="389" customFormat="1" ht="14.25">
      <c r="A88" s="378"/>
      <c r="B88" s="393"/>
      <c r="C88" s="397"/>
      <c r="D88" s="405"/>
      <c r="E88" s="398"/>
      <c r="F88" s="434"/>
      <c r="G88" s="407"/>
      <c r="H88" s="398"/>
      <c r="I88" s="395"/>
      <c r="J88" s="434"/>
      <c r="K88" s="434"/>
      <c r="L88" s="435"/>
      <c r="M88" s="433"/>
      <c r="N88" s="435"/>
      <c r="O88" s="422"/>
      <c r="P88" s="399"/>
      <c r="Q88" s="413"/>
      <c r="R88" s="428"/>
      <c r="S88" s="430"/>
      <c r="T88" s="430"/>
      <c r="U88" s="430"/>
      <c r="V88" s="430"/>
      <c r="W88" s="430"/>
      <c r="X88" s="430"/>
      <c r="Y88" s="430"/>
      <c r="Z88" s="430"/>
    </row>
    <row r="89" spans="1:29" s="389" customFormat="1" ht="14.25">
      <c r="A89" s="378"/>
      <c r="B89" s="393"/>
      <c r="C89" s="397"/>
      <c r="D89" s="405"/>
      <c r="E89" s="398"/>
      <c r="F89" s="434"/>
      <c r="G89" s="407"/>
      <c r="H89" s="398"/>
      <c r="I89" s="395"/>
      <c r="J89" s="434"/>
      <c r="K89" s="434"/>
      <c r="L89" s="435"/>
      <c r="M89" s="433"/>
      <c r="N89" s="435"/>
      <c r="O89" s="422"/>
      <c r="P89" s="399"/>
      <c r="Q89" s="413"/>
      <c r="R89" s="428"/>
      <c r="S89" s="430"/>
      <c r="T89" s="430"/>
      <c r="U89" s="430"/>
      <c r="V89" s="430"/>
      <c r="W89" s="430"/>
      <c r="X89" s="430"/>
      <c r="Y89" s="430"/>
      <c r="Z89" s="430"/>
    </row>
    <row r="90" spans="1:29" s="389" customFormat="1" ht="14.25">
      <c r="A90" s="378"/>
      <c r="B90" s="393"/>
      <c r="C90" s="397"/>
      <c r="D90" s="405"/>
      <c r="E90" s="398"/>
      <c r="F90" s="423"/>
      <c r="G90" s="403"/>
      <c r="H90" s="398"/>
      <c r="I90" s="395"/>
      <c r="J90" s="434"/>
      <c r="K90" s="425"/>
      <c r="L90" s="435"/>
      <c r="M90" s="433"/>
      <c r="N90" s="435"/>
      <c r="O90" s="422"/>
      <c r="P90" s="427"/>
      <c r="Q90" s="413"/>
      <c r="R90" s="428"/>
      <c r="S90" s="430"/>
      <c r="T90" s="430"/>
      <c r="U90" s="430"/>
      <c r="V90" s="430"/>
      <c r="W90" s="430"/>
      <c r="X90" s="430"/>
      <c r="Y90" s="430"/>
      <c r="Z90" s="430"/>
    </row>
    <row r="91" spans="1:29" s="389" customFormat="1" ht="14.25">
      <c r="A91" s="378"/>
      <c r="B91" s="393"/>
      <c r="C91" s="397"/>
      <c r="D91" s="405"/>
      <c r="E91" s="398"/>
      <c r="F91" s="423"/>
      <c r="G91" s="403"/>
      <c r="H91" s="398"/>
      <c r="I91" s="395"/>
      <c r="J91" s="425"/>
      <c r="K91" s="425"/>
      <c r="L91" s="425"/>
      <c r="M91" s="425"/>
      <c r="N91" s="426"/>
      <c r="O91" s="437"/>
      <c r="P91" s="427"/>
      <c r="Q91" s="413"/>
      <c r="R91" s="428"/>
      <c r="S91" s="430"/>
      <c r="T91" s="430"/>
      <c r="U91" s="430"/>
      <c r="V91" s="430"/>
      <c r="W91" s="430"/>
      <c r="X91" s="430"/>
      <c r="Y91" s="430"/>
      <c r="Z91" s="430"/>
    </row>
    <row r="92" spans="1:29" s="389" customFormat="1" ht="14.25">
      <c r="A92" s="378"/>
      <c r="B92" s="393"/>
      <c r="C92" s="397"/>
      <c r="D92" s="405"/>
      <c r="E92" s="398"/>
      <c r="F92" s="434"/>
      <c r="G92" s="407"/>
      <c r="H92" s="398"/>
      <c r="I92" s="395"/>
      <c r="J92" s="434"/>
      <c r="K92" s="434"/>
      <c r="L92" s="435"/>
      <c r="M92" s="433"/>
      <c r="N92" s="435"/>
      <c r="O92" s="422"/>
      <c r="P92" s="399"/>
      <c r="Q92" s="413"/>
      <c r="R92" s="431"/>
      <c r="S92" s="421"/>
      <c r="T92" s="430"/>
      <c r="U92" s="430"/>
      <c r="V92" s="430"/>
      <c r="W92" s="430"/>
      <c r="X92" s="430"/>
      <c r="Y92" s="430"/>
      <c r="Z92" s="430"/>
    </row>
    <row r="93" spans="1:29" s="389" customFormat="1" ht="14.25">
      <c r="A93" s="378"/>
      <c r="B93" s="393"/>
      <c r="C93" s="397"/>
      <c r="D93" s="405"/>
      <c r="E93" s="398"/>
      <c r="F93" s="423"/>
      <c r="G93" s="403"/>
      <c r="H93" s="398"/>
      <c r="I93" s="395"/>
      <c r="J93" s="372"/>
      <c r="K93" s="372"/>
      <c r="L93" s="372"/>
      <c r="M93" s="372"/>
      <c r="N93" s="424"/>
      <c r="O93" s="422"/>
      <c r="P93" s="400"/>
      <c r="Q93" s="413"/>
      <c r="R93" s="431"/>
      <c r="S93" s="421"/>
      <c r="T93" s="430"/>
      <c r="U93" s="430"/>
      <c r="V93" s="430"/>
      <c r="W93" s="430"/>
      <c r="X93" s="430"/>
      <c r="Y93" s="430"/>
      <c r="Z93" s="430"/>
    </row>
    <row r="94" spans="1:29">
      <c r="A94" s="26"/>
      <c r="B94" s="20"/>
      <c r="C94" s="20"/>
      <c r="D94" s="20"/>
      <c r="E94" s="29"/>
      <c r="F94" s="27"/>
      <c r="G94" s="9"/>
      <c r="H94" s="9"/>
      <c r="I94" s="9"/>
      <c r="J94" s="50"/>
      <c r="K94" s="9"/>
      <c r="L94" s="9"/>
      <c r="M94" s="9"/>
      <c r="N94" s="8"/>
      <c r="O94" s="50"/>
      <c r="P94" s="4"/>
      <c r="Q94" s="8"/>
      <c r="R94" s="138"/>
      <c r="S94" s="13"/>
      <c r="T94" s="13"/>
      <c r="U94" s="13"/>
      <c r="V94" s="13"/>
      <c r="W94" s="13"/>
      <c r="X94" s="13"/>
      <c r="Y94" s="13"/>
      <c r="Z94" s="13"/>
    </row>
    <row r="95" spans="1:29">
      <c r="A95" s="26"/>
      <c r="B95" s="20"/>
      <c r="C95" s="20"/>
      <c r="D95" s="20"/>
      <c r="E95" s="29"/>
      <c r="F95" s="27"/>
      <c r="G95" s="38"/>
      <c r="H95" s="39"/>
      <c r="I95" s="79"/>
      <c r="J95" s="14"/>
      <c r="K95" s="80"/>
      <c r="L95" s="81"/>
      <c r="M95" s="82"/>
      <c r="N95" s="83"/>
      <c r="O95" s="84"/>
      <c r="P95" s="8"/>
      <c r="Q95" s="13"/>
      <c r="R95" s="138"/>
      <c r="S95" s="13"/>
      <c r="T95" s="13"/>
      <c r="U95" s="13"/>
      <c r="V95" s="13"/>
      <c r="W95" s="13"/>
      <c r="X95" s="13"/>
      <c r="Y95" s="13"/>
      <c r="Z95" s="13"/>
    </row>
    <row r="96" spans="1:29">
      <c r="A96" s="34"/>
      <c r="B96" s="42"/>
      <c r="C96" s="99"/>
      <c r="D96" s="3"/>
      <c r="E96" s="35"/>
      <c r="F96" s="79"/>
      <c r="G96" s="38"/>
      <c r="H96" s="39"/>
      <c r="I96" s="79"/>
      <c r="J96" s="14"/>
      <c r="K96" s="80"/>
      <c r="L96" s="81"/>
      <c r="M96" s="82"/>
      <c r="N96" s="83"/>
      <c r="O96" s="84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 ht="15">
      <c r="A97" s="2"/>
      <c r="B97" s="100" t="s">
        <v>577</v>
      </c>
      <c r="C97" s="100"/>
      <c r="D97" s="100"/>
      <c r="E97" s="100"/>
      <c r="F97" s="14"/>
      <c r="G97" s="14"/>
      <c r="H97" s="101"/>
      <c r="I97" s="14"/>
      <c r="J97" s="71"/>
      <c r="K97" s="72"/>
      <c r="L97" s="14"/>
      <c r="M97" s="14"/>
      <c r="N97" s="13"/>
      <c r="O97" s="95"/>
      <c r="P97" s="8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 ht="38.25">
      <c r="A98" s="17" t="s">
        <v>16</v>
      </c>
      <c r="B98" s="18" t="s">
        <v>535</v>
      </c>
      <c r="C98" s="18"/>
      <c r="D98" s="19" t="s">
        <v>546</v>
      </c>
      <c r="E98" s="18" t="s">
        <v>547</v>
      </c>
      <c r="F98" s="18" t="s">
        <v>548</v>
      </c>
      <c r="G98" s="18" t="s">
        <v>578</v>
      </c>
      <c r="H98" s="18" t="s">
        <v>579</v>
      </c>
      <c r="I98" s="18" t="s">
        <v>551</v>
      </c>
      <c r="J98" s="58" t="s">
        <v>552</v>
      </c>
      <c r="K98" s="18" t="s">
        <v>553</v>
      </c>
      <c r="L98" s="18" t="s">
        <v>554</v>
      </c>
      <c r="M98" s="18" t="s">
        <v>555</v>
      </c>
      <c r="N98" s="19" t="s">
        <v>556</v>
      </c>
      <c r="O98" s="95"/>
      <c r="P98" s="8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8">
        <v>1</v>
      </c>
      <c r="B99" s="102">
        <v>41579</v>
      </c>
      <c r="C99" s="102"/>
      <c r="D99" s="103" t="s">
        <v>580</v>
      </c>
      <c r="E99" s="104" t="s">
        <v>581</v>
      </c>
      <c r="F99" s="105">
        <v>82</v>
      </c>
      <c r="G99" s="104" t="s">
        <v>582</v>
      </c>
      <c r="H99" s="104">
        <v>100</v>
      </c>
      <c r="I99" s="122">
        <v>100</v>
      </c>
      <c r="J99" s="123" t="s">
        <v>583</v>
      </c>
      <c r="K99" s="124">
        <f t="shared" ref="K99:K130" si="21">H99-F99</f>
        <v>18</v>
      </c>
      <c r="L99" s="125">
        <f t="shared" ref="L99:L130" si="22">K99/F99</f>
        <v>0.21951219512195122</v>
      </c>
      <c r="M99" s="126" t="s">
        <v>557</v>
      </c>
      <c r="N99" s="127">
        <v>42657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8">
        <v>2</v>
      </c>
      <c r="B100" s="102">
        <v>41794</v>
      </c>
      <c r="C100" s="102"/>
      <c r="D100" s="103" t="s">
        <v>584</v>
      </c>
      <c r="E100" s="104" t="s">
        <v>558</v>
      </c>
      <c r="F100" s="105">
        <v>257</v>
      </c>
      <c r="G100" s="104" t="s">
        <v>582</v>
      </c>
      <c r="H100" s="104">
        <v>300</v>
      </c>
      <c r="I100" s="122">
        <v>300</v>
      </c>
      <c r="J100" s="123" t="s">
        <v>583</v>
      </c>
      <c r="K100" s="124">
        <f t="shared" si="21"/>
        <v>43</v>
      </c>
      <c r="L100" s="125">
        <f t="shared" si="22"/>
        <v>0.16731517509727625</v>
      </c>
      <c r="M100" s="126" t="s">
        <v>557</v>
      </c>
      <c r="N100" s="127">
        <v>41822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8">
        <v>3</v>
      </c>
      <c r="B101" s="102">
        <v>41828</v>
      </c>
      <c r="C101" s="102"/>
      <c r="D101" s="103" t="s">
        <v>585</v>
      </c>
      <c r="E101" s="104" t="s">
        <v>558</v>
      </c>
      <c r="F101" s="105">
        <v>393</v>
      </c>
      <c r="G101" s="104" t="s">
        <v>582</v>
      </c>
      <c r="H101" s="104">
        <v>468</v>
      </c>
      <c r="I101" s="122">
        <v>468</v>
      </c>
      <c r="J101" s="123" t="s">
        <v>583</v>
      </c>
      <c r="K101" s="124">
        <f t="shared" si="21"/>
        <v>75</v>
      </c>
      <c r="L101" s="125">
        <f t="shared" si="22"/>
        <v>0.19083969465648856</v>
      </c>
      <c r="M101" s="126" t="s">
        <v>557</v>
      </c>
      <c r="N101" s="127">
        <v>41863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8">
        <v>4</v>
      </c>
      <c r="B102" s="102">
        <v>41857</v>
      </c>
      <c r="C102" s="102"/>
      <c r="D102" s="103" t="s">
        <v>586</v>
      </c>
      <c r="E102" s="104" t="s">
        <v>558</v>
      </c>
      <c r="F102" s="105">
        <v>205</v>
      </c>
      <c r="G102" s="104" t="s">
        <v>582</v>
      </c>
      <c r="H102" s="104">
        <v>275</v>
      </c>
      <c r="I102" s="122">
        <v>250</v>
      </c>
      <c r="J102" s="123" t="s">
        <v>583</v>
      </c>
      <c r="K102" s="124">
        <f t="shared" si="21"/>
        <v>70</v>
      </c>
      <c r="L102" s="125">
        <f t="shared" si="22"/>
        <v>0.34146341463414637</v>
      </c>
      <c r="M102" s="126" t="s">
        <v>557</v>
      </c>
      <c r="N102" s="127">
        <v>41962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5</v>
      </c>
      <c r="B103" s="102">
        <v>41886</v>
      </c>
      <c r="C103" s="102"/>
      <c r="D103" s="103" t="s">
        <v>587</v>
      </c>
      <c r="E103" s="104" t="s">
        <v>558</v>
      </c>
      <c r="F103" s="105">
        <v>162</v>
      </c>
      <c r="G103" s="104" t="s">
        <v>582</v>
      </c>
      <c r="H103" s="104">
        <v>190</v>
      </c>
      <c r="I103" s="122">
        <v>190</v>
      </c>
      <c r="J103" s="123" t="s">
        <v>583</v>
      </c>
      <c r="K103" s="124">
        <f t="shared" si="21"/>
        <v>28</v>
      </c>
      <c r="L103" s="125">
        <f t="shared" si="22"/>
        <v>0.1728395061728395</v>
      </c>
      <c r="M103" s="126" t="s">
        <v>557</v>
      </c>
      <c r="N103" s="127">
        <v>42006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6</v>
      </c>
      <c r="B104" s="102">
        <v>41886</v>
      </c>
      <c r="C104" s="102"/>
      <c r="D104" s="103" t="s">
        <v>588</v>
      </c>
      <c r="E104" s="104" t="s">
        <v>558</v>
      </c>
      <c r="F104" s="105">
        <v>75</v>
      </c>
      <c r="G104" s="104" t="s">
        <v>582</v>
      </c>
      <c r="H104" s="104">
        <v>91.5</v>
      </c>
      <c r="I104" s="122" t="s">
        <v>589</v>
      </c>
      <c r="J104" s="123" t="s">
        <v>590</v>
      </c>
      <c r="K104" s="124">
        <f t="shared" si="21"/>
        <v>16.5</v>
      </c>
      <c r="L104" s="125">
        <f t="shared" si="22"/>
        <v>0.22</v>
      </c>
      <c r="M104" s="126" t="s">
        <v>557</v>
      </c>
      <c r="N104" s="127">
        <v>41954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7</v>
      </c>
      <c r="B105" s="102">
        <v>41913</v>
      </c>
      <c r="C105" s="102"/>
      <c r="D105" s="103" t="s">
        <v>591</v>
      </c>
      <c r="E105" s="104" t="s">
        <v>558</v>
      </c>
      <c r="F105" s="105">
        <v>850</v>
      </c>
      <c r="G105" s="104" t="s">
        <v>582</v>
      </c>
      <c r="H105" s="104">
        <v>982.5</v>
      </c>
      <c r="I105" s="122">
        <v>1050</v>
      </c>
      <c r="J105" s="123" t="s">
        <v>592</v>
      </c>
      <c r="K105" s="124">
        <f t="shared" si="21"/>
        <v>132.5</v>
      </c>
      <c r="L105" s="125">
        <f t="shared" si="22"/>
        <v>0.15588235294117647</v>
      </c>
      <c r="M105" s="126" t="s">
        <v>557</v>
      </c>
      <c r="N105" s="127">
        <v>42039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8</v>
      </c>
      <c r="B106" s="102">
        <v>41913</v>
      </c>
      <c r="C106" s="102"/>
      <c r="D106" s="103" t="s">
        <v>593</v>
      </c>
      <c r="E106" s="104" t="s">
        <v>558</v>
      </c>
      <c r="F106" s="105">
        <v>475</v>
      </c>
      <c r="G106" s="104" t="s">
        <v>582</v>
      </c>
      <c r="H106" s="104">
        <v>515</v>
      </c>
      <c r="I106" s="122">
        <v>600</v>
      </c>
      <c r="J106" s="123" t="s">
        <v>594</v>
      </c>
      <c r="K106" s="124">
        <f t="shared" si="21"/>
        <v>40</v>
      </c>
      <c r="L106" s="125">
        <f t="shared" si="22"/>
        <v>8.4210526315789472E-2</v>
      </c>
      <c r="M106" s="126" t="s">
        <v>557</v>
      </c>
      <c r="N106" s="127">
        <v>41939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9</v>
      </c>
      <c r="B107" s="102">
        <v>41913</v>
      </c>
      <c r="C107" s="102"/>
      <c r="D107" s="103" t="s">
        <v>595</v>
      </c>
      <c r="E107" s="104" t="s">
        <v>558</v>
      </c>
      <c r="F107" s="105">
        <v>86</v>
      </c>
      <c r="G107" s="104" t="s">
        <v>582</v>
      </c>
      <c r="H107" s="104">
        <v>99</v>
      </c>
      <c r="I107" s="122">
        <v>140</v>
      </c>
      <c r="J107" s="123" t="s">
        <v>596</v>
      </c>
      <c r="K107" s="124">
        <f t="shared" si="21"/>
        <v>13</v>
      </c>
      <c r="L107" s="125">
        <f t="shared" si="22"/>
        <v>0.15116279069767441</v>
      </c>
      <c r="M107" s="126" t="s">
        <v>557</v>
      </c>
      <c r="N107" s="127">
        <v>41939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10</v>
      </c>
      <c r="B108" s="102">
        <v>41926</v>
      </c>
      <c r="C108" s="102"/>
      <c r="D108" s="103" t="s">
        <v>597</v>
      </c>
      <c r="E108" s="104" t="s">
        <v>558</v>
      </c>
      <c r="F108" s="105">
        <v>496.6</v>
      </c>
      <c r="G108" s="104" t="s">
        <v>582</v>
      </c>
      <c r="H108" s="104">
        <v>621</v>
      </c>
      <c r="I108" s="122">
        <v>580</v>
      </c>
      <c r="J108" s="123" t="s">
        <v>583</v>
      </c>
      <c r="K108" s="124">
        <f t="shared" si="21"/>
        <v>124.39999999999998</v>
      </c>
      <c r="L108" s="125">
        <f t="shared" si="22"/>
        <v>0.25050342327829234</v>
      </c>
      <c r="M108" s="126" t="s">
        <v>557</v>
      </c>
      <c r="N108" s="127">
        <v>42605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11</v>
      </c>
      <c r="B109" s="102">
        <v>41926</v>
      </c>
      <c r="C109" s="102"/>
      <c r="D109" s="103" t="s">
        <v>598</v>
      </c>
      <c r="E109" s="104" t="s">
        <v>558</v>
      </c>
      <c r="F109" s="105">
        <v>2481.9</v>
      </c>
      <c r="G109" s="104" t="s">
        <v>582</v>
      </c>
      <c r="H109" s="104">
        <v>2840</v>
      </c>
      <c r="I109" s="122">
        <v>2870</v>
      </c>
      <c r="J109" s="123" t="s">
        <v>599</v>
      </c>
      <c r="K109" s="124">
        <f t="shared" si="21"/>
        <v>358.09999999999991</v>
      </c>
      <c r="L109" s="125">
        <f t="shared" si="22"/>
        <v>0.14428462065353154</v>
      </c>
      <c r="M109" s="126" t="s">
        <v>557</v>
      </c>
      <c r="N109" s="127">
        <v>42017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12</v>
      </c>
      <c r="B110" s="102">
        <v>41928</v>
      </c>
      <c r="C110" s="102"/>
      <c r="D110" s="103" t="s">
        <v>600</v>
      </c>
      <c r="E110" s="104" t="s">
        <v>558</v>
      </c>
      <c r="F110" s="105">
        <v>84.5</v>
      </c>
      <c r="G110" s="104" t="s">
        <v>582</v>
      </c>
      <c r="H110" s="104">
        <v>93</v>
      </c>
      <c r="I110" s="122">
        <v>110</v>
      </c>
      <c r="J110" s="123" t="s">
        <v>601</v>
      </c>
      <c r="K110" s="124">
        <f t="shared" si="21"/>
        <v>8.5</v>
      </c>
      <c r="L110" s="125">
        <f t="shared" si="22"/>
        <v>0.10059171597633136</v>
      </c>
      <c r="M110" s="126" t="s">
        <v>557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13</v>
      </c>
      <c r="B111" s="102">
        <v>41928</v>
      </c>
      <c r="C111" s="102"/>
      <c r="D111" s="103" t="s">
        <v>602</v>
      </c>
      <c r="E111" s="104" t="s">
        <v>558</v>
      </c>
      <c r="F111" s="105">
        <v>401</v>
      </c>
      <c r="G111" s="104" t="s">
        <v>582</v>
      </c>
      <c r="H111" s="104">
        <v>428</v>
      </c>
      <c r="I111" s="122">
        <v>450</v>
      </c>
      <c r="J111" s="123" t="s">
        <v>603</v>
      </c>
      <c r="K111" s="124">
        <f t="shared" si="21"/>
        <v>27</v>
      </c>
      <c r="L111" s="125">
        <f t="shared" si="22"/>
        <v>6.7331670822942641E-2</v>
      </c>
      <c r="M111" s="126" t="s">
        <v>557</v>
      </c>
      <c r="N111" s="127">
        <v>42020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14</v>
      </c>
      <c r="B112" s="102">
        <v>41928</v>
      </c>
      <c r="C112" s="102"/>
      <c r="D112" s="103" t="s">
        <v>604</v>
      </c>
      <c r="E112" s="104" t="s">
        <v>558</v>
      </c>
      <c r="F112" s="105">
        <v>101</v>
      </c>
      <c r="G112" s="104" t="s">
        <v>582</v>
      </c>
      <c r="H112" s="104">
        <v>112</v>
      </c>
      <c r="I112" s="122">
        <v>120</v>
      </c>
      <c r="J112" s="123" t="s">
        <v>605</v>
      </c>
      <c r="K112" s="124">
        <f t="shared" si="21"/>
        <v>11</v>
      </c>
      <c r="L112" s="125">
        <f t="shared" si="22"/>
        <v>0.10891089108910891</v>
      </c>
      <c r="M112" s="126" t="s">
        <v>557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15</v>
      </c>
      <c r="B113" s="102">
        <v>41954</v>
      </c>
      <c r="C113" s="102"/>
      <c r="D113" s="103" t="s">
        <v>606</v>
      </c>
      <c r="E113" s="104" t="s">
        <v>558</v>
      </c>
      <c r="F113" s="105">
        <v>59</v>
      </c>
      <c r="G113" s="104" t="s">
        <v>582</v>
      </c>
      <c r="H113" s="104">
        <v>76</v>
      </c>
      <c r="I113" s="122">
        <v>76</v>
      </c>
      <c r="J113" s="123" t="s">
        <v>583</v>
      </c>
      <c r="K113" s="124">
        <f t="shared" si="21"/>
        <v>17</v>
      </c>
      <c r="L113" s="125">
        <f t="shared" si="22"/>
        <v>0.28813559322033899</v>
      </c>
      <c r="M113" s="126" t="s">
        <v>557</v>
      </c>
      <c r="N113" s="127">
        <v>43032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16</v>
      </c>
      <c r="B114" s="102">
        <v>41954</v>
      </c>
      <c r="C114" s="102"/>
      <c r="D114" s="103" t="s">
        <v>595</v>
      </c>
      <c r="E114" s="104" t="s">
        <v>558</v>
      </c>
      <c r="F114" s="105">
        <v>99</v>
      </c>
      <c r="G114" s="104" t="s">
        <v>582</v>
      </c>
      <c r="H114" s="104">
        <v>120</v>
      </c>
      <c r="I114" s="122">
        <v>120</v>
      </c>
      <c r="J114" s="123" t="s">
        <v>607</v>
      </c>
      <c r="K114" s="124">
        <f t="shared" si="21"/>
        <v>21</v>
      </c>
      <c r="L114" s="125">
        <f t="shared" si="22"/>
        <v>0.21212121212121213</v>
      </c>
      <c r="M114" s="126" t="s">
        <v>557</v>
      </c>
      <c r="N114" s="127">
        <v>41960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17</v>
      </c>
      <c r="B115" s="102">
        <v>41956</v>
      </c>
      <c r="C115" s="102"/>
      <c r="D115" s="103" t="s">
        <v>608</v>
      </c>
      <c r="E115" s="104" t="s">
        <v>558</v>
      </c>
      <c r="F115" s="105">
        <v>22</v>
      </c>
      <c r="G115" s="104" t="s">
        <v>582</v>
      </c>
      <c r="H115" s="104">
        <v>33.549999999999997</v>
      </c>
      <c r="I115" s="122">
        <v>32</v>
      </c>
      <c r="J115" s="123" t="s">
        <v>609</v>
      </c>
      <c r="K115" s="124">
        <f t="shared" si="21"/>
        <v>11.549999999999997</v>
      </c>
      <c r="L115" s="125">
        <f t="shared" si="22"/>
        <v>0.52499999999999991</v>
      </c>
      <c r="M115" s="126" t="s">
        <v>557</v>
      </c>
      <c r="N115" s="127">
        <v>42188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18</v>
      </c>
      <c r="B116" s="102">
        <v>41976</v>
      </c>
      <c r="C116" s="102"/>
      <c r="D116" s="103" t="s">
        <v>610</v>
      </c>
      <c r="E116" s="104" t="s">
        <v>558</v>
      </c>
      <c r="F116" s="105">
        <v>440</v>
      </c>
      <c r="G116" s="104" t="s">
        <v>582</v>
      </c>
      <c r="H116" s="104">
        <v>520</v>
      </c>
      <c r="I116" s="122">
        <v>520</v>
      </c>
      <c r="J116" s="123" t="s">
        <v>611</v>
      </c>
      <c r="K116" s="124">
        <f t="shared" si="21"/>
        <v>80</v>
      </c>
      <c r="L116" s="125">
        <f t="shared" si="22"/>
        <v>0.18181818181818182</v>
      </c>
      <c r="M116" s="126" t="s">
        <v>557</v>
      </c>
      <c r="N116" s="127">
        <v>42208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19</v>
      </c>
      <c r="B117" s="102">
        <v>41976</v>
      </c>
      <c r="C117" s="102"/>
      <c r="D117" s="103" t="s">
        <v>612</v>
      </c>
      <c r="E117" s="104" t="s">
        <v>558</v>
      </c>
      <c r="F117" s="105">
        <v>360</v>
      </c>
      <c r="G117" s="104" t="s">
        <v>582</v>
      </c>
      <c r="H117" s="104">
        <v>427</v>
      </c>
      <c r="I117" s="122">
        <v>425</v>
      </c>
      <c r="J117" s="123" t="s">
        <v>613</v>
      </c>
      <c r="K117" s="124">
        <f t="shared" si="21"/>
        <v>67</v>
      </c>
      <c r="L117" s="125">
        <f t="shared" si="22"/>
        <v>0.18611111111111112</v>
      </c>
      <c r="M117" s="126" t="s">
        <v>557</v>
      </c>
      <c r="N117" s="127">
        <v>42058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20</v>
      </c>
      <c r="B118" s="102">
        <v>42012</v>
      </c>
      <c r="C118" s="102"/>
      <c r="D118" s="103" t="s">
        <v>614</v>
      </c>
      <c r="E118" s="104" t="s">
        <v>558</v>
      </c>
      <c r="F118" s="105">
        <v>360</v>
      </c>
      <c r="G118" s="104" t="s">
        <v>582</v>
      </c>
      <c r="H118" s="104">
        <v>455</v>
      </c>
      <c r="I118" s="122">
        <v>420</v>
      </c>
      <c r="J118" s="123" t="s">
        <v>615</v>
      </c>
      <c r="K118" s="124">
        <f t="shared" si="21"/>
        <v>95</v>
      </c>
      <c r="L118" s="125">
        <f t="shared" si="22"/>
        <v>0.2638888888888889</v>
      </c>
      <c r="M118" s="126" t="s">
        <v>557</v>
      </c>
      <c r="N118" s="127">
        <v>42024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21</v>
      </c>
      <c r="B119" s="102">
        <v>42012</v>
      </c>
      <c r="C119" s="102"/>
      <c r="D119" s="103" t="s">
        <v>616</v>
      </c>
      <c r="E119" s="104" t="s">
        <v>558</v>
      </c>
      <c r="F119" s="105">
        <v>130</v>
      </c>
      <c r="G119" s="104"/>
      <c r="H119" s="104">
        <v>175.5</v>
      </c>
      <c r="I119" s="122">
        <v>165</v>
      </c>
      <c r="J119" s="123" t="s">
        <v>617</v>
      </c>
      <c r="K119" s="124">
        <f t="shared" si="21"/>
        <v>45.5</v>
      </c>
      <c r="L119" s="125">
        <f t="shared" si="22"/>
        <v>0.35</v>
      </c>
      <c r="M119" s="126" t="s">
        <v>557</v>
      </c>
      <c r="N119" s="127">
        <v>43088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8">
        <v>22</v>
      </c>
      <c r="B120" s="102">
        <v>42040</v>
      </c>
      <c r="C120" s="102"/>
      <c r="D120" s="103" t="s">
        <v>377</v>
      </c>
      <c r="E120" s="104" t="s">
        <v>581</v>
      </c>
      <c r="F120" s="105">
        <v>98</v>
      </c>
      <c r="G120" s="104"/>
      <c r="H120" s="104">
        <v>120</v>
      </c>
      <c r="I120" s="122">
        <v>120</v>
      </c>
      <c r="J120" s="123" t="s">
        <v>583</v>
      </c>
      <c r="K120" s="124">
        <f t="shared" si="21"/>
        <v>22</v>
      </c>
      <c r="L120" s="125">
        <f t="shared" si="22"/>
        <v>0.22448979591836735</v>
      </c>
      <c r="M120" s="126" t="s">
        <v>557</v>
      </c>
      <c r="N120" s="127">
        <v>42753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23</v>
      </c>
      <c r="B121" s="102">
        <v>42040</v>
      </c>
      <c r="C121" s="102"/>
      <c r="D121" s="103" t="s">
        <v>618</v>
      </c>
      <c r="E121" s="104" t="s">
        <v>581</v>
      </c>
      <c r="F121" s="105">
        <v>196</v>
      </c>
      <c r="G121" s="104"/>
      <c r="H121" s="104">
        <v>262</v>
      </c>
      <c r="I121" s="122">
        <v>255</v>
      </c>
      <c r="J121" s="123" t="s">
        <v>583</v>
      </c>
      <c r="K121" s="124">
        <f t="shared" si="21"/>
        <v>66</v>
      </c>
      <c r="L121" s="125">
        <f t="shared" si="22"/>
        <v>0.33673469387755101</v>
      </c>
      <c r="M121" s="126" t="s">
        <v>557</v>
      </c>
      <c r="N121" s="127">
        <v>42599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9">
        <v>24</v>
      </c>
      <c r="B122" s="106">
        <v>42067</v>
      </c>
      <c r="C122" s="106"/>
      <c r="D122" s="107" t="s">
        <v>376</v>
      </c>
      <c r="E122" s="108" t="s">
        <v>581</v>
      </c>
      <c r="F122" s="109">
        <v>235</v>
      </c>
      <c r="G122" s="109"/>
      <c r="H122" s="110">
        <v>77</v>
      </c>
      <c r="I122" s="128" t="s">
        <v>619</v>
      </c>
      <c r="J122" s="129" t="s">
        <v>620</v>
      </c>
      <c r="K122" s="130">
        <f t="shared" si="21"/>
        <v>-158</v>
      </c>
      <c r="L122" s="131">
        <f t="shared" si="22"/>
        <v>-0.67234042553191486</v>
      </c>
      <c r="M122" s="132" t="s">
        <v>621</v>
      </c>
      <c r="N122" s="133">
        <v>43522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25</v>
      </c>
      <c r="B123" s="102">
        <v>42067</v>
      </c>
      <c r="C123" s="102"/>
      <c r="D123" s="103" t="s">
        <v>454</v>
      </c>
      <c r="E123" s="104" t="s">
        <v>581</v>
      </c>
      <c r="F123" s="105">
        <v>185</v>
      </c>
      <c r="G123" s="104"/>
      <c r="H123" s="104">
        <v>224</v>
      </c>
      <c r="I123" s="122" t="s">
        <v>622</v>
      </c>
      <c r="J123" s="123" t="s">
        <v>583</v>
      </c>
      <c r="K123" s="124">
        <f t="shared" si="21"/>
        <v>39</v>
      </c>
      <c r="L123" s="125">
        <f t="shared" si="22"/>
        <v>0.21081081081081082</v>
      </c>
      <c r="M123" s="126" t="s">
        <v>557</v>
      </c>
      <c r="N123" s="127">
        <v>42647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359">
        <v>26</v>
      </c>
      <c r="B124" s="111">
        <v>42090</v>
      </c>
      <c r="C124" s="111"/>
      <c r="D124" s="112" t="s">
        <v>623</v>
      </c>
      <c r="E124" s="113" t="s">
        <v>581</v>
      </c>
      <c r="F124" s="114">
        <v>49.5</v>
      </c>
      <c r="G124" s="115"/>
      <c r="H124" s="115">
        <v>15.85</v>
      </c>
      <c r="I124" s="115">
        <v>67</v>
      </c>
      <c r="J124" s="134" t="s">
        <v>624</v>
      </c>
      <c r="K124" s="115">
        <f t="shared" si="21"/>
        <v>-33.65</v>
      </c>
      <c r="L124" s="135">
        <f t="shared" si="22"/>
        <v>-0.67979797979797973</v>
      </c>
      <c r="M124" s="132" t="s">
        <v>621</v>
      </c>
      <c r="N124" s="136">
        <v>43627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27</v>
      </c>
      <c r="B125" s="102">
        <v>42093</v>
      </c>
      <c r="C125" s="102"/>
      <c r="D125" s="103" t="s">
        <v>625</v>
      </c>
      <c r="E125" s="104" t="s">
        <v>581</v>
      </c>
      <c r="F125" s="105">
        <v>183.5</v>
      </c>
      <c r="G125" s="104"/>
      <c r="H125" s="104">
        <v>219</v>
      </c>
      <c r="I125" s="122">
        <v>218</v>
      </c>
      <c r="J125" s="123" t="s">
        <v>626</v>
      </c>
      <c r="K125" s="124">
        <f t="shared" si="21"/>
        <v>35.5</v>
      </c>
      <c r="L125" s="125">
        <f t="shared" si="22"/>
        <v>0.19346049046321526</v>
      </c>
      <c r="M125" s="126" t="s">
        <v>557</v>
      </c>
      <c r="N125" s="127">
        <v>42103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8">
        <v>28</v>
      </c>
      <c r="B126" s="102">
        <v>42114</v>
      </c>
      <c r="C126" s="102"/>
      <c r="D126" s="103" t="s">
        <v>627</v>
      </c>
      <c r="E126" s="104" t="s">
        <v>581</v>
      </c>
      <c r="F126" s="105">
        <f>(227+237)/2</f>
        <v>232</v>
      </c>
      <c r="G126" s="104"/>
      <c r="H126" s="104">
        <v>298</v>
      </c>
      <c r="I126" s="122">
        <v>298</v>
      </c>
      <c r="J126" s="123" t="s">
        <v>583</v>
      </c>
      <c r="K126" s="124">
        <f t="shared" si="21"/>
        <v>66</v>
      </c>
      <c r="L126" s="125">
        <f t="shared" si="22"/>
        <v>0.28448275862068967</v>
      </c>
      <c r="M126" s="126" t="s">
        <v>557</v>
      </c>
      <c r="N126" s="127">
        <v>42823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29</v>
      </c>
      <c r="B127" s="102">
        <v>42128</v>
      </c>
      <c r="C127" s="102"/>
      <c r="D127" s="103" t="s">
        <v>628</v>
      </c>
      <c r="E127" s="104" t="s">
        <v>558</v>
      </c>
      <c r="F127" s="105">
        <v>385</v>
      </c>
      <c r="G127" s="104"/>
      <c r="H127" s="104">
        <f>212.5+331</f>
        <v>543.5</v>
      </c>
      <c r="I127" s="122">
        <v>510</v>
      </c>
      <c r="J127" s="123" t="s">
        <v>629</v>
      </c>
      <c r="K127" s="124">
        <f t="shared" si="21"/>
        <v>158.5</v>
      </c>
      <c r="L127" s="125">
        <f t="shared" si="22"/>
        <v>0.41168831168831171</v>
      </c>
      <c r="M127" s="126" t="s">
        <v>557</v>
      </c>
      <c r="N127" s="127">
        <v>42235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8">
        <v>30</v>
      </c>
      <c r="B128" s="102">
        <v>42128</v>
      </c>
      <c r="C128" s="102"/>
      <c r="D128" s="103" t="s">
        <v>630</v>
      </c>
      <c r="E128" s="104" t="s">
        <v>558</v>
      </c>
      <c r="F128" s="105">
        <v>115.5</v>
      </c>
      <c r="G128" s="104"/>
      <c r="H128" s="104">
        <v>146</v>
      </c>
      <c r="I128" s="122">
        <v>142</v>
      </c>
      <c r="J128" s="123" t="s">
        <v>631</v>
      </c>
      <c r="K128" s="124">
        <f t="shared" si="21"/>
        <v>30.5</v>
      </c>
      <c r="L128" s="125">
        <f t="shared" si="22"/>
        <v>0.26406926406926406</v>
      </c>
      <c r="M128" s="126" t="s">
        <v>557</v>
      </c>
      <c r="N128" s="127">
        <v>42202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31</v>
      </c>
      <c r="B129" s="102">
        <v>42151</v>
      </c>
      <c r="C129" s="102"/>
      <c r="D129" s="103" t="s">
        <v>632</v>
      </c>
      <c r="E129" s="104" t="s">
        <v>558</v>
      </c>
      <c r="F129" s="105">
        <v>237.5</v>
      </c>
      <c r="G129" s="104"/>
      <c r="H129" s="104">
        <v>279.5</v>
      </c>
      <c r="I129" s="122">
        <v>278</v>
      </c>
      <c r="J129" s="123" t="s">
        <v>583</v>
      </c>
      <c r="K129" s="124">
        <f t="shared" si="21"/>
        <v>42</v>
      </c>
      <c r="L129" s="125">
        <f t="shared" si="22"/>
        <v>0.17684210526315788</v>
      </c>
      <c r="M129" s="126" t="s">
        <v>557</v>
      </c>
      <c r="N129" s="127">
        <v>42222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8">
        <v>32</v>
      </c>
      <c r="B130" s="102">
        <v>42174</v>
      </c>
      <c r="C130" s="102"/>
      <c r="D130" s="103" t="s">
        <v>602</v>
      </c>
      <c r="E130" s="104" t="s">
        <v>581</v>
      </c>
      <c r="F130" s="105">
        <v>340</v>
      </c>
      <c r="G130" s="104"/>
      <c r="H130" s="104">
        <v>448</v>
      </c>
      <c r="I130" s="122">
        <v>448</v>
      </c>
      <c r="J130" s="123" t="s">
        <v>583</v>
      </c>
      <c r="K130" s="124">
        <f t="shared" si="21"/>
        <v>108</v>
      </c>
      <c r="L130" s="125">
        <f t="shared" si="22"/>
        <v>0.31764705882352939</v>
      </c>
      <c r="M130" s="126" t="s">
        <v>557</v>
      </c>
      <c r="N130" s="127">
        <v>43018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33</v>
      </c>
      <c r="B131" s="102">
        <v>42191</v>
      </c>
      <c r="C131" s="102"/>
      <c r="D131" s="103" t="s">
        <v>633</v>
      </c>
      <c r="E131" s="104" t="s">
        <v>581</v>
      </c>
      <c r="F131" s="105">
        <v>390</v>
      </c>
      <c r="G131" s="104"/>
      <c r="H131" s="104">
        <v>460</v>
      </c>
      <c r="I131" s="122">
        <v>460</v>
      </c>
      <c r="J131" s="123" t="s">
        <v>583</v>
      </c>
      <c r="K131" s="124">
        <f t="shared" ref="K131:K151" si="23">H131-F131</f>
        <v>70</v>
      </c>
      <c r="L131" s="125">
        <f t="shared" ref="L131:L151" si="24">K131/F131</f>
        <v>0.17948717948717949</v>
      </c>
      <c r="M131" s="126" t="s">
        <v>557</v>
      </c>
      <c r="N131" s="127">
        <v>42478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9">
        <v>34</v>
      </c>
      <c r="B132" s="106">
        <v>42195</v>
      </c>
      <c r="C132" s="106"/>
      <c r="D132" s="107" t="s">
        <v>634</v>
      </c>
      <c r="E132" s="108" t="s">
        <v>581</v>
      </c>
      <c r="F132" s="109">
        <v>122.5</v>
      </c>
      <c r="G132" s="109"/>
      <c r="H132" s="110">
        <v>61</v>
      </c>
      <c r="I132" s="128">
        <v>172</v>
      </c>
      <c r="J132" s="129" t="s">
        <v>635</v>
      </c>
      <c r="K132" s="130">
        <f t="shared" si="23"/>
        <v>-61.5</v>
      </c>
      <c r="L132" s="131">
        <f t="shared" si="24"/>
        <v>-0.50204081632653064</v>
      </c>
      <c r="M132" s="132" t="s">
        <v>621</v>
      </c>
      <c r="N132" s="133">
        <v>43333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35</v>
      </c>
      <c r="B133" s="102">
        <v>42219</v>
      </c>
      <c r="C133" s="102"/>
      <c r="D133" s="103" t="s">
        <v>636</v>
      </c>
      <c r="E133" s="104" t="s">
        <v>581</v>
      </c>
      <c r="F133" s="105">
        <v>297.5</v>
      </c>
      <c r="G133" s="104"/>
      <c r="H133" s="104">
        <v>350</v>
      </c>
      <c r="I133" s="122">
        <v>360</v>
      </c>
      <c r="J133" s="123" t="s">
        <v>637</v>
      </c>
      <c r="K133" s="124">
        <f t="shared" si="23"/>
        <v>52.5</v>
      </c>
      <c r="L133" s="125">
        <f t="shared" si="24"/>
        <v>0.17647058823529413</v>
      </c>
      <c r="M133" s="126" t="s">
        <v>557</v>
      </c>
      <c r="N133" s="127">
        <v>42232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8">
        <v>36</v>
      </c>
      <c r="B134" s="102">
        <v>42219</v>
      </c>
      <c r="C134" s="102"/>
      <c r="D134" s="103" t="s">
        <v>638</v>
      </c>
      <c r="E134" s="104" t="s">
        <v>581</v>
      </c>
      <c r="F134" s="105">
        <v>115.5</v>
      </c>
      <c r="G134" s="104"/>
      <c r="H134" s="104">
        <v>149</v>
      </c>
      <c r="I134" s="122">
        <v>140</v>
      </c>
      <c r="J134" s="137" t="s">
        <v>639</v>
      </c>
      <c r="K134" s="124">
        <f t="shared" si="23"/>
        <v>33.5</v>
      </c>
      <c r="L134" s="125">
        <f t="shared" si="24"/>
        <v>0.29004329004329005</v>
      </c>
      <c r="M134" s="126" t="s">
        <v>557</v>
      </c>
      <c r="N134" s="127">
        <v>42740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37</v>
      </c>
      <c r="B135" s="102">
        <v>42251</v>
      </c>
      <c r="C135" s="102"/>
      <c r="D135" s="103" t="s">
        <v>632</v>
      </c>
      <c r="E135" s="104" t="s">
        <v>581</v>
      </c>
      <c r="F135" s="105">
        <v>226</v>
      </c>
      <c r="G135" s="104"/>
      <c r="H135" s="104">
        <v>292</v>
      </c>
      <c r="I135" s="122">
        <v>292</v>
      </c>
      <c r="J135" s="123" t="s">
        <v>640</v>
      </c>
      <c r="K135" s="124">
        <f t="shared" si="23"/>
        <v>66</v>
      </c>
      <c r="L135" s="125">
        <f t="shared" si="24"/>
        <v>0.29203539823008851</v>
      </c>
      <c r="M135" s="126" t="s">
        <v>557</v>
      </c>
      <c r="N135" s="127">
        <v>42286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8">
        <v>38</v>
      </c>
      <c r="B136" s="102">
        <v>42254</v>
      </c>
      <c r="C136" s="102"/>
      <c r="D136" s="103" t="s">
        <v>627</v>
      </c>
      <c r="E136" s="104" t="s">
        <v>581</v>
      </c>
      <c r="F136" s="105">
        <v>232.5</v>
      </c>
      <c r="G136" s="104"/>
      <c r="H136" s="104">
        <v>312.5</v>
      </c>
      <c r="I136" s="122">
        <v>310</v>
      </c>
      <c r="J136" s="123" t="s">
        <v>583</v>
      </c>
      <c r="K136" s="124">
        <f t="shared" si="23"/>
        <v>80</v>
      </c>
      <c r="L136" s="125">
        <f t="shared" si="24"/>
        <v>0.34408602150537637</v>
      </c>
      <c r="M136" s="126" t="s">
        <v>557</v>
      </c>
      <c r="N136" s="127">
        <v>42823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39</v>
      </c>
      <c r="B137" s="102">
        <v>42268</v>
      </c>
      <c r="C137" s="102"/>
      <c r="D137" s="103" t="s">
        <v>641</v>
      </c>
      <c r="E137" s="104" t="s">
        <v>581</v>
      </c>
      <c r="F137" s="105">
        <v>196.5</v>
      </c>
      <c r="G137" s="104"/>
      <c r="H137" s="104">
        <v>238</v>
      </c>
      <c r="I137" s="122">
        <v>238</v>
      </c>
      <c r="J137" s="123" t="s">
        <v>640</v>
      </c>
      <c r="K137" s="124">
        <f t="shared" si="23"/>
        <v>41.5</v>
      </c>
      <c r="L137" s="125">
        <f t="shared" si="24"/>
        <v>0.21119592875318066</v>
      </c>
      <c r="M137" s="126" t="s">
        <v>557</v>
      </c>
      <c r="N137" s="127">
        <v>42291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40</v>
      </c>
      <c r="B138" s="102">
        <v>42271</v>
      </c>
      <c r="C138" s="102"/>
      <c r="D138" s="103" t="s">
        <v>580</v>
      </c>
      <c r="E138" s="104" t="s">
        <v>581</v>
      </c>
      <c r="F138" s="105">
        <v>65</v>
      </c>
      <c r="G138" s="104"/>
      <c r="H138" s="104">
        <v>82</v>
      </c>
      <c r="I138" s="122">
        <v>82</v>
      </c>
      <c r="J138" s="123" t="s">
        <v>640</v>
      </c>
      <c r="K138" s="124">
        <f t="shared" si="23"/>
        <v>17</v>
      </c>
      <c r="L138" s="125">
        <f t="shared" si="24"/>
        <v>0.26153846153846155</v>
      </c>
      <c r="M138" s="126" t="s">
        <v>557</v>
      </c>
      <c r="N138" s="127">
        <v>42578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41</v>
      </c>
      <c r="B139" s="102">
        <v>42291</v>
      </c>
      <c r="C139" s="102"/>
      <c r="D139" s="103" t="s">
        <v>642</v>
      </c>
      <c r="E139" s="104" t="s">
        <v>581</v>
      </c>
      <c r="F139" s="105">
        <v>144</v>
      </c>
      <c r="G139" s="104"/>
      <c r="H139" s="104">
        <v>182.5</v>
      </c>
      <c r="I139" s="122">
        <v>181</v>
      </c>
      <c r="J139" s="123" t="s">
        <v>640</v>
      </c>
      <c r="K139" s="124">
        <f t="shared" si="23"/>
        <v>38.5</v>
      </c>
      <c r="L139" s="125">
        <f t="shared" si="24"/>
        <v>0.2673611111111111</v>
      </c>
      <c r="M139" s="126" t="s">
        <v>557</v>
      </c>
      <c r="N139" s="127">
        <v>42817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42</v>
      </c>
      <c r="B140" s="102">
        <v>42291</v>
      </c>
      <c r="C140" s="102"/>
      <c r="D140" s="103" t="s">
        <v>643</v>
      </c>
      <c r="E140" s="104" t="s">
        <v>581</v>
      </c>
      <c r="F140" s="105">
        <v>264</v>
      </c>
      <c r="G140" s="104"/>
      <c r="H140" s="104">
        <v>311</v>
      </c>
      <c r="I140" s="122">
        <v>311</v>
      </c>
      <c r="J140" s="123" t="s">
        <v>640</v>
      </c>
      <c r="K140" s="124">
        <f t="shared" si="23"/>
        <v>47</v>
      </c>
      <c r="L140" s="125">
        <f t="shared" si="24"/>
        <v>0.17803030303030304</v>
      </c>
      <c r="M140" s="126" t="s">
        <v>557</v>
      </c>
      <c r="N140" s="127">
        <v>42604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43</v>
      </c>
      <c r="B141" s="102">
        <v>42318</v>
      </c>
      <c r="C141" s="102"/>
      <c r="D141" s="103" t="s">
        <v>644</v>
      </c>
      <c r="E141" s="104" t="s">
        <v>558</v>
      </c>
      <c r="F141" s="105">
        <v>549.5</v>
      </c>
      <c r="G141" s="104"/>
      <c r="H141" s="104">
        <v>630</v>
      </c>
      <c r="I141" s="122">
        <v>630</v>
      </c>
      <c r="J141" s="123" t="s">
        <v>640</v>
      </c>
      <c r="K141" s="124">
        <f t="shared" si="23"/>
        <v>80.5</v>
      </c>
      <c r="L141" s="125">
        <f t="shared" si="24"/>
        <v>0.1464968152866242</v>
      </c>
      <c r="M141" s="126" t="s">
        <v>557</v>
      </c>
      <c r="N141" s="127">
        <v>42419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44</v>
      </c>
      <c r="B142" s="102">
        <v>42342</v>
      </c>
      <c r="C142" s="102"/>
      <c r="D142" s="103" t="s">
        <v>645</v>
      </c>
      <c r="E142" s="104" t="s">
        <v>581</v>
      </c>
      <c r="F142" s="105">
        <v>1027.5</v>
      </c>
      <c r="G142" s="104"/>
      <c r="H142" s="104">
        <v>1315</v>
      </c>
      <c r="I142" s="122">
        <v>1250</v>
      </c>
      <c r="J142" s="123" t="s">
        <v>640</v>
      </c>
      <c r="K142" s="124">
        <f t="shared" si="23"/>
        <v>287.5</v>
      </c>
      <c r="L142" s="125">
        <f t="shared" si="24"/>
        <v>0.27980535279805352</v>
      </c>
      <c r="M142" s="126" t="s">
        <v>557</v>
      </c>
      <c r="N142" s="127">
        <v>43244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45</v>
      </c>
      <c r="B143" s="102">
        <v>42367</v>
      </c>
      <c r="C143" s="102"/>
      <c r="D143" s="103" t="s">
        <v>646</v>
      </c>
      <c r="E143" s="104" t="s">
        <v>581</v>
      </c>
      <c r="F143" s="105">
        <v>465</v>
      </c>
      <c r="G143" s="104"/>
      <c r="H143" s="104">
        <v>540</v>
      </c>
      <c r="I143" s="122">
        <v>540</v>
      </c>
      <c r="J143" s="123" t="s">
        <v>640</v>
      </c>
      <c r="K143" s="124">
        <f t="shared" si="23"/>
        <v>75</v>
      </c>
      <c r="L143" s="125">
        <f t="shared" si="24"/>
        <v>0.16129032258064516</v>
      </c>
      <c r="M143" s="126" t="s">
        <v>557</v>
      </c>
      <c r="N143" s="127">
        <v>42530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46</v>
      </c>
      <c r="B144" s="102">
        <v>42380</v>
      </c>
      <c r="C144" s="102"/>
      <c r="D144" s="103" t="s">
        <v>377</v>
      </c>
      <c r="E144" s="104" t="s">
        <v>558</v>
      </c>
      <c r="F144" s="105">
        <v>81</v>
      </c>
      <c r="G144" s="104"/>
      <c r="H144" s="104">
        <v>110</v>
      </c>
      <c r="I144" s="122">
        <v>110</v>
      </c>
      <c r="J144" s="123" t="s">
        <v>640</v>
      </c>
      <c r="K144" s="124">
        <f t="shared" si="23"/>
        <v>29</v>
      </c>
      <c r="L144" s="125">
        <f t="shared" si="24"/>
        <v>0.35802469135802467</v>
      </c>
      <c r="M144" s="126" t="s">
        <v>557</v>
      </c>
      <c r="N144" s="127">
        <v>42745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47</v>
      </c>
      <c r="B145" s="102">
        <v>42382</v>
      </c>
      <c r="C145" s="102"/>
      <c r="D145" s="103" t="s">
        <v>647</v>
      </c>
      <c r="E145" s="104" t="s">
        <v>558</v>
      </c>
      <c r="F145" s="105">
        <v>417.5</v>
      </c>
      <c r="G145" s="104"/>
      <c r="H145" s="104">
        <v>547</v>
      </c>
      <c r="I145" s="122">
        <v>535</v>
      </c>
      <c r="J145" s="123" t="s">
        <v>640</v>
      </c>
      <c r="K145" s="124">
        <f t="shared" si="23"/>
        <v>129.5</v>
      </c>
      <c r="L145" s="125">
        <f t="shared" si="24"/>
        <v>0.31017964071856285</v>
      </c>
      <c r="M145" s="126" t="s">
        <v>557</v>
      </c>
      <c r="N145" s="127">
        <v>42578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48</v>
      </c>
      <c r="B146" s="102">
        <v>42408</v>
      </c>
      <c r="C146" s="102"/>
      <c r="D146" s="103" t="s">
        <v>648</v>
      </c>
      <c r="E146" s="104" t="s">
        <v>581</v>
      </c>
      <c r="F146" s="105">
        <v>650</v>
      </c>
      <c r="G146" s="104"/>
      <c r="H146" s="104">
        <v>800</v>
      </c>
      <c r="I146" s="122">
        <v>800</v>
      </c>
      <c r="J146" s="123" t="s">
        <v>640</v>
      </c>
      <c r="K146" s="124">
        <f t="shared" si="23"/>
        <v>150</v>
      </c>
      <c r="L146" s="125">
        <f t="shared" si="24"/>
        <v>0.23076923076923078</v>
      </c>
      <c r="M146" s="126" t="s">
        <v>557</v>
      </c>
      <c r="N146" s="127">
        <v>43154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8">
        <v>49</v>
      </c>
      <c r="B147" s="102">
        <v>42433</v>
      </c>
      <c r="C147" s="102"/>
      <c r="D147" s="103" t="s">
        <v>194</v>
      </c>
      <c r="E147" s="104" t="s">
        <v>581</v>
      </c>
      <c r="F147" s="105">
        <v>437.5</v>
      </c>
      <c r="G147" s="104"/>
      <c r="H147" s="104">
        <v>504.5</v>
      </c>
      <c r="I147" s="122">
        <v>522</v>
      </c>
      <c r="J147" s="123" t="s">
        <v>649</v>
      </c>
      <c r="K147" s="124">
        <f t="shared" si="23"/>
        <v>67</v>
      </c>
      <c r="L147" s="125">
        <f t="shared" si="24"/>
        <v>0.15314285714285714</v>
      </c>
      <c r="M147" s="126" t="s">
        <v>557</v>
      </c>
      <c r="N147" s="127">
        <v>42480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50</v>
      </c>
      <c r="B148" s="102">
        <v>42438</v>
      </c>
      <c r="C148" s="102"/>
      <c r="D148" s="103" t="s">
        <v>650</v>
      </c>
      <c r="E148" s="104" t="s">
        <v>581</v>
      </c>
      <c r="F148" s="105">
        <v>189.5</v>
      </c>
      <c r="G148" s="104"/>
      <c r="H148" s="104">
        <v>218</v>
      </c>
      <c r="I148" s="122">
        <v>218</v>
      </c>
      <c r="J148" s="123" t="s">
        <v>640</v>
      </c>
      <c r="K148" s="124">
        <f t="shared" si="23"/>
        <v>28.5</v>
      </c>
      <c r="L148" s="125">
        <f t="shared" si="24"/>
        <v>0.15039577836411611</v>
      </c>
      <c r="M148" s="126" t="s">
        <v>557</v>
      </c>
      <c r="N148" s="127">
        <v>43034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359">
        <v>51</v>
      </c>
      <c r="B149" s="111">
        <v>42471</v>
      </c>
      <c r="C149" s="111"/>
      <c r="D149" s="112" t="s">
        <v>651</v>
      </c>
      <c r="E149" s="113" t="s">
        <v>581</v>
      </c>
      <c r="F149" s="114">
        <v>36.5</v>
      </c>
      <c r="G149" s="115"/>
      <c r="H149" s="115">
        <v>15.85</v>
      </c>
      <c r="I149" s="115">
        <v>60</v>
      </c>
      <c r="J149" s="134" t="s">
        <v>652</v>
      </c>
      <c r="K149" s="130">
        <f t="shared" si="23"/>
        <v>-20.65</v>
      </c>
      <c r="L149" s="164">
        <f t="shared" si="24"/>
        <v>-0.5657534246575342</v>
      </c>
      <c r="M149" s="132" t="s">
        <v>621</v>
      </c>
      <c r="N149" s="165">
        <v>43627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52</v>
      </c>
      <c r="B150" s="102">
        <v>42472</v>
      </c>
      <c r="C150" s="102"/>
      <c r="D150" s="103" t="s">
        <v>653</v>
      </c>
      <c r="E150" s="104" t="s">
        <v>581</v>
      </c>
      <c r="F150" s="105">
        <v>93</v>
      </c>
      <c r="G150" s="104"/>
      <c r="H150" s="104">
        <v>149</v>
      </c>
      <c r="I150" s="122">
        <v>140</v>
      </c>
      <c r="J150" s="137" t="s">
        <v>654</v>
      </c>
      <c r="K150" s="124">
        <f t="shared" si="23"/>
        <v>56</v>
      </c>
      <c r="L150" s="125">
        <f t="shared" si="24"/>
        <v>0.60215053763440862</v>
      </c>
      <c r="M150" s="126" t="s">
        <v>557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8">
        <v>53</v>
      </c>
      <c r="B151" s="102">
        <v>42472</v>
      </c>
      <c r="C151" s="102"/>
      <c r="D151" s="103" t="s">
        <v>655</v>
      </c>
      <c r="E151" s="104" t="s">
        <v>581</v>
      </c>
      <c r="F151" s="105">
        <v>130</v>
      </c>
      <c r="G151" s="104"/>
      <c r="H151" s="104">
        <v>150</v>
      </c>
      <c r="I151" s="122" t="s">
        <v>656</v>
      </c>
      <c r="J151" s="123" t="s">
        <v>640</v>
      </c>
      <c r="K151" s="124">
        <f t="shared" si="23"/>
        <v>20</v>
      </c>
      <c r="L151" s="125">
        <f t="shared" si="24"/>
        <v>0.15384615384615385</v>
      </c>
      <c r="M151" s="126" t="s">
        <v>557</v>
      </c>
      <c r="N151" s="127">
        <v>42564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54</v>
      </c>
      <c r="B152" s="102">
        <v>42473</v>
      </c>
      <c r="C152" s="102"/>
      <c r="D152" s="103" t="s">
        <v>345</v>
      </c>
      <c r="E152" s="104" t="s">
        <v>581</v>
      </c>
      <c r="F152" s="105">
        <v>196</v>
      </c>
      <c r="G152" s="104"/>
      <c r="H152" s="104">
        <v>299</v>
      </c>
      <c r="I152" s="122">
        <v>299</v>
      </c>
      <c r="J152" s="123" t="s">
        <v>640</v>
      </c>
      <c r="K152" s="124">
        <v>103</v>
      </c>
      <c r="L152" s="125">
        <v>0.52551020408163296</v>
      </c>
      <c r="M152" s="126" t="s">
        <v>557</v>
      </c>
      <c r="N152" s="127">
        <v>42620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8">
        <v>55</v>
      </c>
      <c r="B153" s="102">
        <v>42473</v>
      </c>
      <c r="C153" s="102"/>
      <c r="D153" s="103" t="s">
        <v>714</v>
      </c>
      <c r="E153" s="104" t="s">
        <v>581</v>
      </c>
      <c r="F153" s="105">
        <v>88</v>
      </c>
      <c r="G153" s="104"/>
      <c r="H153" s="104">
        <v>103</v>
      </c>
      <c r="I153" s="122">
        <v>103</v>
      </c>
      <c r="J153" s="123" t="s">
        <v>640</v>
      </c>
      <c r="K153" s="124">
        <v>15</v>
      </c>
      <c r="L153" s="125">
        <v>0.170454545454545</v>
      </c>
      <c r="M153" s="126" t="s">
        <v>557</v>
      </c>
      <c r="N153" s="127">
        <v>42530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8">
        <v>56</v>
      </c>
      <c r="B154" s="102">
        <v>42492</v>
      </c>
      <c r="C154" s="102"/>
      <c r="D154" s="103" t="s">
        <v>657</v>
      </c>
      <c r="E154" s="104" t="s">
        <v>581</v>
      </c>
      <c r="F154" s="105">
        <v>127.5</v>
      </c>
      <c r="G154" s="104"/>
      <c r="H154" s="104">
        <v>148</v>
      </c>
      <c r="I154" s="122" t="s">
        <v>658</v>
      </c>
      <c r="J154" s="123" t="s">
        <v>640</v>
      </c>
      <c r="K154" s="124">
        <f>H154-F154</f>
        <v>20.5</v>
      </c>
      <c r="L154" s="125">
        <f>K154/F154</f>
        <v>0.16078431372549021</v>
      </c>
      <c r="M154" s="126" t="s">
        <v>557</v>
      </c>
      <c r="N154" s="127">
        <v>42564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57</v>
      </c>
      <c r="B155" s="102">
        <v>42493</v>
      </c>
      <c r="C155" s="102"/>
      <c r="D155" s="103" t="s">
        <v>659</v>
      </c>
      <c r="E155" s="104" t="s">
        <v>581</v>
      </c>
      <c r="F155" s="105">
        <v>675</v>
      </c>
      <c r="G155" s="104"/>
      <c r="H155" s="104">
        <v>815</v>
      </c>
      <c r="I155" s="122" t="s">
        <v>660</v>
      </c>
      <c r="J155" s="123" t="s">
        <v>640</v>
      </c>
      <c r="K155" s="124">
        <f>H155-F155</f>
        <v>140</v>
      </c>
      <c r="L155" s="125">
        <f>K155/F155</f>
        <v>0.2074074074074074</v>
      </c>
      <c r="M155" s="126" t="s">
        <v>557</v>
      </c>
      <c r="N155" s="127">
        <v>43154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9">
        <v>58</v>
      </c>
      <c r="B156" s="106">
        <v>42522</v>
      </c>
      <c r="C156" s="106"/>
      <c r="D156" s="107" t="s">
        <v>715</v>
      </c>
      <c r="E156" s="108" t="s">
        <v>581</v>
      </c>
      <c r="F156" s="109">
        <v>500</v>
      </c>
      <c r="G156" s="109"/>
      <c r="H156" s="110">
        <v>232.5</v>
      </c>
      <c r="I156" s="128" t="s">
        <v>716</v>
      </c>
      <c r="J156" s="129" t="s">
        <v>717</v>
      </c>
      <c r="K156" s="130">
        <f>H156-F156</f>
        <v>-267.5</v>
      </c>
      <c r="L156" s="131">
        <f>K156/F156</f>
        <v>-0.53500000000000003</v>
      </c>
      <c r="M156" s="132" t="s">
        <v>621</v>
      </c>
      <c r="N156" s="133">
        <v>43735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59</v>
      </c>
      <c r="B157" s="102">
        <v>42527</v>
      </c>
      <c r="C157" s="102"/>
      <c r="D157" s="103" t="s">
        <v>661</v>
      </c>
      <c r="E157" s="104" t="s">
        <v>581</v>
      </c>
      <c r="F157" s="105">
        <v>110</v>
      </c>
      <c r="G157" s="104"/>
      <c r="H157" s="104">
        <v>126.5</v>
      </c>
      <c r="I157" s="122">
        <v>125</v>
      </c>
      <c r="J157" s="123" t="s">
        <v>590</v>
      </c>
      <c r="K157" s="124">
        <f>H157-F157</f>
        <v>16.5</v>
      </c>
      <c r="L157" s="125">
        <f>K157/F157</f>
        <v>0.15</v>
      </c>
      <c r="M157" s="126" t="s">
        <v>557</v>
      </c>
      <c r="N157" s="127">
        <v>42552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8">
        <v>60</v>
      </c>
      <c r="B158" s="102">
        <v>42538</v>
      </c>
      <c r="C158" s="102"/>
      <c r="D158" s="103" t="s">
        <v>662</v>
      </c>
      <c r="E158" s="104" t="s">
        <v>581</v>
      </c>
      <c r="F158" s="105">
        <v>44</v>
      </c>
      <c r="G158" s="104"/>
      <c r="H158" s="104">
        <v>69.5</v>
      </c>
      <c r="I158" s="122">
        <v>69.5</v>
      </c>
      <c r="J158" s="123" t="s">
        <v>663</v>
      </c>
      <c r="K158" s="124">
        <f>H158-F158</f>
        <v>25.5</v>
      </c>
      <c r="L158" s="125">
        <f>K158/F158</f>
        <v>0.57954545454545459</v>
      </c>
      <c r="M158" s="126" t="s">
        <v>557</v>
      </c>
      <c r="N158" s="127">
        <v>42977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8">
        <v>61</v>
      </c>
      <c r="B159" s="102">
        <v>42549</v>
      </c>
      <c r="C159" s="102"/>
      <c r="D159" s="144" t="s">
        <v>718</v>
      </c>
      <c r="E159" s="104" t="s">
        <v>581</v>
      </c>
      <c r="F159" s="105">
        <v>262.5</v>
      </c>
      <c r="G159" s="104"/>
      <c r="H159" s="104">
        <v>340</v>
      </c>
      <c r="I159" s="122">
        <v>333</v>
      </c>
      <c r="J159" s="123" t="s">
        <v>719</v>
      </c>
      <c r="K159" s="124">
        <v>77.5</v>
      </c>
      <c r="L159" s="125">
        <v>0.29523809523809502</v>
      </c>
      <c r="M159" s="126" t="s">
        <v>557</v>
      </c>
      <c r="N159" s="127">
        <v>43017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8">
        <v>62</v>
      </c>
      <c r="B160" s="102">
        <v>42549</v>
      </c>
      <c r="C160" s="102"/>
      <c r="D160" s="144" t="s">
        <v>720</v>
      </c>
      <c r="E160" s="104" t="s">
        <v>581</v>
      </c>
      <c r="F160" s="105">
        <v>840</v>
      </c>
      <c r="G160" s="104"/>
      <c r="H160" s="104">
        <v>1230</v>
      </c>
      <c r="I160" s="122">
        <v>1230</v>
      </c>
      <c r="J160" s="123" t="s">
        <v>640</v>
      </c>
      <c r="K160" s="124">
        <v>390</v>
      </c>
      <c r="L160" s="125">
        <v>0.46428571428571402</v>
      </c>
      <c r="M160" s="126" t="s">
        <v>557</v>
      </c>
      <c r="N160" s="127">
        <v>42649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60">
        <v>63</v>
      </c>
      <c r="B161" s="139">
        <v>42556</v>
      </c>
      <c r="C161" s="139"/>
      <c r="D161" s="140" t="s">
        <v>664</v>
      </c>
      <c r="E161" s="141" t="s">
        <v>581</v>
      </c>
      <c r="F161" s="142">
        <v>395</v>
      </c>
      <c r="G161" s="143"/>
      <c r="H161" s="143">
        <f>(468.5+342.5)/2</f>
        <v>405.5</v>
      </c>
      <c r="I161" s="143">
        <v>510</v>
      </c>
      <c r="J161" s="166" t="s">
        <v>665</v>
      </c>
      <c r="K161" s="167">
        <f t="shared" ref="K161:K167" si="25">H161-F161</f>
        <v>10.5</v>
      </c>
      <c r="L161" s="168">
        <f t="shared" ref="L161:L167" si="26">K161/F161</f>
        <v>2.6582278481012658E-2</v>
      </c>
      <c r="M161" s="169" t="s">
        <v>666</v>
      </c>
      <c r="N161" s="170">
        <v>43606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9">
        <v>64</v>
      </c>
      <c r="B162" s="106">
        <v>42584</v>
      </c>
      <c r="C162" s="106"/>
      <c r="D162" s="107" t="s">
        <v>667</v>
      </c>
      <c r="E162" s="108" t="s">
        <v>558</v>
      </c>
      <c r="F162" s="109">
        <f>169.5-12.8</f>
        <v>156.69999999999999</v>
      </c>
      <c r="G162" s="109"/>
      <c r="H162" s="110">
        <v>77</v>
      </c>
      <c r="I162" s="128" t="s">
        <v>668</v>
      </c>
      <c r="J162" s="379" t="s">
        <v>798</v>
      </c>
      <c r="K162" s="130">
        <f t="shared" si="25"/>
        <v>-79.699999999999989</v>
      </c>
      <c r="L162" s="131">
        <f t="shared" si="26"/>
        <v>-0.50861518825781749</v>
      </c>
      <c r="M162" s="132" t="s">
        <v>621</v>
      </c>
      <c r="N162" s="133">
        <v>43522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9">
        <v>65</v>
      </c>
      <c r="B163" s="106">
        <v>42586</v>
      </c>
      <c r="C163" s="106"/>
      <c r="D163" s="107" t="s">
        <v>669</v>
      </c>
      <c r="E163" s="108" t="s">
        <v>581</v>
      </c>
      <c r="F163" s="109">
        <v>400</v>
      </c>
      <c r="G163" s="109"/>
      <c r="H163" s="110">
        <v>305</v>
      </c>
      <c r="I163" s="128">
        <v>475</v>
      </c>
      <c r="J163" s="129" t="s">
        <v>670</v>
      </c>
      <c r="K163" s="130">
        <f t="shared" si="25"/>
        <v>-95</v>
      </c>
      <c r="L163" s="131">
        <f t="shared" si="26"/>
        <v>-0.23749999999999999</v>
      </c>
      <c r="M163" s="132" t="s">
        <v>621</v>
      </c>
      <c r="N163" s="133">
        <v>43606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8">
        <v>66</v>
      </c>
      <c r="B164" s="102">
        <v>42593</v>
      </c>
      <c r="C164" s="102"/>
      <c r="D164" s="103" t="s">
        <v>671</v>
      </c>
      <c r="E164" s="104" t="s">
        <v>581</v>
      </c>
      <c r="F164" s="105">
        <v>86.5</v>
      </c>
      <c r="G164" s="104"/>
      <c r="H164" s="104">
        <v>130</v>
      </c>
      <c r="I164" s="122">
        <v>130</v>
      </c>
      <c r="J164" s="137" t="s">
        <v>672</v>
      </c>
      <c r="K164" s="124">
        <f t="shared" si="25"/>
        <v>43.5</v>
      </c>
      <c r="L164" s="125">
        <f t="shared" si="26"/>
        <v>0.50289017341040465</v>
      </c>
      <c r="M164" s="126" t="s">
        <v>557</v>
      </c>
      <c r="N164" s="127">
        <v>43091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9">
        <v>67</v>
      </c>
      <c r="B165" s="106">
        <v>42600</v>
      </c>
      <c r="C165" s="106"/>
      <c r="D165" s="107" t="s">
        <v>368</v>
      </c>
      <c r="E165" s="108" t="s">
        <v>581</v>
      </c>
      <c r="F165" s="109">
        <v>133.5</v>
      </c>
      <c r="G165" s="109"/>
      <c r="H165" s="110">
        <v>126.5</v>
      </c>
      <c r="I165" s="128">
        <v>178</v>
      </c>
      <c r="J165" s="129" t="s">
        <v>673</v>
      </c>
      <c r="K165" s="130">
        <f t="shared" si="25"/>
        <v>-7</v>
      </c>
      <c r="L165" s="131">
        <f t="shared" si="26"/>
        <v>-5.2434456928838954E-2</v>
      </c>
      <c r="M165" s="132" t="s">
        <v>621</v>
      </c>
      <c r="N165" s="133">
        <v>42615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8">
        <v>68</v>
      </c>
      <c r="B166" s="102">
        <v>42613</v>
      </c>
      <c r="C166" s="102"/>
      <c r="D166" s="103" t="s">
        <v>674</v>
      </c>
      <c r="E166" s="104" t="s">
        <v>581</v>
      </c>
      <c r="F166" s="105">
        <v>560</v>
      </c>
      <c r="G166" s="104"/>
      <c r="H166" s="104">
        <v>725</v>
      </c>
      <c r="I166" s="122">
        <v>725</v>
      </c>
      <c r="J166" s="123" t="s">
        <v>583</v>
      </c>
      <c r="K166" s="124">
        <f t="shared" si="25"/>
        <v>165</v>
      </c>
      <c r="L166" s="125">
        <f t="shared" si="26"/>
        <v>0.29464285714285715</v>
      </c>
      <c r="M166" s="126" t="s">
        <v>557</v>
      </c>
      <c r="N166" s="127">
        <v>42456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8">
        <v>69</v>
      </c>
      <c r="B167" s="102">
        <v>42614</v>
      </c>
      <c r="C167" s="102"/>
      <c r="D167" s="103" t="s">
        <v>675</v>
      </c>
      <c r="E167" s="104" t="s">
        <v>581</v>
      </c>
      <c r="F167" s="105">
        <v>160.5</v>
      </c>
      <c r="G167" s="104"/>
      <c r="H167" s="104">
        <v>210</v>
      </c>
      <c r="I167" s="122">
        <v>210</v>
      </c>
      <c r="J167" s="123" t="s">
        <v>583</v>
      </c>
      <c r="K167" s="124">
        <f t="shared" si="25"/>
        <v>49.5</v>
      </c>
      <c r="L167" s="125">
        <f t="shared" si="26"/>
        <v>0.30841121495327101</v>
      </c>
      <c r="M167" s="126" t="s">
        <v>557</v>
      </c>
      <c r="N167" s="127">
        <v>42871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70</v>
      </c>
      <c r="B168" s="102">
        <v>42646</v>
      </c>
      <c r="C168" s="102"/>
      <c r="D168" s="144" t="s">
        <v>391</v>
      </c>
      <c r="E168" s="104" t="s">
        <v>581</v>
      </c>
      <c r="F168" s="105">
        <v>430</v>
      </c>
      <c r="G168" s="104"/>
      <c r="H168" s="104">
        <v>596</v>
      </c>
      <c r="I168" s="122">
        <v>575</v>
      </c>
      <c r="J168" s="123" t="s">
        <v>721</v>
      </c>
      <c r="K168" s="124">
        <v>166</v>
      </c>
      <c r="L168" s="125">
        <v>0.38604651162790699</v>
      </c>
      <c r="M168" s="126" t="s">
        <v>557</v>
      </c>
      <c r="N168" s="127">
        <v>42769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8">
        <v>71</v>
      </c>
      <c r="B169" s="102">
        <v>42657</v>
      </c>
      <c r="C169" s="102"/>
      <c r="D169" s="103" t="s">
        <v>676</v>
      </c>
      <c r="E169" s="104" t="s">
        <v>581</v>
      </c>
      <c r="F169" s="105">
        <v>280</v>
      </c>
      <c r="G169" s="104"/>
      <c r="H169" s="104">
        <v>345</v>
      </c>
      <c r="I169" s="122">
        <v>345</v>
      </c>
      <c r="J169" s="123" t="s">
        <v>583</v>
      </c>
      <c r="K169" s="124">
        <f t="shared" ref="K169:K174" si="27">H169-F169</f>
        <v>65</v>
      </c>
      <c r="L169" s="125">
        <f>K169/F169</f>
        <v>0.23214285714285715</v>
      </c>
      <c r="M169" s="126" t="s">
        <v>557</v>
      </c>
      <c r="N169" s="127">
        <v>42814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72</v>
      </c>
      <c r="B170" s="102">
        <v>42657</v>
      </c>
      <c r="C170" s="102"/>
      <c r="D170" s="103" t="s">
        <v>677</v>
      </c>
      <c r="E170" s="104" t="s">
        <v>581</v>
      </c>
      <c r="F170" s="105">
        <v>245</v>
      </c>
      <c r="G170" s="104"/>
      <c r="H170" s="104">
        <v>325.5</v>
      </c>
      <c r="I170" s="122">
        <v>330</v>
      </c>
      <c r="J170" s="123" t="s">
        <v>678</v>
      </c>
      <c r="K170" s="124">
        <f t="shared" si="27"/>
        <v>80.5</v>
      </c>
      <c r="L170" s="125">
        <f>K170/F170</f>
        <v>0.32857142857142857</v>
      </c>
      <c r="M170" s="126" t="s">
        <v>557</v>
      </c>
      <c r="N170" s="127">
        <v>42769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73</v>
      </c>
      <c r="B171" s="102">
        <v>42660</v>
      </c>
      <c r="C171" s="102"/>
      <c r="D171" s="103" t="s">
        <v>341</v>
      </c>
      <c r="E171" s="104" t="s">
        <v>581</v>
      </c>
      <c r="F171" s="105">
        <v>125</v>
      </c>
      <c r="G171" s="104"/>
      <c r="H171" s="104">
        <v>160</v>
      </c>
      <c r="I171" s="122">
        <v>160</v>
      </c>
      <c r="J171" s="123" t="s">
        <v>640</v>
      </c>
      <c r="K171" s="124">
        <f t="shared" si="27"/>
        <v>35</v>
      </c>
      <c r="L171" s="125">
        <v>0.28000000000000003</v>
      </c>
      <c r="M171" s="126" t="s">
        <v>557</v>
      </c>
      <c r="N171" s="127">
        <v>42803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74</v>
      </c>
      <c r="B172" s="102">
        <v>42660</v>
      </c>
      <c r="C172" s="102"/>
      <c r="D172" s="103" t="s">
        <v>456</v>
      </c>
      <c r="E172" s="104" t="s">
        <v>581</v>
      </c>
      <c r="F172" s="105">
        <v>114</v>
      </c>
      <c r="G172" s="104"/>
      <c r="H172" s="104">
        <v>145</v>
      </c>
      <c r="I172" s="122">
        <v>145</v>
      </c>
      <c r="J172" s="123" t="s">
        <v>640</v>
      </c>
      <c r="K172" s="124">
        <f t="shared" si="27"/>
        <v>31</v>
      </c>
      <c r="L172" s="125">
        <f>K172/F172</f>
        <v>0.27192982456140352</v>
      </c>
      <c r="M172" s="126" t="s">
        <v>557</v>
      </c>
      <c r="N172" s="127">
        <v>42859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8">
        <v>75</v>
      </c>
      <c r="B173" s="102">
        <v>42660</v>
      </c>
      <c r="C173" s="102"/>
      <c r="D173" s="103" t="s">
        <v>679</v>
      </c>
      <c r="E173" s="104" t="s">
        <v>581</v>
      </c>
      <c r="F173" s="105">
        <v>212</v>
      </c>
      <c r="G173" s="104"/>
      <c r="H173" s="104">
        <v>280</v>
      </c>
      <c r="I173" s="122">
        <v>276</v>
      </c>
      <c r="J173" s="123" t="s">
        <v>680</v>
      </c>
      <c r="K173" s="124">
        <f t="shared" si="27"/>
        <v>68</v>
      </c>
      <c r="L173" s="125">
        <f>K173/F173</f>
        <v>0.32075471698113206</v>
      </c>
      <c r="M173" s="126" t="s">
        <v>557</v>
      </c>
      <c r="N173" s="127">
        <v>42858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76</v>
      </c>
      <c r="B174" s="102">
        <v>42678</v>
      </c>
      <c r="C174" s="102"/>
      <c r="D174" s="103" t="s">
        <v>149</v>
      </c>
      <c r="E174" s="104" t="s">
        <v>581</v>
      </c>
      <c r="F174" s="105">
        <v>155</v>
      </c>
      <c r="G174" s="104"/>
      <c r="H174" s="104">
        <v>210</v>
      </c>
      <c r="I174" s="122">
        <v>210</v>
      </c>
      <c r="J174" s="123" t="s">
        <v>681</v>
      </c>
      <c r="K174" s="124">
        <f t="shared" si="27"/>
        <v>55</v>
      </c>
      <c r="L174" s="125">
        <f>K174/F174</f>
        <v>0.35483870967741937</v>
      </c>
      <c r="M174" s="126" t="s">
        <v>557</v>
      </c>
      <c r="N174" s="127">
        <v>42944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9">
        <v>77</v>
      </c>
      <c r="B175" s="106">
        <v>42710</v>
      </c>
      <c r="C175" s="106"/>
      <c r="D175" s="107" t="s">
        <v>722</v>
      </c>
      <c r="E175" s="108" t="s">
        <v>581</v>
      </c>
      <c r="F175" s="109">
        <v>150.5</v>
      </c>
      <c r="G175" s="109"/>
      <c r="H175" s="110">
        <v>72.5</v>
      </c>
      <c r="I175" s="128">
        <v>174</v>
      </c>
      <c r="J175" s="129" t="s">
        <v>723</v>
      </c>
      <c r="K175" s="130">
        <v>-78</v>
      </c>
      <c r="L175" s="131">
        <v>-0.51827242524916906</v>
      </c>
      <c r="M175" s="132" t="s">
        <v>621</v>
      </c>
      <c r="N175" s="133">
        <v>43333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78</v>
      </c>
      <c r="B176" s="102">
        <v>42712</v>
      </c>
      <c r="C176" s="102"/>
      <c r="D176" s="103" t="s">
        <v>123</v>
      </c>
      <c r="E176" s="104" t="s">
        <v>581</v>
      </c>
      <c r="F176" s="105">
        <v>380</v>
      </c>
      <c r="G176" s="104"/>
      <c r="H176" s="104">
        <v>478</v>
      </c>
      <c r="I176" s="122">
        <v>468</v>
      </c>
      <c r="J176" s="123" t="s">
        <v>640</v>
      </c>
      <c r="K176" s="124">
        <f>H176-F176</f>
        <v>98</v>
      </c>
      <c r="L176" s="125">
        <f>K176/F176</f>
        <v>0.25789473684210529</v>
      </c>
      <c r="M176" s="126" t="s">
        <v>557</v>
      </c>
      <c r="N176" s="127">
        <v>43025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8">
        <v>79</v>
      </c>
      <c r="B177" s="102">
        <v>42734</v>
      </c>
      <c r="C177" s="102"/>
      <c r="D177" s="103" t="s">
        <v>245</v>
      </c>
      <c r="E177" s="104" t="s">
        <v>581</v>
      </c>
      <c r="F177" s="105">
        <v>305</v>
      </c>
      <c r="G177" s="104"/>
      <c r="H177" s="104">
        <v>375</v>
      </c>
      <c r="I177" s="122">
        <v>375</v>
      </c>
      <c r="J177" s="123" t="s">
        <v>640</v>
      </c>
      <c r="K177" s="124">
        <f>H177-F177</f>
        <v>70</v>
      </c>
      <c r="L177" s="125">
        <f>K177/F177</f>
        <v>0.22950819672131148</v>
      </c>
      <c r="M177" s="126" t="s">
        <v>557</v>
      </c>
      <c r="N177" s="127">
        <v>42768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80</v>
      </c>
      <c r="B178" s="102">
        <v>42739</v>
      </c>
      <c r="C178" s="102"/>
      <c r="D178" s="103" t="s">
        <v>343</v>
      </c>
      <c r="E178" s="104" t="s">
        <v>581</v>
      </c>
      <c r="F178" s="105">
        <v>99.5</v>
      </c>
      <c r="G178" s="104"/>
      <c r="H178" s="104">
        <v>158</v>
      </c>
      <c r="I178" s="122">
        <v>158</v>
      </c>
      <c r="J178" s="123" t="s">
        <v>640</v>
      </c>
      <c r="K178" s="124">
        <f>H178-F178</f>
        <v>58.5</v>
      </c>
      <c r="L178" s="125">
        <f>K178/F178</f>
        <v>0.5879396984924623</v>
      </c>
      <c r="M178" s="126" t="s">
        <v>557</v>
      </c>
      <c r="N178" s="127">
        <v>42898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8">
        <v>81</v>
      </c>
      <c r="B179" s="102">
        <v>42739</v>
      </c>
      <c r="C179" s="102"/>
      <c r="D179" s="103" t="s">
        <v>343</v>
      </c>
      <c r="E179" s="104" t="s">
        <v>581</v>
      </c>
      <c r="F179" s="105">
        <v>99.5</v>
      </c>
      <c r="G179" s="104"/>
      <c r="H179" s="104">
        <v>158</v>
      </c>
      <c r="I179" s="122">
        <v>158</v>
      </c>
      <c r="J179" s="123" t="s">
        <v>640</v>
      </c>
      <c r="K179" s="124">
        <v>58.5</v>
      </c>
      <c r="L179" s="125">
        <v>0.58793969849246197</v>
      </c>
      <c r="M179" s="126" t="s">
        <v>557</v>
      </c>
      <c r="N179" s="127">
        <v>42898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82</v>
      </c>
      <c r="B180" s="102">
        <v>42786</v>
      </c>
      <c r="C180" s="102"/>
      <c r="D180" s="103" t="s">
        <v>166</v>
      </c>
      <c r="E180" s="104" t="s">
        <v>581</v>
      </c>
      <c r="F180" s="105">
        <v>140.5</v>
      </c>
      <c r="G180" s="104"/>
      <c r="H180" s="104">
        <v>220</v>
      </c>
      <c r="I180" s="122">
        <v>220</v>
      </c>
      <c r="J180" s="123" t="s">
        <v>640</v>
      </c>
      <c r="K180" s="124">
        <f>H180-F180</f>
        <v>79.5</v>
      </c>
      <c r="L180" s="125">
        <f>K180/F180</f>
        <v>0.5658362989323843</v>
      </c>
      <c r="M180" s="126" t="s">
        <v>557</v>
      </c>
      <c r="N180" s="127">
        <v>42864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83</v>
      </c>
      <c r="B181" s="102">
        <v>42786</v>
      </c>
      <c r="C181" s="102"/>
      <c r="D181" s="103" t="s">
        <v>724</v>
      </c>
      <c r="E181" s="104" t="s">
        <v>581</v>
      </c>
      <c r="F181" s="105">
        <v>202.5</v>
      </c>
      <c r="G181" s="104"/>
      <c r="H181" s="104">
        <v>234</v>
      </c>
      <c r="I181" s="122">
        <v>234</v>
      </c>
      <c r="J181" s="123" t="s">
        <v>640</v>
      </c>
      <c r="K181" s="124">
        <v>31.5</v>
      </c>
      <c r="L181" s="125">
        <v>0.155555555555556</v>
      </c>
      <c r="M181" s="126" t="s">
        <v>557</v>
      </c>
      <c r="N181" s="127">
        <v>42836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84</v>
      </c>
      <c r="B182" s="102">
        <v>42818</v>
      </c>
      <c r="C182" s="102"/>
      <c r="D182" s="103" t="s">
        <v>518</v>
      </c>
      <c r="E182" s="104" t="s">
        <v>581</v>
      </c>
      <c r="F182" s="105">
        <v>300.5</v>
      </c>
      <c r="G182" s="104"/>
      <c r="H182" s="104">
        <v>417.5</v>
      </c>
      <c r="I182" s="122">
        <v>420</v>
      </c>
      <c r="J182" s="123" t="s">
        <v>682</v>
      </c>
      <c r="K182" s="124">
        <f>H182-F182</f>
        <v>117</v>
      </c>
      <c r="L182" s="125">
        <f>K182/F182</f>
        <v>0.38935108153078202</v>
      </c>
      <c r="M182" s="126" t="s">
        <v>557</v>
      </c>
      <c r="N182" s="127">
        <v>43070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8">
        <v>85</v>
      </c>
      <c r="B183" s="102">
        <v>42818</v>
      </c>
      <c r="C183" s="102"/>
      <c r="D183" s="103" t="s">
        <v>720</v>
      </c>
      <c r="E183" s="104" t="s">
        <v>581</v>
      </c>
      <c r="F183" s="105">
        <v>850</v>
      </c>
      <c r="G183" s="104"/>
      <c r="H183" s="104">
        <v>1042.5</v>
      </c>
      <c r="I183" s="122">
        <v>1023</v>
      </c>
      <c r="J183" s="123" t="s">
        <v>725</v>
      </c>
      <c r="K183" s="124">
        <v>192.5</v>
      </c>
      <c r="L183" s="125">
        <v>0.22647058823529401</v>
      </c>
      <c r="M183" s="126" t="s">
        <v>557</v>
      </c>
      <c r="N183" s="127">
        <v>42830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86</v>
      </c>
      <c r="B184" s="102">
        <v>42830</v>
      </c>
      <c r="C184" s="102"/>
      <c r="D184" s="103" t="s">
        <v>472</v>
      </c>
      <c r="E184" s="104" t="s">
        <v>581</v>
      </c>
      <c r="F184" s="105">
        <v>785</v>
      </c>
      <c r="G184" s="104"/>
      <c r="H184" s="104">
        <v>930</v>
      </c>
      <c r="I184" s="122">
        <v>920</v>
      </c>
      <c r="J184" s="123" t="s">
        <v>683</v>
      </c>
      <c r="K184" s="124">
        <f>H184-F184</f>
        <v>145</v>
      </c>
      <c r="L184" s="125">
        <f>K184/F184</f>
        <v>0.18471337579617833</v>
      </c>
      <c r="M184" s="126" t="s">
        <v>557</v>
      </c>
      <c r="N184" s="127">
        <v>42976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9">
        <v>87</v>
      </c>
      <c r="B185" s="106">
        <v>42831</v>
      </c>
      <c r="C185" s="106"/>
      <c r="D185" s="107" t="s">
        <v>726</v>
      </c>
      <c r="E185" s="108" t="s">
        <v>581</v>
      </c>
      <c r="F185" s="109">
        <v>40</v>
      </c>
      <c r="G185" s="109"/>
      <c r="H185" s="110">
        <v>13.1</v>
      </c>
      <c r="I185" s="128">
        <v>60</v>
      </c>
      <c r="J185" s="134" t="s">
        <v>727</v>
      </c>
      <c r="K185" s="130">
        <v>-26.9</v>
      </c>
      <c r="L185" s="131">
        <v>-0.67249999999999999</v>
      </c>
      <c r="M185" s="132" t="s">
        <v>621</v>
      </c>
      <c r="N185" s="133">
        <v>43138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88</v>
      </c>
      <c r="B186" s="102">
        <v>42837</v>
      </c>
      <c r="C186" s="102"/>
      <c r="D186" s="103" t="s">
        <v>87</v>
      </c>
      <c r="E186" s="104" t="s">
        <v>581</v>
      </c>
      <c r="F186" s="105">
        <v>289.5</v>
      </c>
      <c r="G186" s="104"/>
      <c r="H186" s="104">
        <v>354</v>
      </c>
      <c r="I186" s="122">
        <v>360</v>
      </c>
      <c r="J186" s="123" t="s">
        <v>684</v>
      </c>
      <c r="K186" s="124">
        <f t="shared" ref="K186:K194" si="28">H186-F186</f>
        <v>64.5</v>
      </c>
      <c r="L186" s="125">
        <f t="shared" ref="L186:L194" si="29">K186/F186</f>
        <v>0.22279792746113988</v>
      </c>
      <c r="M186" s="126" t="s">
        <v>557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8">
        <v>89</v>
      </c>
      <c r="B187" s="102">
        <v>42845</v>
      </c>
      <c r="C187" s="102"/>
      <c r="D187" s="103" t="s">
        <v>417</v>
      </c>
      <c r="E187" s="104" t="s">
        <v>581</v>
      </c>
      <c r="F187" s="105">
        <v>700</v>
      </c>
      <c r="G187" s="104"/>
      <c r="H187" s="104">
        <v>840</v>
      </c>
      <c r="I187" s="122">
        <v>840</v>
      </c>
      <c r="J187" s="123" t="s">
        <v>685</v>
      </c>
      <c r="K187" s="124">
        <f t="shared" si="28"/>
        <v>140</v>
      </c>
      <c r="L187" s="125">
        <f t="shared" si="29"/>
        <v>0.2</v>
      </c>
      <c r="M187" s="126" t="s">
        <v>557</v>
      </c>
      <c r="N187" s="127">
        <v>42893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8">
        <v>90</v>
      </c>
      <c r="B188" s="102">
        <v>42887</v>
      </c>
      <c r="C188" s="102"/>
      <c r="D188" s="144" t="s">
        <v>354</v>
      </c>
      <c r="E188" s="104" t="s">
        <v>581</v>
      </c>
      <c r="F188" s="105">
        <v>130</v>
      </c>
      <c r="G188" s="104"/>
      <c r="H188" s="104">
        <v>144.25</v>
      </c>
      <c r="I188" s="122">
        <v>170</v>
      </c>
      <c r="J188" s="123" t="s">
        <v>686</v>
      </c>
      <c r="K188" s="124">
        <f t="shared" si="28"/>
        <v>14.25</v>
      </c>
      <c r="L188" s="125">
        <f t="shared" si="29"/>
        <v>0.10961538461538461</v>
      </c>
      <c r="M188" s="126" t="s">
        <v>557</v>
      </c>
      <c r="N188" s="127">
        <v>43675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8">
        <v>91</v>
      </c>
      <c r="B189" s="102">
        <v>42901</v>
      </c>
      <c r="C189" s="102"/>
      <c r="D189" s="144" t="s">
        <v>687</v>
      </c>
      <c r="E189" s="104" t="s">
        <v>581</v>
      </c>
      <c r="F189" s="105">
        <v>214.5</v>
      </c>
      <c r="G189" s="104"/>
      <c r="H189" s="104">
        <v>262</v>
      </c>
      <c r="I189" s="122">
        <v>262</v>
      </c>
      <c r="J189" s="123" t="s">
        <v>688</v>
      </c>
      <c r="K189" s="124">
        <f t="shared" si="28"/>
        <v>47.5</v>
      </c>
      <c r="L189" s="125">
        <f t="shared" si="29"/>
        <v>0.22144522144522144</v>
      </c>
      <c r="M189" s="126" t="s">
        <v>557</v>
      </c>
      <c r="N189" s="127">
        <v>42977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200">
        <v>92</v>
      </c>
      <c r="B190" s="150">
        <v>42933</v>
      </c>
      <c r="C190" s="150"/>
      <c r="D190" s="151" t="s">
        <v>689</v>
      </c>
      <c r="E190" s="152" t="s">
        <v>581</v>
      </c>
      <c r="F190" s="153">
        <v>370</v>
      </c>
      <c r="G190" s="152"/>
      <c r="H190" s="152">
        <v>447.5</v>
      </c>
      <c r="I190" s="174">
        <v>450</v>
      </c>
      <c r="J190" s="226" t="s">
        <v>640</v>
      </c>
      <c r="K190" s="124">
        <f t="shared" si="28"/>
        <v>77.5</v>
      </c>
      <c r="L190" s="176">
        <f t="shared" si="29"/>
        <v>0.20945945945945946</v>
      </c>
      <c r="M190" s="177" t="s">
        <v>557</v>
      </c>
      <c r="N190" s="178">
        <v>43035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200">
        <v>93</v>
      </c>
      <c r="B191" s="150">
        <v>42943</v>
      </c>
      <c r="C191" s="150"/>
      <c r="D191" s="151" t="s">
        <v>164</v>
      </c>
      <c r="E191" s="152" t="s">
        <v>581</v>
      </c>
      <c r="F191" s="153">
        <v>657.5</v>
      </c>
      <c r="G191" s="152"/>
      <c r="H191" s="152">
        <v>825</v>
      </c>
      <c r="I191" s="174">
        <v>820</v>
      </c>
      <c r="J191" s="226" t="s">
        <v>640</v>
      </c>
      <c r="K191" s="124">
        <f t="shared" si="28"/>
        <v>167.5</v>
      </c>
      <c r="L191" s="176">
        <f t="shared" si="29"/>
        <v>0.25475285171102663</v>
      </c>
      <c r="M191" s="177" t="s">
        <v>557</v>
      </c>
      <c r="N191" s="178">
        <v>43090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8">
        <v>94</v>
      </c>
      <c r="B192" s="102">
        <v>42964</v>
      </c>
      <c r="C192" s="102"/>
      <c r="D192" s="103" t="s">
        <v>358</v>
      </c>
      <c r="E192" s="104" t="s">
        <v>581</v>
      </c>
      <c r="F192" s="105">
        <v>605</v>
      </c>
      <c r="G192" s="104"/>
      <c r="H192" s="104">
        <v>750</v>
      </c>
      <c r="I192" s="122">
        <v>750</v>
      </c>
      <c r="J192" s="123" t="s">
        <v>683</v>
      </c>
      <c r="K192" s="124">
        <f t="shared" si="28"/>
        <v>145</v>
      </c>
      <c r="L192" s="125">
        <f t="shared" si="29"/>
        <v>0.23966942148760331</v>
      </c>
      <c r="M192" s="126" t="s">
        <v>557</v>
      </c>
      <c r="N192" s="127">
        <v>43027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61">
        <v>95</v>
      </c>
      <c r="B193" s="145">
        <v>42979</v>
      </c>
      <c r="C193" s="145"/>
      <c r="D193" s="146" t="s">
        <v>476</v>
      </c>
      <c r="E193" s="147" t="s">
        <v>581</v>
      </c>
      <c r="F193" s="148">
        <v>255</v>
      </c>
      <c r="G193" s="149"/>
      <c r="H193" s="149">
        <v>217.25</v>
      </c>
      <c r="I193" s="149">
        <v>320</v>
      </c>
      <c r="J193" s="171" t="s">
        <v>690</v>
      </c>
      <c r="K193" s="130">
        <f t="shared" si="28"/>
        <v>-37.75</v>
      </c>
      <c r="L193" s="172">
        <f t="shared" si="29"/>
        <v>-0.14803921568627451</v>
      </c>
      <c r="M193" s="132" t="s">
        <v>621</v>
      </c>
      <c r="N193" s="173">
        <v>43661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8">
        <v>96</v>
      </c>
      <c r="B194" s="102">
        <v>42997</v>
      </c>
      <c r="C194" s="102"/>
      <c r="D194" s="103" t="s">
        <v>691</v>
      </c>
      <c r="E194" s="104" t="s">
        <v>581</v>
      </c>
      <c r="F194" s="105">
        <v>215</v>
      </c>
      <c r="G194" s="104"/>
      <c r="H194" s="104">
        <v>258</v>
      </c>
      <c r="I194" s="122">
        <v>258</v>
      </c>
      <c r="J194" s="123" t="s">
        <v>640</v>
      </c>
      <c r="K194" s="124">
        <f t="shared" si="28"/>
        <v>43</v>
      </c>
      <c r="L194" s="125">
        <f t="shared" si="29"/>
        <v>0.2</v>
      </c>
      <c r="M194" s="126" t="s">
        <v>557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8">
        <v>97</v>
      </c>
      <c r="B195" s="102">
        <v>42997</v>
      </c>
      <c r="C195" s="102"/>
      <c r="D195" s="103" t="s">
        <v>691</v>
      </c>
      <c r="E195" s="104" t="s">
        <v>581</v>
      </c>
      <c r="F195" s="105">
        <v>215</v>
      </c>
      <c r="G195" s="104"/>
      <c r="H195" s="104">
        <v>258</v>
      </c>
      <c r="I195" s="122">
        <v>258</v>
      </c>
      <c r="J195" s="226" t="s">
        <v>640</v>
      </c>
      <c r="K195" s="124">
        <v>43</v>
      </c>
      <c r="L195" s="125">
        <v>0.2</v>
      </c>
      <c r="M195" s="126" t="s">
        <v>557</v>
      </c>
      <c r="N195" s="127">
        <v>43040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201">
        <v>98</v>
      </c>
      <c r="B196" s="202">
        <v>42998</v>
      </c>
      <c r="C196" s="202"/>
      <c r="D196" s="370" t="s">
        <v>783</v>
      </c>
      <c r="E196" s="203" t="s">
        <v>581</v>
      </c>
      <c r="F196" s="204">
        <v>75</v>
      </c>
      <c r="G196" s="203"/>
      <c r="H196" s="203">
        <v>90</v>
      </c>
      <c r="I196" s="227">
        <v>90</v>
      </c>
      <c r="J196" s="123" t="s">
        <v>692</v>
      </c>
      <c r="K196" s="124">
        <f t="shared" ref="K196:K201" si="30">H196-F196</f>
        <v>15</v>
      </c>
      <c r="L196" s="125">
        <f t="shared" ref="L196:L201" si="31">K196/F196</f>
        <v>0.2</v>
      </c>
      <c r="M196" s="126" t="s">
        <v>557</v>
      </c>
      <c r="N196" s="127">
        <v>43019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00">
        <v>99</v>
      </c>
      <c r="B197" s="150">
        <v>43011</v>
      </c>
      <c r="C197" s="150"/>
      <c r="D197" s="151" t="s">
        <v>693</v>
      </c>
      <c r="E197" s="152" t="s">
        <v>581</v>
      </c>
      <c r="F197" s="153">
        <v>315</v>
      </c>
      <c r="G197" s="152"/>
      <c r="H197" s="152">
        <v>392</v>
      </c>
      <c r="I197" s="174">
        <v>384</v>
      </c>
      <c r="J197" s="226" t="s">
        <v>694</v>
      </c>
      <c r="K197" s="124">
        <f t="shared" si="30"/>
        <v>77</v>
      </c>
      <c r="L197" s="176">
        <f t="shared" si="31"/>
        <v>0.24444444444444444</v>
      </c>
      <c r="M197" s="177" t="s">
        <v>557</v>
      </c>
      <c r="N197" s="178">
        <v>43017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0">
        <v>100</v>
      </c>
      <c r="B198" s="150">
        <v>43013</v>
      </c>
      <c r="C198" s="150"/>
      <c r="D198" s="151" t="s">
        <v>695</v>
      </c>
      <c r="E198" s="152" t="s">
        <v>581</v>
      </c>
      <c r="F198" s="153">
        <v>145</v>
      </c>
      <c r="G198" s="152"/>
      <c r="H198" s="152">
        <v>179</v>
      </c>
      <c r="I198" s="174">
        <v>180</v>
      </c>
      <c r="J198" s="226" t="s">
        <v>571</v>
      </c>
      <c r="K198" s="124">
        <f t="shared" si="30"/>
        <v>34</v>
      </c>
      <c r="L198" s="176">
        <f t="shared" si="31"/>
        <v>0.23448275862068965</v>
      </c>
      <c r="M198" s="177" t="s">
        <v>557</v>
      </c>
      <c r="N198" s="178">
        <v>43025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200">
        <v>101</v>
      </c>
      <c r="B199" s="150">
        <v>43014</v>
      </c>
      <c r="C199" s="150"/>
      <c r="D199" s="151" t="s">
        <v>331</v>
      </c>
      <c r="E199" s="152" t="s">
        <v>581</v>
      </c>
      <c r="F199" s="153">
        <v>256</v>
      </c>
      <c r="G199" s="152"/>
      <c r="H199" s="152">
        <v>323</v>
      </c>
      <c r="I199" s="174">
        <v>320</v>
      </c>
      <c r="J199" s="226" t="s">
        <v>640</v>
      </c>
      <c r="K199" s="124">
        <f t="shared" si="30"/>
        <v>67</v>
      </c>
      <c r="L199" s="176">
        <f t="shared" si="31"/>
        <v>0.26171875</v>
      </c>
      <c r="M199" s="177" t="s">
        <v>557</v>
      </c>
      <c r="N199" s="178">
        <v>43067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0">
        <v>102</v>
      </c>
      <c r="B200" s="150">
        <v>43017</v>
      </c>
      <c r="C200" s="150"/>
      <c r="D200" s="151" t="s">
        <v>351</v>
      </c>
      <c r="E200" s="152" t="s">
        <v>581</v>
      </c>
      <c r="F200" s="153">
        <v>137.5</v>
      </c>
      <c r="G200" s="152"/>
      <c r="H200" s="152">
        <v>184</v>
      </c>
      <c r="I200" s="174">
        <v>183</v>
      </c>
      <c r="J200" s="175" t="s">
        <v>696</v>
      </c>
      <c r="K200" s="124">
        <f t="shared" si="30"/>
        <v>46.5</v>
      </c>
      <c r="L200" s="176">
        <f t="shared" si="31"/>
        <v>0.33818181818181819</v>
      </c>
      <c r="M200" s="177" t="s">
        <v>557</v>
      </c>
      <c r="N200" s="178">
        <v>43108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103</v>
      </c>
      <c r="B201" s="150">
        <v>43018</v>
      </c>
      <c r="C201" s="150"/>
      <c r="D201" s="151" t="s">
        <v>697</v>
      </c>
      <c r="E201" s="152" t="s">
        <v>581</v>
      </c>
      <c r="F201" s="153">
        <v>125.5</v>
      </c>
      <c r="G201" s="152"/>
      <c r="H201" s="152">
        <v>158</v>
      </c>
      <c r="I201" s="174">
        <v>155</v>
      </c>
      <c r="J201" s="175" t="s">
        <v>698</v>
      </c>
      <c r="K201" s="124">
        <f t="shared" si="30"/>
        <v>32.5</v>
      </c>
      <c r="L201" s="176">
        <f t="shared" si="31"/>
        <v>0.25896414342629481</v>
      </c>
      <c r="M201" s="177" t="s">
        <v>557</v>
      </c>
      <c r="N201" s="178">
        <v>43067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104</v>
      </c>
      <c r="B202" s="150">
        <v>43018</v>
      </c>
      <c r="C202" s="150"/>
      <c r="D202" s="151" t="s">
        <v>728</v>
      </c>
      <c r="E202" s="152" t="s">
        <v>581</v>
      </c>
      <c r="F202" s="153">
        <v>895</v>
      </c>
      <c r="G202" s="152"/>
      <c r="H202" s="152">
        <v>1122.5</v>
      </c>
      <c r="I202" s="174">
        <v>1078</v>
      </c>
      <c r="J202" s="175" t="s">
        <v>729</v>
      </c>
      <c r="K202" s="124">
        <v>227.5</v>
      </c>
      <c r="L202" s="176">
        <v>0.25418994413407803</v>
      </c>
      <c r="M202" s="177" t="s">
        <v>557</v>
      </c>
      <c r="N202" s="178">
        <v>43117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0">
        <v>105</v>
      </c>
      <c r="B203" s="150">
        <v>43020</v>
      </c>
      <c r="C203" s="150"/>
      <c r="D203" s="151" t="s">
        <v>339</v>
      </c>
      <c r="E203" s="152" t="s">
        <v>581</v>
      </c>
      <c r="F203" s="153">
        <v>525</v>
      </c>
      <c r="G203" s="152"/>
      <c r="H203" s="152">
        <v>629</v>
      </c>
      <c r="I203" s="174">
        <v>629</v>
      </c>
      <c r="J203" s="226" t="s">
        <v>640</v>
      </c>
      <c r="K203" s="124">
        <v>104</v>
      </c>
      <c r="L203" s="176">
        <v>0.19809523809523799</v>
      </c>
      <c r="M203" s="177" t="s">
        <v>557</v>
      </c>
      <c r="N203" s="178">
        <v>43119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200">
        <v>106</v>
      </c>
      <c r="B204" s="150">
        <v>43046</v>
      </c>
      <c r="C204" s="150"/>
      <c r="D204" s="151" t="s">
        <v>380</v>
      </c>
      <c r="E204" s="152" t="s">
        <v>581</v>
      </c>
      <c r="F204" s="153">
        <v>740</v>
      </c>
      <c r="G204" s="152"/>
      <c r="H204" s="152">
        <v>892.5</v>
      </c>
      <c r="I204" s="174">
        <v>900</v>
      </c>
      <c r="J204" s="175" t="s">
        <v>699</v>
      </c>
      <c r="K204" s="124">
        <f>H204-F204</f>
        <v>152.5</v>
      </c>
      <c r="L204" s="176">
        <f>K204/F204</f>
        <v>0.20608108108108109</v>
      </c>
      <c r="M204" s="177" t="s">
        <v>557</v>
      </c>
      <c r="N204" s="178">
        <v>43052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8">
        <v>107</v>
      </c>
      <c r="B205" s="102">
        <v>43073</v>
      </c>
      <c r="C205" s="102"/>
      <c r="D205" s="103" t="s">
        <v>700</v>
      </c>
      <c r="E205" s="104" t="s">
        <v>581</v>
      </c>
      <c r="F205" s="105">
        <v>118.5</v>
      </c>
      <c r="G205" s="104"/>
      <c r="H205" s="104">
        <v>143.5</v>
      </c>
      <c r="I205" s="122">
        <v>145</v>
      </c>
      <c r="J205" s="137" t="s">
        <v>701</v>
      </c>
      <c r="K205" s="124">
        <f>H205-F205</f>
        <v>25</v>
      </c>
      <c r="L205" s="125">
        <f>K205/F205</f>
        <v>0.2109704641350211</v>
      </c>
      <c r="M205" s="126" t="s">
        <v>557</v>
      </c>
      <c r="N205" s="127">
        <v>43097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108</v>
      </c>
      <c r="B206" s="106">
        <v>43090</v>
      </c>
      <c r="C206" s="106"/>
      <c r="D206" s="154" t="s">
        <v>421</v>
      </c>
      <c r="E206" s="108" t="s">
        <v>581</v>
      </c>
      <c r="F206" s="109">
        <v>715</v>
      </c>
      <c r="G206" s="109"/>
      <c r="H206" s="110">
        <v>500</v>
      </c>
      <c r="I206" s="128">
        <v>872</v>
      </c>
      <c r="J206" s="134" t="s">
        <v>702</v>
      </c>
      <c r="K206" s="130">
        <f>H206-F206</f>
        <v>-215</v>
      </c>
      <c r="L206" s="131">
        <f>K206/F206</f>
        <v>-0.30069930069930068</v>
      </c>
      <c r="M206" s="132" t="s">
        <v>621</v>
      </c>
      <c r="N206" s="133">
        <v>43670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8">
        <v>109</v>
      </c>
      <c r="B207" s="102">
        <v>43098</v>
      </c>
      <c r="C207" s="102"/>
      <c r="D207" s="103" t="s">
        <v>693</v>
      </c>
      <c r="E207" s="104" t="s">
        <v>581</v>
      </c>
      <c r="F207" s="105">
        <v>435</v>
      </c>
      <c r="G207" s="104"/>
      <c r="H207" s="104">
        <v>542.5</v>
      </c>
      <c r="I207" s="122">
        <v>539</v>
      </c>
      <c r="J207" s="137" t="s">
        <v>640</v>
      </c>
      <c r="K207" s="124">
        <v>107.5</v>
      </c>
      <c r="L207" s="125">
        <v>0.247126436781609</v>
      </c>
      <c r="M207" s="126" t="s">
        <v>557</v>
      </c>
      <c r="N207" s="127">
        <v>43206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8">
        <v>110</v>
      </c>
      <c r="B208" s="102">
        <v>43098</v>
      </c>
      <c r="C208" s="102"/>
      <c r="D208" s="103" t="s">
        <v>531</v>
      </c>
      <c r="E208" s="104" t="s">
        <v>581</v>
      </c>
      <c r="F208" s="105">
        <v>885</v>
      </c>
      <c r="G208" s="104"/>
      <c r="H208" s="104">
        <v>1090</v>
      </c>
      <c r="I208" s="122">
        <v>1084</v>
      </c>
      <c r="J208" s="137" t="s">
        <v>640</v>
      </c>
      <c r="K208" s="124">
        <v>205</v>
      </c>
      <c r="L208" s="125">
        <v>0.23163841807909599</v>
      </c>
      <c r="M208" s="126" t="s">
        <v>557</v>
      </c>
      <c r="N208" s="127">
        <v>43213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62">
        <v>111</v>
      </c>
      <c r="B209" s="343">
        <v>43192</v>
      </c>
      <c r="C209" s="343"/>
      <c r="D209" s="112" t="s">
        <v>710</v>
      </c>
      <c r="E209" s="346" t="s">
        <v>581</v>
      </c>
      <c r="F209" s="349">
        <v>478.5</v>
      </c>
      <c r="G209" s="346"/>
      <c r="H209" s="346">
        <v>442</v>
      </c>
      <c r="I209" s="352">
        <v>613</v>
      </c>
      <c r="J209" s="379" t="s">
        <v>800</v>
      </c>
      <c r="K209" s="130">
        <f>H209-F209</f>
        <v>-36.5</v>
      </c>
      <c r="L209" s="131">
        <f>K209/F209</f>
        <v>-7.6280041797283177E-2</v>
      </c>
      <c r="M209" s="132" t="s">
        <v>621</v>
      </c>
      <c r="N209" s="133">
        <v>43762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112</v>
      </c>
      <c r="B210" s="106">
        <v>43194</v>
      </c>
      <c r="C210" s="106"/>
      <c r="D210" s="369" t="s">
        <v>782</v>
      </c>
      <c r="E210" s="108" t="s">
        <v>581</v>
      </c>
      <c r="F210" s="109">
        <f>141.5-7.3</f>
        <v>134.19999999999999</v>
      </c>
      <c r="G210" s="109"/>
      <c r="H210" s="110">
        <v>77</v>
      </c>
      <c r="I210" s="128">
        <v>180</v>
      </c>
      <c r="J210" s="379" t="s">
        <v>799</v>
      </c>
      <c r="K210" s="130">
        <f>H210-F210</f>
        <v>-57.199999999999989</v>
      </c>
      <c r="L210" s="131">
        <f>K210/F210</f>
        <v>-0.42622950819672129</v>
      </c>
      <c r="M210" s="132" t="s">
        <v>621</v>
      </c>
      <c r="N210" s="133">
        <v>43522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9">
        <v>113</v>
      </c>
      <c r="B211" s="106">
        <v>43209</v>
      </c>
      <c r="C211" s="106"/>
      <c r="D211" s="107" t="s">
        <v>703</v>
      </c>
      <c r="E211" s="108" t="s">
        <v>581</v>
      </c>
      <c r="F211" s="109">
        <v>430</v>
      </c>
      <c r="G211" s="109"/>
      <c r="H211" s="110">
        <v>220</v>
      </c>
      <c r="I211" s="128">
        <v>537</v>
      </c>
      <c r="J211" s="134" t="s">
        <v>704</v>
      </c>
      <c r="K211" s="130">
        <f>H211-F211</f>
        <v>-210</v>
      </c>
      <c r="L211" s="131">
        <f>K211/F211</f>
        <v>-0.48837209302325579</v>
      </c>
      <c r="M211" s="132" t="s">
        <v>621</v>
      </c>
      <c r="N211" s="133">
        <v>43252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63">
        <v>114</v>
      </c>
      <c r="B212" s="155">
        <v>43220</v>
      </c>
      <c r="C212" s="155"/>
      <c r="D212" s="156" t="s">
        <v>381</v>
      </c>
      <c r="E212" s="157" t="s">
        <v>581</v>
      </c>
      <c r="F212" s="159">
        <v>153.5</v>
      </c>
      <c r="G212" s="159"/>
      <c r="H212" s="159">
        <v>196</v>
      </c>
      <c r="I212" s="159">
        <v>196</v>
      </c>
      <c r="J212" s="354" t="s">
        <v>816</v>
      </c>
      <c r="K212" s="179">
        <f>H212-F212</f>
        <v>42.5</v>
      </c>
      <c r="L212" s="180">
        <f>K212/F212</f>
        <v>0.27687296416938112</v>
      </c>
      <c r="M212" s="158" t="s">
        <v>557</v>
      </c>
      <c r="N212" s="181">
        <v>43605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115</v>
      </c>
      <c r="B213" s="106">
        <v>43306</v>
      </c>
      <c r="C213" s="106"/>
      <c r="D213" s="107" t="s">
        <v>726</v>
      </c>
      <c r="E213" s="108" t="s">
        <v>581</v>
      </c>
      <c r="F213" s="109">
        <v>27.5</v>
      </c>
      <c r="G213" s="109"/>
      <c r="H213" s="110">
        <v>13.1</v>
      </c>
      <c r="I213" s="128">
        <v>60</v>
      </c>
      <c r="J213" s="134" t="s">
        <v>730</v>
      </c>
      <c r="K213" s="130">
        <v>-14.4</v>
      </c>
      <c r="L213" s="131">
        <v>-0.52363636363636401</v>
      </c>
      <c r="M213" s="132" t="s">
        <v>621</v>
      </c>
      <c r="N213" s="133">
        <v>43138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62">
        <v>116</v>
      </c>
      <c r="B214" s="343">
        <v>43318</v>
      </c>
      <c r="C214" s="343"/>
      <c r="D214" s="112" t="s">
        <v>705</v>
      </c>
      <c r="E214" s="346" t="s">
        <v>581</v>
      </c>
      <c r="F214" s="346">
        <v>148.5</v>
      </c>
      <c r="G214" s="346"/>
      <c r="H214" s="346">
        <v>102</v>
      </c>
      <c r="I214" s="352">
        <v>182</v>
      </c>
      <c r="J214" s="134" t="s">
        <v>815</v>
      </c>
      <c r="K214" s="130">
        <f>H214-F214</f>
        <v>-46.5</v>
      </c>
      <c r="L214" s="131">
        <f>K214/F214</f>
        <v>-0.31313131313131315</v>
      </c>
      <c r="M214" s="132" t="s">
        <v>621</v>
      </c>
      <c r="N214" s="133">
        <v>43661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8">
        <v>117</v>
      </c>
      <c r="B215" s="102">
        <v>43335</v>
      </c>
      <c r="C215" s="102"/>
      <c r="D215" s="103" t="s">
        <v>731</v>
      </c>
      <c r="E215" s="104" t="s">
        <v>581</v>
      </c>
      <c r="F215" s="152">
        <v>285</v>
      </c>
      <c r="G215" s="104"/>
      <c r="H215" s="104">
        <v>355</v>
      </c>
      <c r="I215" s="122">
        <v>364</v>
      </c>
      <c r="J215" s="137" t="s">
        <v>732</v>
      </c>
      <c r="K215" s="124">
        <v>70</v>
      </c>
      <c r="L215" s="125">
        <v>0.24561403508771901</v>
      </c>
      <c r="M215" s="126" t="s">
        <v>557</v>
      </c>
      <c r="N215" s="127">
        <v>43455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8">
        <v>118</v>
      </c>
      <c r="B216" s="102">
        <v>43341</v>
      </c>
      <c r="C216" s="102"/>
      <c r="D216" s="103" t="s">
        <v>371</v>
      </c>
      <c r="E216" s="104" t="s">
        <v>581</v>
      </c>
      <c r="F216" s="152">
        <v>525</v>
      </c>
      <c r="G216" s="104"/>
      <c r="H216" s="104">
        <v>585</v>
      </c>
      <c r="I216" s="122">
        <v>635</v>
      </c>
      <c r="J216" s="137" t="s">
        <v>706</v>
      </c>
      <c r="K216" s="124">
        <f t="shared" ref="K216:K228" si="32">H216-F216</f>
        <v>60</v>
      </c>
      <c r="L216" s="125">
        <f t="shared" ref="L216:L228" si="33">K216/F216</f>
        <v>0.11428571428571428</v>
      </c>
      <c r="M216" s="126" t="s">
        <v>557</v>
      </c>
      <c r="N216" s="127">
        <v>43662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8">
        <v>119</v>
      </c>
      <c r="B217" s="102">
        <v>43395</v>
      </c>
      <c r="C217" s="102"/>
      <c r="D217" s="103" t="s">
        <v>358</v>
      </c>
      <c r="E217" s="104" t="s">
        <v>581</v>
      </c>
      <c r="F217" s="152">
        <v>475</v>
      </c>
      <c r="G217" s="104"/>
      <c r="H217" s="104">
        <v>574</v>
      </c>
      <c r="I217" s="122">
        <v>570</v>
      </c>
      <c r="J217" s="137" t="s">
        <v>640</v>
      </c>
      <c r="K217" s="124">
        <f t="shared" si="32"/>
        <v>99</v>
      </c>
      <c r="L217" s="125">
        <f t="shared" si="33"/>
        <v>0.20842105263157895</v>
      </c>
      <c r="M217" s="126" t="s">
        <v>557</v>
      </c>
      <c r="N217" s="127">
        <v>43403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200">
        <v>120</v>
      </c>
      <c r="B218" s="150">
        <v>43397</v>
      </c>
      <c r="C218" s="150"/>
      <c r="D218" s="396" t="s">
        <v>378</v>
      </c>
      <c r="E218" s="152" t="s">
        <v>581</v>
      </c>
      <c r="F218" s="152">
        <v>707.5</v>
      </c>
      <c r="G218" s="152"/>
      <c r="H218" s="152">
        <v>872</v>
      </c>
      <c r="I218" s="174">
        <v>872</v>
      </c>
      <c r="J218" s="175" t="s">
        <v>640</v>
      </c>
      <c r="K218" s="124">
        <f t="shared" si="32"/>
        <v>164.5</v>
      </c>
      <c r="L218" s="176">
        <f t="shared" si="33"/>
        <v>0.23250883392226149</v>
      </c>
      <c r="M218" s="177" t="s">
        <v>557</v>
      </c>
      <c r="N218" s="178">
        <v>43482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121</v>
      </c>
      <c r="B219" s="150">
        <v>43398</v>
      </c>
      <c r="C219" s="150"/>
      <c r="D219" s="396" t="s">
        <v>340</v>
      </c>
      <c r="E219" s="152" t="s">
        <v>581</v>
      </c>
      <c r="F219" s="152">
        <v>162</v>
      </c>
      <c r="G219" s="152"/>
      <c r="H219" s="152">
        <v>204</v>
      </c>
      <c r="I219" s="174">
        <v>209</v>
      </c>
      <c r="J219" s="175" t="s">
        <v>814</v>
      </c>
      <c r="K219" s="124">
        <f t="shared" si="32"/>
        <v>42</v>
      </c>
      <c r="L219" s="176">
        <f t="shared" si="33"/>
        <v>0.25925925925925924</v>
      </c>
      <c r="M219" s="177" t="s">
        <v>557</v>
      </c>
      <c r="N219" s="178">
        <v>43539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1">
        <v>122</v>
      </c>
      <c r="B220" s="202">
        <v>43399</v>
      </c>
      <c r="C220" s="202"/>
      <c r="D220" s="151" t="s">
        <v>466</v>
      </c>
      <c r="E220" s="203" t="s">
        <v>581</v>
      </c>
      <c r="F220" s="203">
        <v>240</v>
      </c>
      <c r="G220" s="203"/>
      <c r="H220" s="203">
        <v>297</v>
      </c>
      <c r="I220" s="227">
        <v>297</v>
      </c>
      <c r="J220" s="175" t="s">
        <v>640</v>
      </c>
      <c r="K220" s="228">
        <f t="shared" si="32"/>
        <v>57</v>
      </c>
      <c r="L220" s="229">
        <f t="shared" si="33"/>
        <v>0.23749999999999999</v>
      </c>
      <c r="M220" s="230" t="s">
        <v>557</v>
      </c>
      <c r="N220" s="231">
        <v>43417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8">
        <v>123</v>
      </c>
      <c r="B221" s="102">
        <v>43439</v>
      </c>
      <c r="C221" s="102"/>
      <c r="D221" s="144" t="s">
        <v>707</v>
      </c>
      <c r="E221" s="104" t="s">
        <v>581</v>
      </c>
      <c r="F221" s="104">
        <v>202.5</v>
      </c>
      <c r="G221" s="104"/>
      <c r="H221" s="104">
        <v>255</v>
      </c>
      <c r="I221" s="122">
        <v>252</v>
      </c>
      <c r="J221" s="137" t="s">
        <v>640</v>
      </c>
      <c r="K221" s="124">
        <f t="shared" si="32"/>
        <v>52.5</v>
      </c>
      <c r="L221" s="125">
        <f t="shared" si="33"/>
        <v>0.25925925925925924</v>
      </c>
      <c r="M221" s="126" t="s">
        <v>557</v>
      </c>
      <c r="N221" s="127">
        <v>43542</v>
      </c>
      <c r="O221" s="54"/>
      <c r="P221" s="13"/>
      <c r="Q221" s="13"/>
      <c r="R221" s="90" t="s">
        <v>709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201">
        <v>124</v>
      </c>
      <c r="B222" s="202">
        <v>43465</v>
      </c>
      <c r="C222" s="102"/>
      <c r="D222" s="396" t="s">
        <v>403</v>
      </c>
      <c r="E222" s="203" t="s">
        <v>581</v>
      </c>
      <c r="F222" s="203">
        <v>710</v>
      </c>
      <c r="G222" s="203"/>
      <c r="H222" s="203">
        <v>866</v>
      </c>
      <c r="I222" s="227">
        <v>866</v>
      </c>
      <c r="J222" s="175" t="s">
        <v>640</v>
      </c>
      <c r="K222" s="124">
        <f t="shared" si="32"/>
        <v>156</v>
      </c>
      <c r="L222" s="125">
        <f t="shared" si="33"/>
        <v>0.21971830985915494</v>
      </c>
      <c r="M222" s="126" t="s">
        <v>557</v>
      </c>
      <c r="N222" s="357">
        <v>43553</v>
      </c>
      <c r="O222" s="54"/>
      <c r="P222" s="13"/>
      <c r="Q222" s="13"/>
      <c r="R222" s="14" t="s">
        <v>709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201">
        <v>125</v>
      </c>
      <c r="B223" s="202">
        <v>43522</v>
      </c>
      <c r="C223" s="202"/>
      <c r="D223" s="396" t="s">
        <v>139</v>
      </c>
      <c r="E223" s="203" t="s">
        <v>581</v>
      </c>
      <c r="F223" s="203">
        <v>337.25</v>
      </c>
      <c r="G223" s="203"/>
      <c r="H223" s="203">
        <v>398.5</v>
      </c>
      <c r="I223" s="227">
        <v>411</v>
      </c>
      <c r="J223" s="137" t="s">
        <v>813</v>
      </c>
      <c r="K223" s="124">
        <f t="shared" si="32"/>
        <v>61.25</v>
      </c>
      <c r="L223" s="125">
        <f t="shared" si="33"/>
        <v>0.1816160118606375</v>
      </c>
      <c r="M223" s="126" t="s">
        <v>557</v>
      </c>
      <c r="N223" s="357">
        <v>43760</v>
      </c>
      <c r="O223" s="54"/>
      <c r="P223" s="13"/>
      <c r="Q223" s="13"/>
      <c r="R223" s="90" t="s">
        <v>709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64">
        <v>126</v>
      </c>
      <c r="B224" s="160">
        <v>43559</v>
      </c>
      <c r="C224" s="160"/>
      <c r="D224" s="161" t="s">
        <v>395</v>
      </c>
      <c r="E224" s="162" t="s">
        <v>581</v>
      </c>
      <c r="F224" s="162">
        <v>130</v>
      </c>
      <c r="G224" s="162"/>
      <c r="H224" s="162">
        <v>65</v>
      </c>
      <c r="I224" s="182">
        <v>158</v>
      </c>
      <c r="J224" s="134" t="s">
        <v>708</v>
      </c>
      <c r="K224" s="130">
        <f t="shared" si="32"/>
        <v>-65</v>
      </c>
      <c r="L224" s="131">
        <f t="shared" si="33"/>
        <v>-0.5</v>
      </c>
      <c r="M224" s="132" t="s">
        <v>621</v>
      </c>
      <c r="N224" s="133">
        <v>43726</v>
      </c>
      <c r="O224" s="54"/>
      <c r="P224" s="13"/>
      <c r="Q224" s="13"/>
      <c r="R224" s="14" t="s">
        <v>711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65">
        <v>127</v>
      </c>
      <c r="B225" s="183">
        <v>43017</v>
      </c>
      <c r="C225" s="183"/>
      <c r="D225" s="184" t="s">
        <v>166</v>
      </c>
      <c r="E225" s="185" t="s">
        <v>581</v>
      </c>
      <c r="F225" s="186">
        <v>141.5</v>
      </c>
      <c r="G225" s="187"/>
      <c r="H225" s="187">
        <v>183.5</v>
      </c>
      <c r="I225" s="187">
        <v>210</v>
      </c>
      <c r="J225" s="213" t="s">
        <v>804</v>
      </c>
      <c r="K225" s="214">
        <f t="shared" si="32"/>
        <v>42</v>
      </c>
      <c r="L225" s="215">
        <f t="shared" si="33"/>
        <v>0.29681978798586572</v>
      </c>
      <c r="M225" s="186" t="s">
        <v>557</v>
      </c>
      <c r="N225" s="216">
        <v>43042</v>
      </c>
      <c r="O225" s="54"/>
      <c r="P225" s="13"/>
      <c r="Q225" s="13"/>
      <c r="R225" s="90" t="s">
        <v>711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64">
        <v>128</v>
      </c>
      <c r="B226" s="160">
        <v>43074</v>
      </c>
      <c r="C226" s="160"/>
      <c r="D226" s="161" t="s">
        <v>296</v>
      </c>
      <c r="E226" s="162" t="s">
        <v>581</v>
      </c>
      <c r="F226" s="163">
        <v>172</v>
      </c>
      <c r="G226" s="162"/>
      <c r="H226" s="162">
        <v>155.25</v>
      </c>
      <c r="I226" s="182">
        <v>230</v>
      </c>
      <c r="J226" s="379" t="s">
        <v>797</v>
      </c>
      <c r="K226" s="130">
        <f t="shared" ref="K226" si="34">H226-F226</f>
        <v>-16.75</v>
      </c>
      <c r="L226" s="131">
        <f t="shared" ref="L226" si="35">K226/F226</f>
        <v>-9.7383720930232565E-2</v>
      </c>
      <c r="M226" s="132" t="s">
        <v>621</v>
      </c>
      <c r="N226" s="133">
        <v>43787</v>
      </c>
      <c r="O226" s="54"/>
      <c r="P226" s="13"/>
      <c r="Q226" s="13"/>
      <c r="R226" s="14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65">
        <v>129</v>
      </c>
      <c r="B227" s="183">
        <v>43398</v>
      </c>
      <c r="C227" s="183"/>
      <c r="D227" s="184" t="s">
        <v>103</v>
      </c>
      <c r="E227" s="185" t="s">
        <v>581</v>
      </c>
      <c r="F227" s="187">
        <v>698.5</v>
      </c>
      <c r="G227" s="187"/>
      <c r="H227" s="187">
        <v>850</v>
      </c>
      <c r="I227" s="187">
        <v>890</v>
      </c>
      <c r="J227" s="217" t="s">
        <v>810</v>
      </c>
      <c r="K227" s="214">
        <f t="shared" si="32"/>
        <v>151.5</v>
      </c>
      <c r="L227" s="215">
        <f t="shared" si="33"/>
        <v>0.21689334287759485</v>
      </c>
      <c r="M227" s="186" t="s">
        <v>557</v>
      </c>
      <c r="N227" s="216">
        <v>43453</v>
      </c>
      <c r="O227" s="54"/>
      <c r="P227" s="13"/>
      <c r="Q227" s="13"/>
      <c r="R227" s="14" t="s">
        <v>709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201">
        <v>130</v>
      </c>
      <c r="B228" s="155">
        <v>42877</v>
      </c>
      <c r="C228" s="155"/>
      <c r="D228" s="156" t="s">
        <v>370</v>
      </c>
      <c r="E228" s="157" t="s">
        <v>581</v>
      </c>
      <c r="F228" s="158">
        <v>127.6</v>
      </c>
      <c r="G228" s="159"/>
      <c r="H228" s="159">
        <v>138</v>
      </c>
      <c r="I228" s="159">
        <v>190</v>
      </c>
      <c r="J228" s="380" t="s">
        <v>801</v>
      </c>
      <c r="K228" s="179">
        <f t="shared" si="32"/>
        <v>10.400000000000006</v>
      </c>
      <c r="L228" s="180">
        <f t="shared" si="33"/>
        <v>8.1504702194357417E-2</v>
      </c>
      <c r="M228" s="158" t="s">
        <v>557</v>
      </c>
      <c r="N228" s="181">
        <v>43774</v>
      </c>
      <c r="O228" s="54"/>
      <c r="P228" s="13"/>
      <c r="Q228" s="13"/>
      <c r="R228" s="90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6">
        <v>131</v>
      </c>
      <c r="B229" s="191">
        <v>43158</v>
      </c>
      <c r="C229" s="191"/>
      <c r="D229" s="188" t="s">
        <v>712</v>
      </c>
      <c r="E229" s="192" t="s">
        <v>581</v>
      </c>
      <c r="F229" s="193">
        <v>317</v>
      </c>
      <c r="G229" s="192"/>
      <c r="H229" s="192"/>
      <c r="I229" s="220">
        <v>398</v>
      </c>
      <c r="J229" s="233" t="s">
        <v>559</v>
      </c>
      <c r="K229" s="190"/>
      <c r="L229" s="189"/>
      <c r="M229" s="219" t="s">
        <v>559</v>
      </c>
      <c r="N229" s="218"/>
      <c r="O229" s="54"/>
      <c r="P229" s="13"/>
      <c r="Q229" s="13"/>
      <c r="R229" s="337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64">
        <v>132</v>
      </c>
      <c r="B230" s="160">
        <v>43164</v>
      </c>
      <c r="C230" s="160"/>
      <c r="D230" s="161" t="s">
        <v>133</v>
      </c>
      <c r="E230" s="162" t="s">
        <v>581</v>
      </c>
      <c r="F230" s="163">
        <f>510-14.4</f>
        <v>495.6</v>
      </c>
      <c r="G230" s="162"/>
      <c r="H230" s="162">
        <v>350</v>
      </c>
      <c r="I230" s="182">
        <v>672</v>
      </c>
      <c r="J230" s="379" t="s">
        <v>806</v>
      </c>
      <c r="K230" s="130">
        <f t="shared" ref="K230" si="36">H230-F230</f>
        <v>-145.60000000000002</v>
      </c>
      <c r="L230" s="131">
        <f t="shared" ref="L230" si="37">K230/F230</f>
        <v>-0.29378531073446329</v>
      </c>
      <c r="M230" s="132" t="s">
        <v>621</v>
      </c>
      <c r="N230" s="133">
        <v>43887</v>
      </c>
      <c r="O230" s="54"/>
      <c r="P230" s="13"/>
      <c r="Q230" s="13"/>
      <c r="R230" s="14" t="s">
        <v>709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64">
        <v>133</v>
      </c>
      <c r="B231" s="160">
        <v>43237</v>
      </c>
      <c r="C231" s="160"/>
      <c r="D231" s="161" t="s">
        <v>460</v>
      </c>
      <c r="E231" s="162" t="s">
        <v>581</v>
      </c>
      <c r="F231" s="163">
        <v>230.3</v>
      </c>
      <c r="G231" s="162"/>
      <c r="H231" s="162">
        <v>102.5</v>
      </c>
      <c r="I231" s="182">
        <v>348</v>
      </c>
      <c r="J231" s="379" t="s">
        <v>808</v>
      </c>
      <c r="K231" s="130">
        <f t="shared" ref="K231:K232" si="38">H231-F231</f>
        <v>-127.80000000000001</v>
      </c>
      <c r="L231" s="131">
        <f t="shared" ref="L231:L232" si="39">K231/F231</f>
        <v>-0.55492835432045162</v>
      </c>
      <c r="M231" s="132" t="s">
        <v>621</v>
      </c>
      <c r="N231" s="133">
        <v>43896</v>
      </c>
      <c r="O231" s="54"/>
      <c r="P231" s="13"/>
      <c r="Q231" s="13"/>
      <c r="R231" s="339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1">
        <v>134</v>
      </c>
      <c r="B232" s="155">
        <v>43258</v>
      </c>
      <c r="C232" s="155"/>
      <c r="D232" s="156" t="s">
        <v>427</v>
      </c>
      <c r="E232" s="157" t="s">
        <v>581</v>
      </c>
      <c r="F232" s="158">
        <f>342.5-5.1</f>
        <v>337.4</v>
      </c>
      <c r="G232" s="159"/>
      <c r="H232" s="159">
        <v>412.5</v>
      </c>
      <c r="I232" s="159">
        <v>439</v>
      </c>
      <c r="J232" s="380" t="s">
        <v>883</v>
      </c>
      <c r="K232" s="179">
        <f t="shared" si="38"/>
        <v>75.100000000000023</v>
      </c>
      <c r="L232" s="180">
        <f t="shared" si="39"/>
        <v>0.22258446947243635</v>
      </c>
      <c r="M232" s="158" t="s">
        <v>557</v>
      </c>
      <c r="N232" s="181">
        <v>44230</v>
      </c>
      <c r="O232" s="54"/>
      <c r="P232" s="13"/>
      <c r="Q232" s="13"/>
      <c r="R232" s="90" t="s">
        <v>711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210">
        <v>135</v>
      </c>
      <c r="B233" s="194">
        <v>43285</v>
      </c>
      <c r="C233" s="194"/>
      <c r="D233" s="197" t="s">
        <v>48</v>
      </c>
      <c r="E233" s="195" t="s">
        <v>581</v>
      </c>
      <c r="F233" s="193">
        <f>127.5-5.53</f>
        <v>121.97</v>
      </c>
      <c r="G233" s="195"/>
      <c r="H233" s="195"/>
      <c r="I233" s="221">
        <v>170</v>
      </c>
      <c r="J233" s="233" t="s">
        <v>559</v>
      </c>
      <c r="K233" s="223"/>
      <c r="L233" s="224"/>
      <c r="M233" s="222" t="s">
        <v>559</v>
      </c>
      <c r="N233" s="225"/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64">
        <v>136</v>
      </c>
      <c r="B234" s="160">
        <v>43294</v>
      </c>
      <c r="C234" s="160"/>
      <c r="D234" s="161" t="s">
        <v>240</v>
      </c>
      <c r="E234" s="162" t="s">
        <v>581</v>
      </c>
      <c r="F234" s="163">
        <v>46.5</v>
      </c>
      <c r="G234" s="162"/>
      <c r="H234" s="162">
        <v>17</v>
      </c>
      <c r="I234" s="182">
        <v>59</v>
      </c>
      <c r="J234" s="379" t="s">
        <v>805</v>
      </c>
      <c r="K234" s="130">
        <f t="shared" ref="K234" si="40">H234-F234</f>
        <v>-29.5</v>
      </c>
      <c r="L234" s="131">
        <f t="shared" ref="L234" si="41">K234/F234</f>
        <v>-0.63440860215053763</v>
      </c>
      <c r="M234" s="132" t="s">
        <v>621</v>
      </c>
      <c r="N234" s="133">
        <v>43887</v>
      </c>
      <c r="O234" s="54"/>
      <c r="P234" s="13"/>
      <c r="Q234" s="13"/>
      <c r="R234" s="14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66">
        <v>137</v>
      </c>
      <c r="B235" s="191">
        <v>43396</v>
      </c>
      <c r="C235" s="191"/>
      <c r="D235" s="197" t="s">
        <v>405</v>
      </c>
      <c r="E235" s="195" t="s">
        <v>581</v>
      </c>
      <c r="F235" s="196">
        <v>156.5</v>
      </c>
      <c r="G235" s="195"/>
      <c r="H235" s="195"/>
      <c r="I235" s="221">
        <v>191</v>
      </c>
      <c r="J235" s="233" t="s">
        <v>559</v>
      </c>
      <c r="K235" s="223"/>
      <c r="L235" s="224"/>
      <c r="M235" s="222" t="s">
        <v>559</v>
      </c>
      <c r="N235" s="225"/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6">
        <v>138</v>
      </c>
      <c r="B236" s="191">
        <v>43439</v>
      </c>
      <c r="C236" s="191"/>
      <c r="D236" s="197" t="s">
        <v>322</v>
      </c>
      <c r="E236" s="195" t="s">
        <v>581</v>
      </c>
      <c r="F236" s="196">
        <v>259.5</v>
      </c>
      <c r="G236" s="195"/>
      <c r="H236" s="195"/>
      <c r="I236" s="221">
        <v>321</v>
      </c>
      <c r="J236" s="233" t="s">
        <v>559</v>
      </c>
      <c r="K236" s="223"/>
      <c r="L236" s="224"/>
      <c r="M236" s="222" t="s">
        <v>559</v>
      </c>
      <c r="N236" s="225"/>
      <c r="O236" s="13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64">
        <v>139</v>
      </c>
      <c r="B237" s="160">
        <v>43439</v>
      </c>
      <c r="C237" s="160"/>
      <c r="D237" s="161" t="s">
        <v>733</v>
      </c>
      <c r="E237" s="162" t="s">
        <v>581</v>
      </c>
      <c r="F237" s="162">
        <v>715</v>
      </c>
      <c r="G237" s="162"/>
      <c r="H237" s="162">
        <v>445</v>
      </c>
      <c r="I237" s="182">
        <v>840</v>
      </c>
      <c r="J237" s="134" t="s">
        <v>785</v>
      </c>
      <c r="K237" s="130">
        <f t="shared" ref="K237:K240" si="42">H237-F237</f>
        <v>-270</v>
      </c>
      <c r="L237" s="131">
        <f t="shared" ref="L237:L240" si="43">K237/F237</f>
        <v>-0.3776223776223776</v>
      </c>
      <c r="M237" s="132" t="s">
        <v>621</v>
      </c>
      <c r="N237" s="133">
        <v>43800</v>
      </c>
      <c r="O237" s="54"/>
      <c r="P237" s="13"/>
      <c r="Q237" s="13"/>
      <c r="R237" s="14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1">
        <v>140</v>
      </c>
      <c r="B238" s="202">
        <v>43469</v>
      </c>
      <c r="C238" s="202"/>
      <c r="D238" s="151" t="s">
        <v>143</v>
      </c>
      <c r="E238" s="203" t="s">
        <v>581</v>
      </c>
      <c r="F238" s="203">
        <v>875</v>
      </c>
      <c r="G238" s="203"/>
      <c r="H238" s="203">
        <v>1165</v>
      </c>
      <c r="I238" s="227">
        <v>1185</v>
      </c>
      <c r="J238" s="137" t="s">
        <v>811</v>
      </c>
      <c r="K238" s="124">
        <f t="shared" si="42"/>
        <v>290</v>
      </c>
      <c r="L238" s="125">
        <f t="shared" si="43"/>
        <v>0.33142857142857141</v>
      </c>
      <c r="M238" s="126" t="s">
        <v>557</v>
      </c>
      <c r="N238" s="357">
        <v>43847</v>
      </c>
      <c r="O238" s="54"/>
      <c r="P238" s="13"/>
      <c r="Q238" s="13"/>
      <c r="R238" s="339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141</v>
      </c>
      <c r="B239" s="202">
        <v>43559</v>
      </c>
      <c r="C239" s="202"/>
      <c r="D239" s="396" t="s">
        <v>337</v>
      </c>
      <c r="E239" s="203" t="s">
        <v>581</v>
      </c>
      <c r="F239" s="203">
        <f>387-14.63</f>
        <v>372.37</v>
      </c>
      <c r="G239" s="203"/>
      <c r="H239" s="203">
        <v>490</v>
      </c>
      <c r="I239" s="227">
        <v>490</v>
      </c>
      <c r="J239" s="137" t="s">
        <v>640</v>
      </c>
      <c r="K239" s="124">
        <f t="shared" si="42"/>
        <v>117.63</v>
      </c>
      <c r="L239" s="125">
        <f t="shared" si="43"/>
        <v>0.31589548030185027</v>
      </c>
      <c r="M239" s="126" t="s">
        <v>557</v>
      </c>
      <c r="N239" s="357">
        <v>43850</v>
      </c>
      <c r="O239" s="54"/>
      <c r="P239" s="13"/>
      <c r="Q239" s="13"/>
      <c r="R239" s="339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64">
        <v>142</v>
      </c>
      <c r="B240" s="160">
        <v>43578</v>
      </c>
      <c r="C240" s="160"/>
      <c r="D240" s="161" t="s">
        <v>734</v>
      </c>
      <c r="E240" s="162" t="s">
        <v>558</v>
      </c>
      <c r="F240" s="162">
        <v>220</v>
      </c>
      <c r="G240" s="162"/>
      <c r="H240" s="162">
        <v>127.5</v>
      </c>
      <c r="I240" s="182">
        <v>284</v>
      </c>
      <c r="J240" s="379" t="s">
        <v>809</v>
      </c>
      <c r="K240" s="130">
        <f t="shared" si="42"/>
        <v>-92.5</v>
      </c>
      <c r="L240" s="131">
        <f t="shared" si="43"/>
        <v>-0.42045454545454547</v>
      </c>
      <c r="M240" s="132" t="s">
        <v>621</v>
      </c>
      <c r="N240" s="133">
        <v>43896</v>
      </c>
      <c r="O240" s="54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1">
        <v>143</v>
      </c>
      <c r="B241" s="202">
        <v>43622</v>
      </c>
      <c r="C241" s="202"/>
      <c r="D241" s="396" t="s">
        <v>467</v>
      </c>
      <c r="E241" s="203" t="s">
        <v>558</v>
      </c>
      <c r="F241" s="203">
        <v>332.8</v>
      </c>
      <c r="G241" s="203"/>
      <c r="H241" s="203">
        <v>405</v>
      </c>
      <c r="I241" s="227">
        <v>419</v>
      </c>
      <c r="J241" s="137" t="s">
        <v>812</v>
      </c>
      <c r="K241" s="124">
        <f t="shared" ref="K241" si="44">H241-F241</f>
        <v>72.199999999999989</v>
      </c>
      <c r="L241" s="125">
        <f t="shared" ref="L241" si="45">K241/F241</f>
        <v>0.21694711538461534</v>
      </c>
      <c r="M241" s="126" t="s">
        <v>557</v>
      </c>
      <c r="N241" s="357">
        <v>43860</v>
      </c>
      <c r="O241" s="54"/>
      <c r="P241" s="13"/>
      <c r="Q241" s="13"/>
      <c r="R241" s="14" t="s">
        <v>711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40">
        <v>144</v>
      </c>
      <c r="B242" s="139">
        <v>43641</v>
      </c>
      <c r="C242" s="139"/>
      <c r="D242" s="140" t="s">
        <v>137</v>
      </c>
      <c r="E242" s="141" t="s">
        <v>581</v>
      </c>
      <c r="F242" s="142">
        <v>386</v>
      </c>
      <c r="G242" s="143"/>
      <c r="H242" s="143">
        <v>395</v>
      </c>
      <c r="I242" s="143">
        <v>452</v>
      </c>
      <c r="J242" s="166" t="s">
        <v>802</v>
      </c>
      <c r="K242" s="167">
        <f t="shared" ref="K242" si="46">H242-F242</f>
        <v>9</v>
      </c>
      <c r="L242" s="168">
        <f t="shared" ref="L242" si="47">K242/F242</f>
        <v>2.3316062176165803E-2</v>
      </c>
      <c r="M242" s="169" t="s">
        <v>666</v>
      </c>
      <c r="N242" s="170">
        <v>43868</v>
      </c>
      <c r="O242" s="13"/>
      <c r="P242" s="13"/>
      <c r="Q242" s="13"/>
      <c r="R242" s="14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67">
        <v>145</v>
      </c>
      <c r="B243" s="191">
        <v>43707</v>
      </c>
      <c r="C243" s="191"/>
      <c r="D243" s="197" t="s">
        <v>256</v>
      </c>
      <c r="E243" s="195" t="s">
        <v>581</v>
      </c>
      <c r="F243" s="195" t="s">
        <v>713</v>
      </c>
      <c r="G243" s="195"/>
      <c r="H243" s="195"/>
      <c r="I243" s="221">
        <v>190</v>
      </c>
      <c r="J243" s="233" t="s">
        <v>559</v>
      </c>
      <c r="K243" s="223"/>
      <c r="L243" s="224"/>
      <c r="M243" s="353" t="s">
        <v>559</v>
      </c>
      <c r="N243" s="225"/>
      <c r="O243" s="13"/>
      <c r="P243" s="13"/>
      <c r="Q243" s="13"/>
      <c r="R243" s="339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146</v>
      </c>
      <c r="B244" s="202">
        <v>43731</v>
      </c>
      <c r="C244" s="202"/>
      <c r="D244" s="151" t="s">
        <v>419</v>
      </c>
      <c r="E244" s="203" t="s">
        <v>581</v>
      </c>
      <c r="F244" s="203">
        <v>235</v>
      </c>
      <c r="G244" s="203"/>
      <c r="H244" s="203">
        <v>295</v>
      </c>
      <c r="I244" s="227">
        <v>296</v>
      </c>
      <c r="J244" s="137" t="s">
        <v>790</v>
      </c>
      <c r="K244" s="124">
        <f t="shared" ref="K244" si="48">H244-F244</f>
        <v>60</v>
      </c>
      <c r="L244" s="125">
        <f t="shared" ref="L244" si="49">K244/F244</f>
        <v>0.25531914893617019</v>
      </c>
      <c r="M244" s="126" t="s">
        <v>557</v>
      </c>
      <c r="N244" s="357">
        <v>43844</v>
      </c>
      <c r="O244" s="54"/>
      <c r="P244" s="13"/>
      <c r="Q244" s="13"/>
      <c r="R244" s="14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201">
        <v>147</v>
      </c>
      <c r="B245" s="202">
        <v>43752</v>
      </c>
      <c r="C245" s="202"/>
      <c r="D245" s="151" t="s">
        <v>781</v>
      </c>
      <c r="E245" s="203" t="s">
        <v>581</v>
      </c>
      <c r="F245" s="203">
        <v>277.5</v>
      </c>
      <c r="G245" s="203"/>
      <c r="H245" s="203">
        <v>333</v>
      </c>
      <c r="I245" s="227">
        <v>333</v>
      </c>
      <c r="J245" s="137" t="s">
        <v>791</v>
      </c>
      <c r="K245" s="124">
        <f t="shared" ref="K245" si="50">H245-F245</f>
        <v>55.5</v>
      </c>
      <c r="L245" s="125">
        <f t="shared" ref="L245" si="51">K245/F245</f>
        <v>0.2</v>
      </c>
      <c r="M245" s="126" t="s">
        <v>557</v>
      </c>
      <c r="N245" s="357">
        <v>43846</v>
      </c>
      <c r="O245" s="54"/>
      <c r="P245" s="13"/>
      <c r="Q245" s="13"/>
      <c r="R245" s="339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148</v>
      </c>
      <c r="B246" s="202">
        <v>43752</v>
      </c>
      <c r="C246" s="202"/>
      <c r="D246" s="151" t="s">
        <v>780</v>
      </c>
      <c r="E246" s="203" t="s">
        <v>581</v>
      </c>
      <c r="F246" s="203">
        <v>930</v>
      </c>
      <c r="G246" s="203"/>
      <c r="H246" s="203">
        <v>1165</v>
      </c>
      <c r="I246" s="227">
        <v>1200</v>
      </c>
      <c r="J246" s="137" t="s">
        <v>792</v>
      </c>
      <c r="K246" s="124">
        <f t="shared" ref="K246" si="52">H246-F246</f>
        <v>235</v>
      </c>
      <c r="L246" s="125">
        <f t="shared" ref="L246" si="53">K246/F246</f>
        <v>0.25268817204301075</v>
      </c>
      <c r="M246" s="126" t="s">
        <v>557</v>
      </c>
      <c r="N246" s="357">
        <v>43847</v>
      </c>
      <c r="O246" s="54"/>
      <c r="P246" s="13"/>
      <c r="Q246" s="13"/>
      <c r="R246" s="339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66">
        <v>149</v>
      </c>
      <c r="B247" s="342">
        <v>43753</v>
      </c>
      <c r="C247" s="207"/>
      <c r="D247" s="368" t="s">
        <v>779</v>
      </c>
      <c r="E247" s="345" t="s">
        <v>581</v>
      </c>
      <c r="F247" s="348">
        <v>111</v>
      </c>
      <c r="G247" s="345"/>
      <c r="H247" s="345"/>
      <c r="I247" s="351">
        <v>141</v>
      </c>
      <c r="J247" s="233" t="s">
        <v>559</v>
      </c>
      <c r="K247" s="233"/>
      <c r="L247" s="119"/>
      <c r="M247" s="356" t="s">
        <v>559</v>
      </c>
      <c r="N247" s="235"/>
      <c r="O247" s="13"/>
      <c r="P247" s="13"/>
      <c r="Q247" s="13"/>
      <c r="R247" s="339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150</v>
      </c>
      <c r="B248" s="202">
        <v>43753</v>
      </c>
      <c r="C248" s="202"/>
      <c r="D248" s="151" t="s">
        <v>778</v>
      </c>
      <c r="E248" s="203" t="s">
        <v>581</v>
      </c>
      <c r="F248" s="204">
        <v>296</v>
      </c>
      <c r="G248" s="203"/>
      <c r="H248" s="203">
        <v>370</v>
      </c>
      <c r="I248" s="227">
        <v>370</v>
      </c>
      <c r="J248" s="137" t="s">
        <v>640</v>
      </c>
      <c r="K248" s="124">
        <f t="shared" ref="K248" si="54">H248-F248</f>
        <v>74</v>
      </c>
      <c r="L248" s="125">
        <f t="shared" ref="L248" si="55">K248/F248</f>
        <v>0.25</v>
      </c>
      <c r="M248" s="126" t="s">
        <v>557</v>
      </c>
      <c r="N248" s="357">
        <v>43853</v>
      </c>
      <c r="O248" s="54"/>
      <c r="P248" s="13"/>
      <c r="Q248" s="13"/>
      <c r="R248" s="339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67">
        <v>151</v>
      </c>
      <c r="B249" s="206">
        <v>43754</v>
      </c>
      <c r="C249" s="206"/>
      <c r="D249" s="188" t="s">
        <v>777</v>
      </c>
      <c r="E249" s="344" t="s">
        <v>581</v>
      </c>
      <c r="F249" s="347" t="s">
        <v>774</v>
      </c>
      <c r="G249" s="344"/>
      <c r="H249" s="344"/>
      <c r="I249" s="350">
        <v>344</v>
      </c>
      <c r="J249" s="233" t="s">
        <v>559</v>
      </c>
      <c r="K249" s="236"/>
      <c r="L249" s="355"/>
      <c r="M249" s="338" t="s">
        <v>559</v>
      </c>
      <c r="N249" s="358"/>
      <c r="O249" s="13"/>
      <c r="P249" s="13"/>
      <c r="Q249" s="13"/>
      <c r="R249" s="339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1">
        <v>152</v>
      </c>
      <c r="B250" s="207">
        <v>43832</v>
      </c>
      <c r="C250" s="207"/>
      <c r="D250" s="211" t="s">
        <v>759</v>
      </c>
      <c r="E250" s="208" t="s">
        <v>581</v>
      </c>
      <c r="F250" s="209" t="s">
        <v>789</v>
      </c>
      <c r="G250" s="208"/>
      <c r="H250" s="208"/>
      <c r="I250" s="232">
        <v>590</v>
      </c>
      <c r="J250" s="233" t="s">
        <v>559</v>
      </c>
      <c r="K250" s="233"/>
      <c r="L250" s="119"/>
      <c r="M250" s="338" t="s">
        <v>559</v>
      </c>
      <c r="N250" s="235"/>
      <c r="O250" s="13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153</v>
      </c>
      <c r="B251" s="202">
        <v>43966</v>
      </c>
      <c r="C251" s="202"/>
      <c r="D251" s="151" t="s">
        <v>64</v>
      </c>
      <c r="E251" s="203" t="s">
        <v>581</v>
      </c>
      <c r="F251" s="204">
        <v>67.5</v>
      </c>
      <c r="G251" s="203"/>
      <c r="H251" s="203">
        <v>86</v>
      </c>
      <c r="I251" s="227">
        <v>86</v>
      </c>
      <c r="J251" s="137" t="s">
        <v>821</v>
      </c>
      <c r="K251" s="124">
        <f t="shared" ref="K251" si="56">H251-F251</f>
        <v>18.5</v>
      </c>
      <c r="L251" s="125">
        <f t="shared" ref="L251" si="57">K251/F251</f>
        <v>0.27407407407407408</v>
      </c>
      <c r="M251" s="126" t="s">
        <v>557</v>
      </c>
      <c r="N251" s="357">
        <v>44008</v>
      </c>
      <c r="O251" s="54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5">
        <v>154</v>
      </c>
      <c r="B252" s="207">
        <v>44035</v>
      </c>
      <c r="C252" s="207"/>
      <c r="D252" s="211" t="s">
        <v>466</v>
      </c>
      <c r="E252" s="208" t="s">
        <v>581</v>
      </c>
      <c r="F252" s="209" t="s">
        <v>824</v>
      </c>
      <c r="G252" s="208"/>
      <c r="H252" s="208"/>
      <c r="I252" s="232">
        <v>296</v>
      </c>
      <c r="J252" s="233" t="s">
        <v>559</v>
      </c>
      <c r="K252" s="233"/>
      <c r="L252" s="119"/>
      <c r="M252" s="234"/>
      <c r="N252" s="235"/>
      <c r="O252" s="13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201">
        <v>155</v>
      </c>
      <c r="B253" s="202">
        <v>44092</v>
      </c>
      <c r="C253" s="202"/>
      <c r="D253" s="151" t="s">
        <v>399</v>
      </c>
      <c r="E253" s="203" t="s">
        <v>581</v>
      </c>
      <c r="F253" s="203">
        <v>206</v>
      </c>
      <c r="G253" s="203"/>
      <c r="H253" s="203">
        <v>248</v>
      </c>
      <c r="I253" s="227">
        <v>248</v>
      </c>
      <c r="J253" s="137" t="s">
        <v>640</v>
      </c>
      <c r="K253" s="124">
        <f t="shared" ref="K253:K254" si="58">H253-F253</f>
        <v>42</v>
      </c>
      <c r="L253" s="125">
        <f t="shared" ref="L253:L254" si="59">K253/F253</f>
        <v>0.20388349514563106</v>
      </c>
      <c r="M253" s="126" t="s">
        <v>557</v>
      </c>
      <c r="N253" s="357">
        <v>44214</v>
      </c>
      <c r="O253" s="54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156</v>
      </c>
      <c r="B254" s="202">
        <v>44140</v>
      </c>
      <c r="C254" s="202"/>
      <c r="D254" s="151" t="s">
        <v>399</v>
      </c>
      <c r="E254" s="203" t="s">
        <v>581</v>
      </c>
      <c r="F254" s="203">
        <v>182.5</v>
      </c>
      <c r="G254" s="203"/>
      <c r="H254" s="203">
        <v>248</v>
      </c>
      <c r="I254" s="227">
        <v>248</v>
      </c>
      <c r="J254" s="137" t="s">
        <v>640</v>
      </c>
      <c r="K254" s="124">
        <f t="shared" si="58"/>
        <v>65.5</v>
      </c>
      <c r="L254" s="125">
        <f t="shared" si="59"/>
        <v>0.35890410958904112</v>
      </c>
      <c r="M254" s="126" t="s">
        <v>557</v>
      </c>
      <c r="N254" s="357">
        <v>44214</v>
      </c>
      <c r="O254" s="54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5">
        <v>157</v>
      </c>
      <c r="B255" s="207">
        <v>44140</v>
      </c>
      <c r="C255" s="207"/>
      <c r="D255" s="211" t="s">
        <v>322</v>
      </c>
      <c r="E255" s="208" t="s">
        <v>581</v>
      </c>
      <c r="F255" s="209" t="s">
        <v>828</v>
      </c>
      <c r="G255" s="208"/>
      <c r="H255" s="208"/>
      <c r="I255" s="232">
        <v>320</v>
      </c>
      <c r="J255" s="233" t="s">
        <v>559</v>
      </c>
      <c r="K255" s="233"/>
      <c r="L255" s="119"/>
      <c r="M255" s="234"/>
      <c r="N255" s="235"/>
      <c r="O255" s="13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158</v>
      </c>
      <c r="B256" s="202">
        <v>44140</v>
      </c>
      <c r="C256" s="202"/>
      <c r="D256" s="151" t="s">
        <v>462</v>
      </c>
      <c r="E256" s="203" t="s">
        <v>581</v>
      </c>
      <c r="F256" s="204">
        <v>925</v>
      </c>
      <c r="G256" s="203"/>
      <c r="H256" s="203">
        <v>1095</v>
      </c>
      <c r="I256" s="227">
        <v>1093</v>
      </c>
      <c r="J256" s="510" t="s">
        <v>835</v>
      </c>
      <c r="K256" s="124">
        <f t="shared" ref="K256" si="60">H256-F256</f>
        <v>170</v>
      </c>
      <c r="L256" s="125">
        <f t="shared" ref="L256" si="61">K256/F256</f>
        <v>0.18378378378378379</v>
      </c>
      <c r="M256" s="126" t="s">
        <v>557</v>
      </c>
      <c r="N256" s="357">
        <v>44201</v>
      </c>
      <c r="O256" s="13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159</v>
      </c>
      <c r="B257" s="207">
        <v>44140</v>
      </c>
      <c r="C257" s="207"/>
      <c r="D257" s="211" t="s">
        <v>337</v>
      </c>
      <c r="E257" s="208" t="s">
        <v>581</v>
      </c>
      <c r="F257" s="209" t="s">
        <v>829</v>
      </c>
      <c r="G257" s="208"/>
      <c r="H257" s="208"/>
      <c r="I257" s="232">
        <v>406</v>
      </c>
      <c r="J257" s="233" t="s">
        <v>559</v>
      </c>
      <c r="K257" s="233"/>
      <c r="L257" s="119"/>
      <c r="M257" s="234"/>
      <c r="N257" s="235"/>
      <c r="O257" s="13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5">
        <v>160</v>
      </c>
      <c r="B258" s="207">
        <v>44141</v>
      </c>
      <c r="C258" s="207"/>
      <c r="D258" s="211" t="s">
        <v>466</v>
      </c>
      <c r="E258" s="208" t="s">
        <v>581</v>
      </c>
      <c r="F258" s="209" t="s">
        <v>830</v>
      </c>
      <c r="G258" s="208"/>
      <c r="H258" s="208"/>
      <c r="I258" s="232">
        <v>290</v>
      </c>
      <c r="J258" s="233" t="s">
        <v>559</v>
      </c>
      <c r="K258" s="233"/>
      <c r="L258" s="119"/>
      <c r="M258" s="234"/>
      <c r="N258" s="235"/>
      <c r="O258" s="13"/>
      <c r="P258" s="13"/>
      <c r="Q258" s="13"/>
      <c r="R258" s="339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5">
        <v>161</v>
      </c>
      <c r="B259" s="207">
        <v>44187</v>
      </c>
      <c r="C259" s="207"/>
      <c r="D259" s="211" t="s">
        <v>755</v>
      </c>
      <c r="E259" s="208" t="s">
        <v>581</v>
      </c>
      <c r="F259" s="498" t="s">
        <v>833</v>
      </c>
      <c r="G259" s="208"/>
      <c r="H259" s="208"/>
      <c r="I259" s="232">
        <v>239</v>
      </c>
      <c r="J259" s="499" t="s">
        <v>559</v>
      </c>
      <c r="K259" s="233"/>
      <c r="L259" s="119"/>
      <c r="M259" s="234"/>
      <c r="N259" s="235"/>
      <c r="O259" s="13"/>
      <c r="P259" s="13"/>
      <c r="Q259" s="13"/>
      <c r="R259" s="339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5"/>
      <c r="B260" s="207"/>
      <c r="C260" s="207"/>
      <c r="D260" s="211"/>
      <c r="E260" s="208"/>
      <c r="F260" s="209"/>
      <c r="G260" s="208"/>
      <c r="H260" s="208"/>
      <c r="I260" s="232"/>
      <c r="J260" s="233"/>
      <c r="K260" s="233"/>
      <c r="L260" s="119"/>
      <c r="M260" s="234"/>
      <c r="N260" s="235"/>
      <c r="O260" s="13"/>
      <c r="P260" s="13"/>
      <c r="R260" s="339"/>
    </row>
    <row r="261" spans="1:26">
      <c r="A261" s="205"/>
      <c r="B261" s="207"/>
      <c r="C261" s="207"/>
      <c r="D261" s="211"/>
      <c r="E261" s="208"/>
      <c r="F261" s="209"/>
      <c r="G261" s="208"/>
      <c r="H261" s="208"/>
      <c r="I261" s="232"/>
      <c r="J261" s="233"/>
      <c r="K261" s="233"/>
      <c r="L261" s="119"/>
      <c r="M261" s="234"/>
      <c r="N261" s="235"/>
      <c r="O261" s="13"/>
      <c r="R261" s="237"/>
    </row>
    <row r="262" spans="1:26">
      <c r="A262" s="205"/>
      <c r="B262" s="207"/>
      <c r="C262" s="207"/>
      <c r="D262" s="211"/>
      <c r="E262" s="208"/>
      <c r="F262" s="209"/>
      <c r="G262" s="208"/>
      <c r="H262" s="208"/>
      <c r="I262" s="232"/>
      <c r="J262" s="233"/>
      <c r="K262" s="233"/>
      <c r="L262" s="119"/>
      <c r="M262" s="234"/>
      <c r="N262" s="235"/>
      <c r="O262" s="13"/>
      <c r="R262" s="237"/>
    </row>
    <row r="263" spans="1:26">
      <c r="A263" s="205"/>
      <c r="B263" s="207"/>
      <c r="C263" s="207"/>
      <c r="D263" s="211"/>
      <c r="E263" s="208"/>
      <c r="F263" s="209"/>
      <c r="G263" s="208"/>
      <c r="H263" s="208"/>
      <c r="I263" s="232"/>
      <c r="J263" s="233"/>
      <c r="K263" s="233"/>
      <c r="L263" s="119"/>
      <c r="M263" s="234"/>
      <c r="N263" s="235"/>
      <c r="O263" s="13"/>
      <c r="R263" s="237"/>
    </row>
    <row r="264" spans="1:26">
      <c r="A264" s="205"/>
      <c r="B264" s="196" t="s">
        <v>784</v>
      </c>
      <c r="O264" s="13"/>
      <c r="R264" s="237"/>
    </row>
    <row r="265" spans="1:26">
      <c r="R265" s="237"/>
    </row>
    <row r="266" spans="1:26">
      <c r="R266" s="237"/>
    </row>
    <row r="267" spans="1:26">
      <c r="R267" s="237"/>
    </row>
    <row r="268" spans="1:26">
      <c r="R268" s="237"/>
    </row>
    <row r="269" spans="1:26">
      <c r="R269" s="237"/>
    </row>
    <row r="270" spans="1:26">
      <c r="R270" s="237"/>
    </row>
    <row r="271" spans="1:26">
      <c r="R271" s="237"/>
    </row>
    <row r="281" spans="1:6">
      <c r="A281" s="212"/>
    </row>
    <row r="282" spans="1:6">
      <c r="A282" s="212"/>
      <c r="F282" s="500"/>
    </row>
    <row r="283" spans="1:6">
      <c r="A283" s="208"/>
    </row>
  </sheetData>
  <autoFilter ref="R1:R279"/>
  <mergeCells count="3">
    <mergeCell ref="A61:A62"/>
    <mergeCell ref="B61:B62"/>
    <mergeCell ref="J61:J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2021-02-05T03:23:45Z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