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F&amp;O)'!$R$1:$R$297</definedName>
    <definedName name="_xlnm._FilterDatabase" localSheetId="1" hidden="1">'Future Intra'!$B$13:$P$13</definedName>
  </definedNames>
  <calcPr calcId="124519"/>
</workbook>
</file>

<file path=xl/calcChain.xml><?xml version="1.0" encoding="utf-8"?>
<calcChain xmlns="http://schemas.openxmlformats.org/spreadsheetml/2006/main">
  <c r="M38" i="6"/>
  <c r="L38"/>
  <c r="K38"/>
  <c r="L56"/>
  <c r="M56" s="1"/>
  <c r="K56"/>
  <c r="L52"/>
  <c r="K52"/>
  <c r="M67"/>
  <c r="L49"/>
  <c r="K49"/>
  <c r="M49" s="1"/>
  <c r="L51"/>
  <c r="K51"/>
  <c r="L50"/>
  <c r="K50"/>
  <c r="M52" l="1"/>
  <c r="M51"/>
  <c r="M50"/>
  <c r="L12" l="1"/>
  <c r="K12"/>
  <c r="M12" s="1"/>
  <c r="L35"/>
  <c r="K35"/>
  <c r="P15"/>
  <c r="L15"/>
  <c r="K15"/>
  <c r="M15" s="1"/>
  <c r="L17"/>
  <c r="K17"/>
  <c r="L14"/>
  <c r="K14"/>
  <c r="K10"/>
  <c r="L10"/>
  <c r="P10"/>
  <c r="L18"/>
  <c r="K18"/>
  <c r="P13"/>
  <c r="P16"/>
  <c r="P96"/>
  <c r="P11"/>
  <c r="L96"/>
  <c r="K96"/>
  <c r="M35" l="1"/>
  <c r="M17"/>
  <c r="M14"/>
  <c r="M10"/>
  <c r="M18"/>
  <c r="M96"/>
  <c r="K261" l="1"/>
  <c r="L261" s="1"/>
  <c r="K281" l="1"/>
  <c r="L281" s="1"/>
  <c r="K280"/>
  <c r="L280" s="1"/>
  <c r="K279"/>
  <c r="L279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K260"/>
  <c r="L260" s="1"/>
  <c r="K259"/>
  <c r="L259" s="1"/>
  <c r="K258"/>
  <c r="L258" s="1"/>
  <c r="F257"/>
  <c r="K257" s="1"/>
  <c r="L257" s="1"/>
  <c r="K256"/>
  <c r="L256" s="1"/>
  <c r="K255"/>
  <c r="L255" s="1"/>
  <c r="K254"/>
  <c r="L254" s="1"/>
  <c r="K253"/>
  <c r="L253" s="1"/>
  <c r="K252"/>
  <c r="L252" s="1"/>
  <c r="F251"/>
  <c r="K251" s="1"/>
  <c r="L251" s="1"/>
  <c r="F250"/>
  <c r="K250" s="1"/>
  <c r="L250" s="1"/>
  <c r="K249"/>
  <c r="L249" s="1"/>
  <c r="F248"/>
  <c r="K248" s="1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0"/>
  <c r="L230" s="1"/>
  <c r="K229"/>
  <c r="L229" s="1"/>
  <c r="F228"/>
  <c r="K228" s="1"/>
  <c r="L228" s="1"/>
  <c r="K227"/>
  <c r="L227" s="1"/>
  <c r="K224"/>
  <c r="L224" s="1"/>
  <c r="K223"/>
  <c r="L223" s="1"/>
  <c r="K222"/>
  <c r="L222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0"/>
  <c r="L200" s="1"/>
  <c r="K198"/>
  <c r="L198" s="1"/>
  <c r="K196"/>
  <c r="L196" s="1"/>
  <c r="K195"/>
  <c r="L195" s="1"/>
  <c r="K194"/>
  <c r="L194" s="1"/>
  <c r="K192"/>
  <c r="L192" s="1"/>
  <c r="K191"/>
  <c r="L191" s="1"/>
  <c r="K190"/>
  <c r="L190" s="1"/>
  <c r="K189"/>
  <c r="K188"/>
  <c r="L188" s="1"/>
  <c r="K187"/>
  <c r="L187" s="1"/>
  <c r="K185"/>
  <c r="L185" s="1"/>
  <c r="K184"/>
  <c r="L184" s="1"/>
  <c r="K183"/>
  <c r="L183" s="1"/>
  <c r="K182"/>
  <c r="L182" s="1"/>
  <c r="K181"/>
  <c r="L181" s="1"/>
  <c r="F180"/>
  <c r="K180" s="1"/>
  <c r="L180" s="1"/>
  <c r="H179"/>
  <c r="K179" s="1"/>
  <c r="L179" s="1"/>
  <c r="K176"/>
  <c r="L176" s="1"/>
  <c r="K175"/>
  <c r="L175" s="1"/>
  <c r="K174"/>
  <c r="L174" s="1"/>
  <c r="K173"/>
  <c r="L173" s="1"/>
  <c r="K172"/>
  <c r="L172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H145"/>
  <c r="K145" s="1"/>
  <c r="L145" s="1"/>
  <c r="F144"/>
  <c r="K144" s="1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M7"/>
  <c r="D7" i="5"/>
  <c r="K6" i="4"/>
  <c r="K6" i="3"/>
  <c r="L6" i="2"/>
</calcChain>
</file>

<file path=xl/sharedStrings.xml><?xml version="1.0" encoding="utf-8"?>
<sst xmlns="http://schemas.openxmlformats.org/spreadsheetml/2006/main" count="2791" uniqueCount="1065">
  <si>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</si>
  <si>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</si>
  <si>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</si>
  <si>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</si>
  <si>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</si>
  <si>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</si>
  <si>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</si>
  <si>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</si>
  <si>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</si>
  <si>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</si>
  <si>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</si>
  <si>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</si>
  <si>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</si>
  <si>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</si>
  <si>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</si>
  <si>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</si>
  <si>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</si>
  <si>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</si>
  <si>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</si>
  <si>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</si>
  <si>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</si>
  <si>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</si>
  <si>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</si>
  <si>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</si>
  <si>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</si>
  <si>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</si>
  <si>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</si>
  <si>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</si>
  <si>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</si>
  <si>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</si>
  <si>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</si>
  <si>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</si>
  <si>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</si>
  <si>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</si>
  <si>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</si>
  <si>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</si>
  <si>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</si>
  <si>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</si>
  <si>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</si>
  <si>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</si>
  <si>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</si>
  <si>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</si>
  <si>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</si>
  <si>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</si>
  <si>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</si>
  <si>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</si>
  <si>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</si>
  <si>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</si>
  <si>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</si>
  <si>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</si>
  <si>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</si>
  <si>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</si>
  <si>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</si>
  <si>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</si>
  <si>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</si>
  <si>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</si>
  <si>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</si>
  <si>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</si>
  <si>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</si>
  <si>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</si>
  <si>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</si>
  <si>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</si>
  <si>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</si>
  <si>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</si>
  <si>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</si>
  <si>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</si>
  <si>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</si>
  <si>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</si>
  <si>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</si>
  <si>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</si>
  <si>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</si>
  <si>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</si>
  <si>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</si>
  <si>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</si>
  <si>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</si>
  <si>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</si>
  <si>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</si>
  <si>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</si>
  <si>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</si>
  <si>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</si>
  <si>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</si>
  <si>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</si>
  <si>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</si>
  <si>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</si>
  <si>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</si>
  <si>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</si>
  <si>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</si>
  <si>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</si>
  <si>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</si>
  <si>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</si>
  <si>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</si>
  <si>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</si>
  <si>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</si>
  <si>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</si>
  <si>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</si>
  <si>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</si>
  <si>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</si>
  <si>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</si>
  <si>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</si>
  <si>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</si>
  <si>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</si>
  <si>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</si>
  <si>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</si>
  <si>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</si>
  <si>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</si>
  <si>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</si>
  <si>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</si>
  <si>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</si>
  <si>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</si>
  <si>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</si>
  <si>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</si>
  <si>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</si>
  <si>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</si>
  <si>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</si>
  <si>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</si>
  <si>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</si>
  <si>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</si>
  <si>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</si>
  <si>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</si>
  <si>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</si>
  <si>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</si>
  <si>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</si>
  <si>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</si>
  <si>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</si>
  <si>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</si>
  <si>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</si>
  <si>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</si>
  <si>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</si>
  <si>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</si>
  <si>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</si>
  <si>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</si>
  <si>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</si>
  <si>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</si>
  <si>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</si>
  <si>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</si>
  <si>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</si>
  <si>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</si>
  <si>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</si>
  <si>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</si>
  <si>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</si>
  <si>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</si>
  <si>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</si>
  <si>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</si>
  <si>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</si>
  <si>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</si>
  <si>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</si>
  <si>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</si>
  <si>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</si>
  <si>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</si>
  <si>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</si>
  <si>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</si>
  <si>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</si>
  <si>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</si>
  <si>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</si>
  <si>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</si>
  <si>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</si>
  <si>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</si>
  <si>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</si>
  <si>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</si>
  <si>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</si>
  <si>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</si>
  <si>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</si>
  <si>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</si>
  <si>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</si>
  <si>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</si>
  <si>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</si>
  <si>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</si>
  <si>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</si>
  <si>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</si>
  <si>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</si>
  <si>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</si>
  <si>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</si>
  <si>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</si>
  <si>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</si>
  <si>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</si>
  <si>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</si>
  <si>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</si>
  <si>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</si>
  <si>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</si>
  <si>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</si>
  <si>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</si>
  <si>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</si>
  <si>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</si>
  <si>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</si>
  <si>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</si>
  <si>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</si>
  <si>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</si>
  <si>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</si>
  <si>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</si>
  <si>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</si>
  <si>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</si>
  <si>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</si>
  <si>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</si>
  <si>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</si>
  <si>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</si>
  <si>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</si>
  <si>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</si>
  <si>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</si>
  <si>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</si>
  <si>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</si>
  <si>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</si>
  <si>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</si>
  <si>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</si>
  <si>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</si>
  <si>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</si>
  <si>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</si>
  <si>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</si>
  <si>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</si>
  <si>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</si>
  <si>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</si>
  <si>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</si>
  <si>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</si>
  <si>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</si>
  <si>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</si>
  <si>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</si>
  <si>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</si>
  <si>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</si>
  <si>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</si>
  <si>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</si>
  <si>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</si>
  <si>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</si>
  <si>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</si>
  <si>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</si>
  <si>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</si>
  <si>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</si>
  <si>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</si>
  <si>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</si>
  <si>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</si>
  <si>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</si>
  <si>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</si>
  <si>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</si>
  <si>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</si>
  <si>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</si>
  <si>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</si>
  <si>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</si>
  <si>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</si>
  <si>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</si>
  <si>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</si>
  <si>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</si>
  <si>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</si>
  <si>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</si>
  <si>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</si>
  <si>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</si>
  <si>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</si>
  <si>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</si>
  <si>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</si>
  <si>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</si>
  <si>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</si>
  <si>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</si>
  <si>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</si>
  <si>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</si>
  <si>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</si>
  <si>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</si>
  <si>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</si>
  <si>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</si>
  <si>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</si>
  <si>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</si>
  <si>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</si>
  <si>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</si>
  <si>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</si>
  <si>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</si>
  <si>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</si>
  <si>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</si>
  <si>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</si>
  <si>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</si>
  <si>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</si>
  <si>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</si>
  <si>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</si>
  <si>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</si>
  <si>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</si>
  <si>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</si>
  <si>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</si>
  <si>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</si>
  <si>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</si>
  <si>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</si>
  <si>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</si>
  <si>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</si>
  <si>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</si>
  <si>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</si>
  <si>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</si>
  <si>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</si>
  <si>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</si>
  <si>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</si>
  <si>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</si>
  <si>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</si>
  <si>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</si>
  <si>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</si>
  <si>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</si>
  <si>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</si>
  <si>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</si>
  <si>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</si>
  <si>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</si>
  <si>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</si>
  <si>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</si>
  <si>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</si>
  <si>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</si>
  <si>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</si>
  <si>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</si>
  <si>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</si>
  <si>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</si>
  <si>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</si>
  <si>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</si>
  <si>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</si>
  <si>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</si>
  <si>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</si>
  <si>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</si>
  <si>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</si>
  <si>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</si>
  <si>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</si>
  <si>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</si>
  <si>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</si>
  <si>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</si>
  <si>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</si>
  <si>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</si>
  <si>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</si>
  <si>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</si>
  <si>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</si>
  <si>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</si>
  <si>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</si>
  <si>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</si>
  <si>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</si>
  <si>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</si>
  <si>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</si>
  <si>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</si>
  <si>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</si>
  <si>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</si>
  <si>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</si>
  <si>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</si>
  <si>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</si>
  <si>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</si>
  <si>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</si>
  <si>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</si>
  <si>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</si>
  <si>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</si>
  <si>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</si>
  <si>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</si>
  <si>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</si>
  <si>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</si>
  <si>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</si>
  <si>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</si>
  <si>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</si>
  <si>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</si>
  <si>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</si>
  <si>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</si>
  <si>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</si>
  <si>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</si>
  <si>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</si>
  <si>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</si>
  <si>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</si>
  <si>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</si>
  <si>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</si>
  <si>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</si>
  <si>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</si>
  <si>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</si>
  <si>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</si>
  <si>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</si>
  <si>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</si>
  <si>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</si>
  <si>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</si>
  <si>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</si>
  <si>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</si>
  <si>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</si>
  <si>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</si>
  <si>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</si>
  <si>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</si>
  <si>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</si>
  <si>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</si>
  <si>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</si>
  <si>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</si>
  <si>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</si>
  <si>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</si>
  <si>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</si>
  <si>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</si>
  <si>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</si>
  <si>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</si>
  <si>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</si>
  <si>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</si>
  <si>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</si>
  <si>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</si>
  <si>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</si>
  <si>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</si>
  <si>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</si>
  <si>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</si>
  <si>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</si>
  <si>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</si>
  <si>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</si>
  <si>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</si>
  <si>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</si>
  <si>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</si>
  <si>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</si>
  <si>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</si>
  <si>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</si>
  <si>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</si>
  <si>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</si>
  <si>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</si>
  <si>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</si>
  <si>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</si>
  <si>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</si>
  <si>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</si>
  <si>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</si>
  <si>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</si>
  <si>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</si>
  <si>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</si>
  <si>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</si>
  <si>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</si>
  <si>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</si>
  <si>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</si>
  <si>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</si>
  <si>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</si>
  <si>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</si>
  <si>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</si>
  <si>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</si>
  <si>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</si>
  <si>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</si>
  <si>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</si>
  <si>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</si>
  <si>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</si>
  <si>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</si>
  <si>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</si>
  <si>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</si>
  <si>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</si>
  <si>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</si>
  <si>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</si>
  <si>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</si>
  <si>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</si>
  <si>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</si>
  <si>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</si>
  <si>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</si>
  <si>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</si>
  <si>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</si>
  <si>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</si>
  <si>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</si>
  <si>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</si>
  <si>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</si>
  <si>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</si>
  <si>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</si>
  <si>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</si>
  <si>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</si>
  <si>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</si>
  <si>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</si>
  <si>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</si>
  <si>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</si>
  <si>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</si>
  <si>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</si>
  <si>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</si>
  <si>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</si>
  <si>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</si>
  <si>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</si>
  <si>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</si>
  <si>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</si>
  <si>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</si>
  <si>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</si>
  <si>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</si>
  <si>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</si>
  <si>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</si>
  <si>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</si>
  <si>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</si>
  <si>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</si>
  <si>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</si>
  <si>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</si>
  <si>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</si>
  <si>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</si>
  <si>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</si>
  <si>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</si>
  <si>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</si>
  <si>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</si>
  <si>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</si>
  <si>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</si>
  <si>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</si>
  <si>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</si>
  <si>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</si>
  <si>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</si>
  <si>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</si>
  <si>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</si>
  <si>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</si>
  <si>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</si>
  <si>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</si>
  <si>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</si>
  <si>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</si>
  <si>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</si>
  <si>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</si>
  <si>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</si>
  <si>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</si>
  <si>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</si>
  <si>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</si>
  <si>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</si>
  <si>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</si>
  <si>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</si>
  <si>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</si>
  <si>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</si>
  <si>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</si>
  <si>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</si>
  <si>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</si>
  <si>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</si>
  <si>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</si>
  <si>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</si>
  <si>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</si>
  <si>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</si>
  <si>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</si>
  <si>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</si>
  <si>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</si>
  <si>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</si>
  <si>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</si>
  <si>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</si>
  <si>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</si>
  <si>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</si>
  <si>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</si>
  <si>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</si>
  <si>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</si>
  <si>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</si>
  <si>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</si>
  <si>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</si>
  <si>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</si>
  <si>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</si>
  <si>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</si>
  <si>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</si>
  <si>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</si>
  <si>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</si>
  <si>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</si>
  <si>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</si>
  <si>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</si>
  <si>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</si>
  <si>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</si>
  <si>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</si>
  <si>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</si>
  <si>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</si>
  <si>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</si>
  <si>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</si>
  <si>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</si>
  <si>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</si>
  <si>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</si>
  <si>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</si>
  <si>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</si>
  <si>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</si>
  <si>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</si>
  <si>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</si>
  <si>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</si>
  <si>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</si>
  <si>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</si>
  <si>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</si>
  <si>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</si>
  <si>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</si>
  <si>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</si>
  <si>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</si>
  <si>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</si>
  <si>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</si>
  <si>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</si>
  <si>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</si>
  <si>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</si>
  <si>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</si>
  <si>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</si>
  <si>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</si>
  <si>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</si>
  <si>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</si>
  <si>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</si>
  <si>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</si>
  <si>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</si>
  <si>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</si>
  <si>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</si>
  <si>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</si>
  <si>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</si>
  <si>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</si>
  <si>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</si>
  <si>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</si>
  <si>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</si>
  <si>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</si>
  <si>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</si>
  <si>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</si>
  <si>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</si>
  <si>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</si>
  <si>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</si>
  <si>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</si>
  <si>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</si>
  <si>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</si>
  <si>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</si>
  <si>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</si>
  <si>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</si>
  <si>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</si>
  <si>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</si>
  <si>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</si>
  <si>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</si>
  <si>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</si>
  <si>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</si>
  <si>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</si>
  <si>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</si>
  <si>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</si>
  <si>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</si>
  <si>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</si>
  <si>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</si>
  <si>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</si>
  <si>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</si>
  <si>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</si>
  <si>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</si>
  <si>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</si>
  <si>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</si>
  <si>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</si>
  <si>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</si>
  <si>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</si>
  <si>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</si>
  <si>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</si>
  <si>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</si>
  <si>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</si>
  <si>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</si>
  <si>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</si>
  <si>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</si>
  <si>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</si>
  <si>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</si>
  <si>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</si>
  <si>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</si>
  <si>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</si>
  <si>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</si>
  <si>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</si>
  <si>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</si>
  <si>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</si>
  <si>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</si>
  <si>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</si>
  <si>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</si>
  <si>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</si>
  <si>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</si>
  <si>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</si>
  <si>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</si>
  <si>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</si>
  <si>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</si>
  <si>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</si>
  <si>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</si>
  <si>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</si>
  <si>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</si>
  <si>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</si>
  <si>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</si>
  <si>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</si>
  <si>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</si>
  <si>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</si>
  <si>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</si>
  <si>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</si>
  <si>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</si>
  <si>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</si>
  <si>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</si>
  <si>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</si>
  <si>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</si>
  <si>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</si>
  <si>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</si>
  <si>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</si>
  <si>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</si>
  <si>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</si>
  <si>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</si>
  <si>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</si>
  <si>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</si>
  <si>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</si>
  <si>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</si>
  <si>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</si>
  <si>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</si>
  <si>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</si>
  <si>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</si>
  <si>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</si>
  <si>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</si>
  <si>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</si>
  <si>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</si>
  <si>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</si>
  <si>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</si>
  <si>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</si>
  <si>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</si>
  <si>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</si>
  <si>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</si>
  <si>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</si>
  <si>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</si>
  <si>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</si>
  <si>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</si>
  <si>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</si>
  <si>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</si>
  <si>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</si>
  <si>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</si>
  <si>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</si>
  <si>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</si>
  <si>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</si>
  <si>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</si>
  <si>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</si>
  <si>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</si>
  <si>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</si>
  <si>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</si>
  <si>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</si>
  <si>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</si>
  <si>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</si>
  <si>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</si>
  <si>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</si>
  <si>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</si>
  <si>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</si>
  <si>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</si>
  <si>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</si>
  <si>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</si>
  <si>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</si>
  <si>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</si>
  <si>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</si>
  <si>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</si>
  <si>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</si>
  <si>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</si>
  <si>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</si>
  <si>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</si>
  <si>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</si>
  <si>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</si>
  <si>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</si>
  <si>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</si>
  <si>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</si>
  <si>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</si>
  <si>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</si>
  <si>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</si>
  <si>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</si>
  <si>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</si>
  <si>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</si>
  <si>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</si>
  <si>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</si>
  <si>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</si>
  <si>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</si>
  <si>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</si>
  <si>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</si>
  <si>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</si>
  <si>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</si>
  <si>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</si>
  <si>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</si>
  <si>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</si>
  <si>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</si>
  <si>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</si>
  <si>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</si>
  <si>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</si>
  <si>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</si>
  <si>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</si>
  <si>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</si>
  <si>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</si>
  <si>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</si>
  <si>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</si>
  <si>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</si>
  <si>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</si>
  <si>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</si>
  <si>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</si>
  <si>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</si>
  <si>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</si>
  <si>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</si>
  <si>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</si>
  <si>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</si>
  <si>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</si>
  <si>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</si>
  <si>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</si>
  <si>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</si>
  <si>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</si>
  <si>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</si>
  <si>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</si>
  <si>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</si>
  <si>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</si>
  <si>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</si>
  <si>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</si>
  <si>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</si>
  <si>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</si>
  <si>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</si>
  <si>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</si>
  <si>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</si>
  <si>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</si>
  <si>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</si>
  <si>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</si>
  <si>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</si>
  <si>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</si>
  <si>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</si>
  <si>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</si>
  <si>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</si>
  <si>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</si>
  <si>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</si>
  <si>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</si>
  <si>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</si>
  <si>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</si>
  <si>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</si>
  <si>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</si>
  <si>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</si>
  <si>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</si>
  <si>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</si>
  <si>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</si>
  <si>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</si>
  <si>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</si>
  <si>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</si>
  <si>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</si>
  <si>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</si>
  <si>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</si>
  <si>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</si>
  <si>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</si>
  <si>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</si>
  <si>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</si>
  <si>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</si>
  <si>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</si>
  <si>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</si>
  <si>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</si>
  <si>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</si>
  <si>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</si>
  <si>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</si>
  <si>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</si>
  <si>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</si>
  <si>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</si>
  <si>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</si>
  <si>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</si>
  <si>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</si>
  <si>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</si>
  <si>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</si>
  <si>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</si>
  <si>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</si>
  <si>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</si>
  <si>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</si>
  <si>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</si>
  <si>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</si>
  <si>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</si>
  <si>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</si>
  <si>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</si>
  <si>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</si>
  <si>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</si>
  <si>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</si>
  <si>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</si>
  <si>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</si>
  <si>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</si>
  <si>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</si>
  <si>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</si>
  <si>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</si>
  <si>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</si>
  <si>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</si>
  <si>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</si>
  <si>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</si>
  <si>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</si>
  <si>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</si>
  <si>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</si>
  <si>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</si>
  <si>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</si>
  <si>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</si>
  <si>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</si>
  <si>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</si>
  <si>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</si>
  <si>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</si>
  <si>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</si>
  <si>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</si>
  <si>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</si>
  <si>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</si>
  <si>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</si>
  <si>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</si>
  <si>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</si>
  <si>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</si>
  <si>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</si>
  <si>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</si>
  <si>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</si>
  <si>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</si>
  <si>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</si>
  <si>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</si>
  <si>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</si>
  <si>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</si>
  <si>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</si>
  <si>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</si>
  <si>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</si>
  <si>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</si>
  <si>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</si>
  <si>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</si>
  <si>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</si>
  <si>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</si>
  <si>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ALPHA LEON ENTERPRISES LLP</t>
  </si>
  <si>
    <t>Profit of Rs.13/-</t>
  </si>
  <si>
    <t>1500-1520</t>
  </si>
  <si>
    <t>1680-1720</t>
  </si>
  <si>
    <t>MNIL</t>
  </si>
  <si>
    <t>1704-1710</t>
  </si>
  <si>
    <t>KIMS</t>
  </si>
  <si>
    <t>1225-1245</t>
  </si>
  <si>
    <t>LOOKS</t>
  </si>
  <si>
    <t>Market Closing Price</t>
  </si>
  <si>
    <t>525-530</t>
  </si>
  <si>
    <t>580-600</t>
  </si>
  <si>
    <t>2300-2400</t>
  </si>
  <si>
    <t>1570-1590</t>
  </si>
  <si>
    <t>1750-1800</t>
  </si>
  <si>
    <t>DEEPAK KUMAR</t>
  </si>
  <si>
    <t>3600-3700</t>
  </si>
  <si>
    <t>HDFCBANK OCT FUT</t>
  </si>
  <si>
    <t>HDFCLIFE OCT FUT</t>
  </si>
  <si>
    <t>Part Profit of Rs.100/-</t>
  </si>
  <si>
    <t>MFLINDIA</t>
  </si>
  <si>
    <t>SHEETAL THUKRAL</t>
  </si>
  <si>
    <t>Profit of Rs.30.5/-</t>
  </si>
  <si>
    <t>Loss of Rs.245/-</t>
  </si>
  <si>
    <t>Part Profit of Rs.115/-</t>
  </si>
  <si>
    <t>820-824</t>
  </si>
  <si>
    <t>850-860</t>
  </si>
  <si>
    <t>812-816</t>
  </si>
  <si>
    <t>845-855</t>
  </si>
  <si>
    <t>58-59</t>
  </si>
  <si>
    <t>Profit of Rs.1.25/-</t>
  </si>
  <si>
    <t>Retail Research Technical Calls &amp; Fundamental Performance Report for the month of Oct-2021</t>
  </si>
  <si>
    <t>MANSI SHARE &amp; STOCK ADVISORS PRIVATE LIMITED</t>
  </si>
  <si>
    <t>MTCL</t>
  </si>
  <si>
    <t>PANAFIC</t>
  </si>
  <si>
    <t>Profit of Rs.190-/-</t>
  </si>
  <si>
    <t>3100-3140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</si>
  <si>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</si>
  <si>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</si>
  <si>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</si>
  <si>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</si>
  <si>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</si>
  <si>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</si>
  <si>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701-703</t>
  </si>
  <si>
    <t>720-722</t>
  </si>
  <si>
    <t>RELIANCE 2600 CE OCT</t>
  </si>
  <si>
    <t>68-70</t>
  </si>
  <si>
    <t>90-95</t>
  </si>
  <si>
    <t>BANKNIFTY 37500 PE 07- OCT</t>
  </si>
  <si>
    <t>Sell</t>
  </si>
  <si>
    <t>TVSMOTOR OCT FUT</t>
  </si>
  <si>
    <t>565-566</t>
  </si>
  <si>
    <t>1589-1591</t>
  </si>
  <si>
    <t>1620-1630</t>
  </si>
  <si>
    <t>Profit of Rs.7.5/-</t>
  </si>
  <si>
    <t>Profit of Rs.14/-</t>
  </si>
  <si>
    <t>Profit of Rs.1.5/-</t>
  </si>
  <si>
    <t>AANCHALISP</t>
  </si>
  <si>
    <t>BANSWRAS</t>
  </si>
  <si>
    <t>COFIPALUX INVEST SA</t>
  </si>
  <si>
    <t>CALSOFT</t>
  </si>
  <si>
    <t>NNM SECURITIES PVT LTD</t>
  </si>
  <si>
    <t>GOPAIST</t>
  </si>
  <si>
    <t>SHARAD KANAYALAL SHAH</t>
  </si>
  <si>
    <t>KOCL</t>
  </si>
  <si>
    <t>BASANT MARKETING PRIVATE LIMITED</t>
  </si>
  <si>
    <t>TOPGAIN FINANCE PRIVATE LIMITED</t>
  </si>
  <si>
    <t>NAVEEN GUPTA</t>
  </si>
  <si>
    <t>SHIV PARVATI LEASING PVT LTD</t>
  </si>
  <si>
    <t>ZYANA STOCKS AND COMMODITIES</t>
  </si>
  <si>
    <t>NATURAL</t>
  </si>
  <si>
    <t>OBCL</t>
  </si>
  <si>
    <t>WEEKLINE INVESTMENT AND TRADING COMPANY LIMITED</t>
  </si>
  <si>
    <t>BELL FLOWER INFRABUILD PRIVATE LIMITED</t>
  </si>
  <si>
    <t>SUVIDHA BUILDTECH PRIVATE LIMITED .</t>
  </si>
  <si>
    <t>SHYMINV</t>
  </si>
  <si>
    <t>RAMU JOMDAR JSONEYA</t>
  </si>
  <si>
    <t>ALKALI</t>
  </si>
  <si>
    <t>Alkali Metals Limited</t>
  </si>
  <si>
    <t>GRAVITON RESEARCH CAPITAL LLP</t>
  </si>
  <si>
    <t>QE SECURITIES</t>
  </si>
  <si>
    <t>QNANCE RESEARCH CAPITAL LLP</t>
  </si>
  <si>
    <t>ALPHAGEO</t>
  </si>
  <si>
    <t>Alphageo (India) Limited</t>
  </si>
  <si>
    <t>Asian Granito India Limit</t>
  </si>
  <si>
    <t>CNM FINVEST PRIVATE LIMITED .</t>
  </si>
  <si>
    <t>DCW</t>
  </si>
  <si>
    <t>DCW Ltd</t>
  </si>
  <si>
    <t>DSML</t>
  </si>
  <si>
    <t>Debock Sale Marketing Ltd</t>
  </si>
  <si>
    <t>INDIAGLYCO</t>
  </si>
  <si>
    <t>XTX MARKETS LLP</t>
  </si>
  <si>
    <t>VINYLINDIA</t>
  </si>
  <si>
    <t>Vinyl Chemicals (India) L</t>
  </si>
  <si>
    <t>PIONEEREMB</t>
  </si>
  <si>
    <t>Pioneer Embroideries Limi</t>
  </si>
  <si>
    <t>REMCOM SALES SERVICES PVT LTD</t>
  </si>
  <si>
    <t>OLGA TRADING PRIVATE LIMITED</t>
  </si>
  <si>
    <t>NSE</t>
  </si>
  <si>
    <t>Profit of Rs.16/-</t>
  </si>
  <si>
    <t>Profit of Rs.11/-</t>
  </si>
  <si>
    <t>808-811</t>
  </si>
  <si>
    <t>840-850</t>
  </si>
  <si>
    <t>715-725</t>
  </si>
  <si>
    <t>820-850</t>
  </si>
  <si>
    <t>670-680</t>
  </si>
  <si>
    <t>780-800</t>
  </si>
  <si>
    <t>3880-3900</t>
  </si>
  <si>
    <t>4050-4100</t>
  </si>
  <si>
    <t>Profit of Rs.12.5/-</t>
  </si>
  <si>
    <t xml:space="preserve"> LT OCT FUT</t>
  </si>
  <si>
    <t>1720-1722</t>
  </si>
  <si>
    <t>1760-1770</t>
  </si>
  <si>
    <t>PUNAMIYA</t>
  </si>
  <si>
    <t>AKASHDEEP</t>
  </si>
  <si>
    <t>DANVIR SINGH</t>
  </si>
  <si>
    <t>PRAMOD KUMAR RAJPUT</t>
  </si>
  <si>
    <t>DHANANJAY MALIK</t>
  </si>
  <si>
    <t>AKM</t>
  </si>
  <si>
    <t>SHILPA MANGAL</t>
  </si>
  <si>
    <t>KHUSHBUNIRAJGULECHA</t>
  </si>
  <si>
    <t>AMRAAGRI</t>
  </si>
  <si>
    <t>MANJUDEVIMEENA</t>
  </si>
  <si>
    <t>GOLDMAN SACHS FUNDS GOLDMAN SACHS INDIA EQUITY PORTFOLIO</t>
  </si>
  <si>
    <t>GOLDMAN SACHS INDIA FUND LIMITED</t>
  </si>
  <si>
    <t>RAHUL AGARWAL</t>
  </si>
  <si>
    <t>FILATFASH</t>
  </si>
  <si>
    <t>CHIRAG BHANDARI</t>
  </si>
  <si>
    <t>MONIKA BHANDARI</t>
  </si>
  <si>
    <t>SOCIETE BEAUJON</t>
  </si>
  <si>
    <t>IFL</t>
  </si>
  <si>
    <t>PURVA MANGAL</t>
  </si>
  <si>
    <t>SANJAY KUMAR SHARMA</t>
  </si>
  <si>
    <t>MITSU</t>
  </si>
  <si>
    <t>CHANDRAKANT V GOGRI</t>
  </si>
  <si>
    <t>RAJINDER PARSAD</t>
  </si>
  <si>
    <t>SITA RAM</t>
  </si>
  <si>
    <t>DEVKRIPA CONSTRUCTION PRIVATE LIMITED</t>
  </si>
  <si>
    <t>ARUN DASHRATHBHAI PRAJAPATI</t>
  </si>
  <si>
    <t>NAVIGANT</t>
  </si>
  <si>
    <t>IRIS BUSINESS SOLUTIONS PRIVATE LIMITED</t>
  </si>
  <si>
    <t>RAUDRAMUKHI COMMERCE PVT LTD</t>
  </si>
  <si>
    <t>OZONEWORLD</t>
  </si>
  <si>
    <t>SAURBH SINGH</t>
  </si>
  <si>
    <t>LATIFUL HASSAN</t>
  </si>
  <si>
    <t>PREVEST</t>
  </si>
  <si>
    <t>RCIIND</t>
  </si>
  <si>
    <t>B SATYANANDA KUMAR</t>
  </si>
  <si>
    <t>SCPL</t>
  </si>
  <si>
    <t>RAJASTHAN GLOBAL SECURITIES PRIVATE LIMITED</t>
  </si>
  <si>
    <t>DHIRUBHAI ARJANBHAI RAVIYA</t>
  </si>
  <si>
    <t>NYSSA CORPORATION LIMITED</t>
  </si>
  <si>
    <t>SPRAYKING</t>
  </si>
  <si>
    <t>PRAFUL RATILAL KOTHARI</t>
  </si>
  <si>
    <t>MADHUBEN R KOTADIYA</t>
  </si>
  <si>
    <t>RAJESH THAKARSHIBHAI KOTDIA</t>
  </si>
  <si>
    <t>SSPNFIN</t>
  </si>
  <si>
    <t>AMAR SUDARSHANVIR JAIN</t>
  </si>
  <si>
    <t>SUNRETAIL</t>
  </si>
  <si>
    <t>TIMESGREEN</t>
  </si>
  <si>
    <t>SUJIT GIDWANI</t>
  </si>
  <si>
    <t>UNISHIRE</t>
  </si>
  <si>
    <t>AMI CHINTANKUMAR SHAH</t>
  </si>
  <si>
    <t>YASHO</t>
  </si>
  <si>
    <t>VINEY CORPORATION PRIVATE LIMITED</t>
  </si>
  <si>
    <t>AIRTEL-RE</t>
  </si>
  <si>
    <t>Bharti Airtel Limited-RE</t>
  </si>
  <si>
    <t>RELIANCE MUTUAL FUND</t>
  </si>
  <si>
    <t>AKSHARCHEM</t>
  </si>
  <si>
    <t>AksharChem India Limited</t>
  </si>
  <si>
    <t>NK SECURITIES RESEARCH PRIVATE LIMITED</t>
  </si>
  <si>
    <t>ANKITA VISHAL SHAH</t>
  </si>
  <si>
    <t>BODALCHEM</t>
  </si>
  <si>
    <t>Bodal Chemicals Ltd</t>
  </si>
  <si>
    <t>California Soft Ltd.</t>
  </si>
  <si>
    <t>AGARWAL RAHUL</t>
  </si>
  <si>
    <t>CONSOFINVT</t>
  </si>
  <si>
    <t>Consolidated Finvest &amp; Ho</t>
  </si>
  <si>
    <t>ANIRUDHA BUBNA</t>
  </si>
  <si>
    <t>MACE VENTURE</t>
  </si>
  <si>
    <t>MONET SECURITIES PRIVATE LIMITED</t>
  </si>
  <si>
    <t>MANU VYAPAR PVT. LTD.</t>
  </si>
  <si>
    <t>SHILPAASHOKGANDHI</t>
  </si>
  <si>
    <t>DYNPRO</t>
  </si>
  <si>
    <t>Dynemic Products Limited</t>
  </si>
  <si>
    <t>HGS</t>
  </si>
  <si>
    <t>Hinduja Global Sols Ltd</t>
  </si>
  <si>
    <t>HINDUJA REALTY VENTURES LIMITED</t>
  </si>
  <si>
    <t>IGPL</t>
  </si>
  <si>
    <t>IG Petrochemicals Ltd.</t>
  </si>
  <si>
    <t>RIKEEN P DALAL HUF</t>
  </si>
  <si>
    <t>SECL</t>
  </si>
  <si>
    <t>Salasar Exterior Cont Ltd</t>
  </si>
  <si>
    <t>THAKURJI INTERNATIONAL PRIVATE LIMITED</t>
  </si>
  <si>
    <t>SHREEPUSHK</t>
  </si>
  <si>
    <t>Shre Push Chem &amp; Fert Ltd</t>
  </si>
  <si>
    <t>UNIVASTU</t>
  </si>
  <si>
    <t>Univastu India Limited</t>
  </si>
  <si>
    <t>YOGESH KUMAR GAWANDE</t>
  </si>
  <si>
    <t>NIRMAN COMMODITIES PRIVATE LIMITED</t>
  </si>
  <si>
    <t>ACACIA CONSERVATION FUND LP</t>
  </si>
  <si>
    <t>ACACIA INSTITUTIONAL PARTNERS LP</t>
  </si>
  <si>
    <t>ACACIA PARTNERS LP</t>
  </si>
  <si>
    <t>AASIA EXPORTS</t>
  </si>
  <si>
    <t>HETAL NARENDRABHAI SHAH HUF</t>
  </si>
  <si>
    <t>VARSHABEN JIGNESHKUMAR THOBHANI</t>
  </si>
  <si>
    <t>VISMAY AMITKUMAR SHAH</t>
  </si>
  <si>
    <t>INVENTURE GROWTH &amp; SECURITIES LTD</t>
  </si>
  <si>
    <t>WALCHANNAG</t>
  </si>
  <si>
    <t>Walchandnagar Ind. Ltd</t>
  </si>
  <si>
    <t>VISTRA ITCL INDIA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</si>
</sst>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0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16" fontId="36" fillId="14" borderId="21" xfId="0" applyNumberFormat="1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2" fontId="44" fillId="14" borderId="21" xfId="0" applyNumberFormat="1" applyFont="1" applyFill="1" applyBorder="1" applyAlignment="1">
      <alignment horizontal="center" vertical="center"/>
    </xf>
    <xf numFmtId="167" fontId="36" fillId="14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0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1" sqref="B1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44475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I22" sqref="I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44475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5" t="s">
        <v>16</v>
      </c>
      <c r="B9" s="387" t="s">
        <v>17</v>
      </c>
      <c r="C9" s="387" t="s">
        <v>18</v>
      </c>
      <c r="D9" s="387" t="s">
        <v>19</v>
      </c>
      <c r="E9" s="26" t="s">
        <v>20</v>
      </c>
      <c r="F9" s="26" t="s">
        <v>21</v>
      </c>
      <c r="G9" s="382" t="s">
        <v>22</v>
      </c>
      <c r="H9" s="383"/>
      <c r="I9" s="384"/>
      <c r="J9" s="382" t="s">
        <v>23</v>
      </c>
      <c r="K9" s="383"/>
      <c r="L9" s="384"/>
      <c r="M9" s="26"/>
      <c r="N9" s="27"/>
      <c r="O9" s="27"/>
      <c r="P9" s="27"/>
    </row>
    <row r="10" spans="1:16" ht="59.25" customHeight="1">
      <c r="A10" s="386"/>
      <c r="B10" s="388"/>
      <c r="C10" s="388"/>
      <c r="D10" s="38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37864.199999999997</v>
      </c>
      <c r="F11" s="35">
        <v>37749.450000000004</v>
      </c>
      <c r="G11" s="36">
        <v>37586.900000000009</v>
      </c>
      <c r="H11" s="36">
        <v>37309.600000000006</v>
      </c>
      <c r="I11" s="36">
        <v>37147.05000000001</v>
      </c>
      <c r="J11" s="36">
        <v>38026.750000000007</v>
      </c>
      <c r="K11" s="36">
        <v>38189.30000000001</v>
      </c>
      <c r="L11" s="36">
        <v>38466.600000000006</v>
      </c>
      <c r="M11" s="37">
        <v>37912</v>
      </c>
      <c r="N11" s="37">
        <v>37472.15</v>
      </c>
      <c r="O11" s="38">
        <v>1993475</v>
      </c>
      <c r="P11" s="39">
        <v>3.4134384686215262E-2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44497</v>
      </c>
      <c r="E12" s="40">
        <v>17829.75</v>
      </c>
      <c r="F12" s="40">
        <v>17766.916666666668</v>
      </c>
      <c r="G12" s="41">
        <v>17693.833333333336</v>
      </c>
      <c r="H12" s="41">
        <v>17557.916666666668</v>
      </c>
      <c r="I12" s="41">
        <v>17484.833333333336</v>
      </c>
      <c r="J12" s="41">
        <v>17902.833333333336</v>
      </c>
      <c r="K12" s="41">
        <v>17975.916666666672</v>
      </c>
      <c r="L12" s="41">
        <v>18111.833333333336</v>
      </c>
      <c r="M12" s="31">
        <v>17840</v>
      </c>
      <c r="N12" s="31">
        <v>17631</v>
      </c>
      <c r="O12" s="42">
        <v>12791350</v>
      </c>
      <c r="P12" s="43">
        <v>-1.3701410737846341E-3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44497</v>
      </c>
      <c r="E13" s="40">
        <v>18425</v>
      </c>
      <c r="F13" s="40">
        <v>18384.266666666666</v>
      </c>
      <c r="G13" s="41">
        <v>18318.683333333334</v>
      </c>
      <c r="H13" s="41">
        <v>18212.366666666669</v>
      </c>
      <c r="I13" s="41">
        <v>18146.783333333336</v>
      </c>
      <c r="J13" s="41">
        <v>18490.583333333332</v>
      </c>
      <c r="K13" s="41">
        <v>18556.166666666668</v>
      </c>
      <c r="L13" s="41">
        <v>18662.48333333333</v>
      </c>
      <c r="M13" s="31">
        <v>18449.849999999999</v>
      </c>
      <c r="N13" s="31">
        <v>18277.95</v>
      </c>
      <c r="O13" s="42">
        <v>2080</v>
      </c>
      <c r="P13" s="43">
        <v>1.9607843137254902E-2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44497</v>
      </c>
      <c r="E14" s="40">
        <v>1069.1500000000001</v>
      </c>
      <c r="F14" s="40">
        <v>1052.8999999999999</v>
      </c>
      <c r="G14" s="41">
        <v>1029.4999999999998</v>
      </c>
      <c r="H14" s="41">
        <v>989.84999999999991</v>
      </c>
      <c r="I14" s="41">
        <v>966.44999999999982</v>
      </c>
      <c r="J14" s="41">
        <v>1092.5499999999997</v>
      </c>
      <c r="K14" s="41">
        <v>1115.9499999999998</v>
      </c>
      <c r="L14" s="41">
        <v>1155.5999999999997</v>
      </c>
      <c r="M14" s="31">
        <v>1076.3</v>
      </c>
      <c r="N14" s="31">
        <v>1013.25</v>
      </c>
      <c r="O14" s="42">
        <v>3116950</v>
      </c>
      <c r="P14" s="43">
        <v>-2.0042757883484766E-2</v>
      </c>
    </row>
    <row r="15" spans="1:16" ht="12.75" customHeight="1">
      <c r="A15" s="31">
        <v>5</v>
      </c>
      <c r="B15" s="32" t="s">
        <v>48</v>
      </c>
      <c r="C15" s="33" t="s">
        <v>240</v>
      </c>
      <c r="D15" s="34">
        <v>44497</v>
      </c>
      <c r="E15" s="40">
        <v>23293.85</v>
      </c>
      <c r="F15" s="40">
        <v>23520.516666666666</v>
      </c>
      <c r="G15" s="41">
        <v>23017.383333333331</v>
      </c>
      <c r="H15" s="41">
        <v>22740.916666666664</v>
      </c>
      <c r="I15" s="41">
        <v>22237.783333333329</v>
      </c>
      <c r="J15" s="41">
        <v>23796.983333333334</v>
      </c>
      <c r="K15" s="41">
        <v>24300.116666666672</v>
      </c>
      <c r="L15" s="41">
        <v>24576.583333333336</v>
      </c>
      <c r="M15" s="31">
        <v>24023.65</v>
      </c>
      <c r="N15" s="31">
        <v>23244.05</v>
      </c>
      <c r="O15" s="42">
        <v>31875</v>
      </c>
      <c r="P15" s="43">
        <v>0.1000862812769629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44497</v>
      </c>
      <c r="E16" s="40">
        <v>256.95</v>
      </c>
      <c r="F16" s="40">
        <v>252.61666666666665</v>
      </c>
      <c r="G16" s="41">
        <v>244.58333333333331</v>
      </c>
      <c r="H16" s="41">
        <v>232.21666666666667</v>
      </c>
      <c r="I16" s="41">
        <v>224.18333333333334</v>
      </c>
      <c r="J16" s="41">
        <v>264.98333333333329</v>
      </c>
      <c r="K16" s="41">
        <v>273.01666666666665</v>
      </c>
      <c r="L16" s="41">
        <v>285.38333333333327</v>
      </c>
      <c r="M16" s="31">
        <v>260.64999999999998</v>
      </c>
      <c r="N16" s="31">
        <v>240.25</v>
      </c>
      <c r="O16" s="42">
        <v>10017800</v>
      </c>
      <c r="P16" s="43">
        <v>3.4640171858216974E-2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44497</v>
      </c>
      <c r="E17" s="40">
        <v>2268.6999999999998</v>
      </c>
      <c r="F17" s="40">
        <v>2271.9500000000003</v>
      </c>
      <c r="G17" s="41">
        <v>2252.9000000000005</v>
      </c>
      <c r="H17" s="41">
        <v>2237.1000000000004</v>
      </c>
      <c r="I17" s="41">
        <v>2218.0500000000006</v>
      </c>
      <c r="J17" s="41">
        <v>2287.7500000000005</v>
      </c>
      <c r="K17" s="41">
        <v>2306.8000000000006</v>
      </c>
      <c r="L17" s="41">
        <v>2322.6000000000004</v>
      </c>
      <c r="M17" s="31">
        <v>2291</v>
      </c>
      <c r="N17" s="31">
        <v>2256.15</v>
      </c>
      <c r="O17" s="42">
        <v>2971000</v>
      </c>
      <c r="P17" s="43">
        <v>-3.5389610389610388E-2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44497</v>
      </c>
      <c r="E18" s="40">
        <v>1535.9</v>
      </c>
      <c r="F18" s="40">
        <v>1541.6333333333332</v>
      </c>
      <c r="G18" s="41">
        <v>1517.2666666666664</v>
      </c>
      <c r="H18" s="41">
        <v>1498.6333333333332</v>
      </c>
      <c r="I18" s="41">
        <v>1474.2666666666664</v>
      </c>
      <c r="J18" s="41">
        <v>1560.2666666666664</v>
      </c>
      <c r="K18" s="41">
        <v>1584.6333333333332</v>
      </c>
      <c r="L18" s="41">
        <v>1603.2666666666664</v>
      </c>
      <c r="M18" s="31">
        <v>1566</v>
      </c>
      <c r="N18" s="31">
        <v>1523</v>
      </c>
      <c r="O18" s="42">
        <v>25596000</v>
      </c>
      <c r="P18" s="43">
        <v>-1.9798567763183089E-2</v>
      </c>
    </row>
    <row r="19" spans="1:16" ht="12.75" customHeight="1">
      <c r="A19" s="31">
        <v>9</v>
      </c>
      <c r="B19" s="32" t="s">
        <v>45</v>
      </c>
      <c r="C19" s="33" t="s">
        <v>47</v>
      </c>
      <c r="D19" s="34">
        <v>44497</v>
      </c>
      <c r="E19" s="40">
        <v>746.5</v>
      </c>
      <c r="F19" s="40">
        <v>749.25</v>
      </c>
      <c r="G19" s="41">
        <v>741.1</v>
      </c>
      <c r="H19" s="41">
        <v>735.7</v>
      </c>
      <c r="I19" s="41">
        <v>727.55000000000007</v>
      </c>
      <c r="J19" s="41">
        <v>754.65</v>
      </c>
      <c r="K19" s="41">
        <v>762.80000000000007</v>
      </c>
      <c r="L19" s="41">
        <v>768.19999999999993</v>
      </c>
      <c r="M19" s="31">
        <v>757.4</v>
      </c>
      <c r="N19" s="31">
        <v>743.85</v>
      </c>
      <c r="O19" s="42">
        <v>90162500</v>
      </c>
      <c r="P19" s="43">
        <v>2.1535255296978115E-3</v>
      </c>
    </row>
    <row r="20" spans="1:16" ht="12.75" customHeight="1">
      <c r="A20" s="31">
        <v>10</v>
      </c>
      <c r="B20" s="32" t="s">
        <v>48</v>
      </c>
      <c r="C20" s="33" t="s">
        <v>49</v>
      </c>
      <c r="D20" s="34">
        <v>44497</v>
      </c>
      <c r="E20" s="40">
        <v>3990.25</v>
      </c>
      <c r="F20" s="40">
        <v>3967.9166666666665</v>
      </c>
      <c r="G20" s="41">
        <v>3927.9333333333329</v>
      </c>
      <c r="H20" s="41">
        <v>3865.6166666666663</v>
      </c>
      <c r="I20" s="41">
        <v>3825.6333333333328</v>
      </c>
      <c r="J20" s="41">
        <v>4030.2333333333331</v>
      </c>
      <c r="K20" s="41">
        <v>4070.2166666666667</v>
      </c>
      <c r="L20" s="41">
        <v>4132.5333333333328</v>
      </c>
      <c r="M20" s="31">
        <v>4007.9</v>
      </c>
      <c r="N20" s="31">
        <v>3905.6</v>
      </c>
      <c r="O20" s="42">
        <v>426200</v>
      </c>
      <c r="P20" s="43">
        <v>-3.2740879326473341E-3</v>
      </c>
    </row>
    <row r="21" spans="1:16" ht="12.75" customHeight="1">
      <c r="A21" s="31">
        <v>11</v>
      </c>
      <c r="B21" s="32" t="s">
        <v>50</v>
      </c>
      <c r="C21" s="33" t="s">
        <v>51</v>
      </c>
      <c r="D21" s="34">
        <v>44497</v>
      </c>
      <c r="E21" s="40">
        <v>769.5</v>
      </c>
      <c r="F21" s="40">
        <v>769.85</v>
      </c>
      <c r="G21" s="41">
        <v>765</v>
      </c>
      <c r="H21" s="41">
        <v>760.5</v>
      </c>
      <c r="I21" s="41">
        <v>755.65</v>
      </c>
      <c r="J21" s="41">
        <v>774.35</v>
      </c>
      <c r="K21" s="41">
        <v>779.20000000000016</v>
      </c>
      <c r="L21" s="41">
        <v>783.7</v>
      </c>
      <c r="M21" s="31">
        <v>774.7</v>
      </c>
      <c r="N21" s="31">
        <v>765.35</v>
      </c>
      <c r="O21" s="42">
        <v>9304000</v>
      </c>
      <c r="P21" s="43">
        <v>1.3728481150577468E-2</v>
      </c>
    </row>
    <row r="22" spans="1:16" ht="12.75" customHeight="1">
      <c r="A22" s="31">
        <v>12</v>
      </c>
      <c r="B22" s="32" t="s">
        <v>43</v>
      </c>
      <c r="C22" s="33" t="s">
        <v>52</v>
      </c>
      <c r="D22" s="34">
        <v>44497</v>
      </c>
      <c r="E22" s="40">
        <v>405.8</v>
      </c>
      <c r="F22" s="40">
        <v>406.73333333333335</v>
      </c>
      <c r="G22" s="41">
        <v>404.11666666666667</v>
      </c>
      <c r="H22" s="41">
        <v>402.43333333333334</v>
      </c>
      <c r="I22" s="41">
        <v>399.81666666666666</v>
      </c>
      <c r="J22" s="41">
        <v>408.41666666666669</v>
      </c>
      <c r="K22" s="41">
        <v>411.03333333333336</v>
      </c>
      <c r="L22" s="41">
        <v>412.7166666666667</v>
      </c>
      <c r="M22" s="31">
        <v>409.35</v>
      </c>
      <c r="N22" s="31">
        <v>405.05</v>
      </c>
      <c r="O22" s="42">
        <v>18879000</v>
      </c>
      <c r="P22" s="43">
        <v>2.2420796100731114E-2</v>
      </c>
    </row>
    <row r="23" spans="1:16" ht="12.75" customHeight="1">
      <c r="A23" s="31">
        <v>13</v>
      </c>
      <c r="B23" s="32" t="s">
        <v>48</v>
      </c>
      <c r="C23" s="33" t="s">
        <v>53</v>
      </c>
      <c r="D23" s="34">
        <v>44497</v>
      </c>
      <c r="E23" s="40">
        <v>790.05</v>
      </c>
      <c r="F23" s="40">
        <v>792.33333333333337</v>
      </c>
      <c r="G23" s="41">
        <v>785.66666666666674</v>
      </c>
      <c r="H23" s="41">
        <v>781.28333333333342</v>
      </c>
      <c r="I23" s="41">
        <v>774.61666666666679</v>
      </c>
      <c r="J23" s="41">
        <v>796.7166666666667</v>
      </c>
      <c r="K23" s="41">
        <v>803.38333333333344</v>
      </c>
      <c r="L23" s="41">
        <v>807.76666666666665</v>
      </c>
      <c r="M23" s="31">
        <v>799</v>
      </c>
      <c r="N23" s="31">
        <v>787.95</v>
      </c>
      <c r="O23" s="42">
        <v>2404600</v>
      </c>
      <c r="P23" s="43">
        <v>1.6036655211912943E-3</v>
      </c>
    </row>
    <row r="24" spans="1:16" ht="12.75" customHeight="1">
      <c r="A24" s="31">
        <v>14</v>
      </c>
      <c r="B24" s="32" t="s">
        <v>45</v>
      </c>
      <c r="C24" s="33" t="s">
        <v>54</v>
      </c>
      <c r="D24" s="34">
        <v>44497</v>
      </c>
      <c r="E24" s="40">
        <v>4506.3500000000004</v>
      </c>
      <c r="F24" s="40">
        <v>4529.7333333333336</v>
      </c>
      <c r="G24" s="41">
        <v>4469.4666666666672</v>
      </c>
      <c r="H24" s="41">
        <v>4432.5833333333339</v>
      </c>
      <c r="I24" s="41">
        <v>4372.3166666666675</v>
      </c>
      <c r="J24" s="41">
        <v>4566.6166666666668</v>
      </c>
      <c r="K24" s="41">
        <v>4626.8833333333332</v>
      </c>
      <c r="L24" s="41">
        <v>4663.7666666666664</v>
      </c>
      <c r="M24" s="31">
        <v>4590</v>
      </c>
      <c r="N24" s="31">
        <v>4492.8500000000004</v>
      </c>
      <c r="O24" s="42">
        <v>2579000</v>
      </c>
      <c r="P24" s="43">
        <v>5.2621321379847982E-3</v>
      </c>
    </row>
    <row r="25" spans="1:16" ht="12.75" customHeight="1">
      <c r="A25" s="31">
        <v>15</v>
      </c>
      <c r="B25" s="32" t="s">
        <v>50</v>
      </c>
      <c r="C25" s="33" t="s">
        <v>55</v>
      </c>
      <c r="D25" s="34">
        <v>44497</v>
      </c>
      <c r="E25" s="40">
        <v>226.35</v>
      </c>
      <c r="F25" s="40">
        <v>226.91666666666666</v>
      </c>
      <c r="G25" s="41">
        <v>224.68333333333331</v>
      </c>
      <c r="H25" s="41">
        <v>223.01666666666665</v>
      </c>
      <c r="I25" s="41">
        <v>220.7833333333333</v>
      </c>
      <c r="J25" s="41">
        <v>228.58333333333331</v>
      </c>
      <c r="K25" s="41">
        <v>230.81666666666666</v>
      </c>
      <c r="L25" s="41">
        <v>232.48333333333332</v>
      </c>
      <c r="M25" s="31">
        <v>229.15</v>
      </c>
      <c r="N25" s="31">
        <v>225.25</v>
      </c>
      <c r="O25" s="42">
        <v>13352500</v>
      </c>
      <c r="P25" s="43">
        <v>1.9469364382515748E-2</v>
      </c>
    </row>
    <row r="26" spans="1:16" ht="12.75" customHeight="1">
      <c r="A26" s="31">
        <v>16</v>
      </c>
      <c r="B26" s="355" t="s">
        <v>50</v>
      </c>
      <c r="C26" s="33" t="s">
        <v>56</v>
      </c>
      <c r="D26" s="34">
        <v>44497</v>
      </c>
      <c r="E26" s="40">
        <v>132.55000000000001</v>
      </c>
      <c r="F26" s="40">
        <v>131.96666666666667</v>
      </c>
      <c r="G26" s="41">
        <v>130.43333333333334</v>
      </c>
      <c r="H26" s="41">
        <v>128.31666666666666</v>
      </c>
      <c r="I26" s="41">
        <v>126.78333333333333</v>
      </c>
      <c r="J26" s="41">
        <v>134.08333333333334</v>
      </c>
      <c r="K26" s="41">
        <v>135.6166666666667</v>
      </c>
      <c r="L26" s="41">
        <v>137.73333333333335</v>
      </c>
      <c r="M26" s="31">
        <v>133.5</v>
      </c>
      <c r="N26" s="31">
        <v>129.85</v>
      </c>
      <c r="O26" s="42">
        <v>52924500</v>
      </c>
      <c r="P26" s="43">
        <v>-1.9998333472210649E-2</v>
      </c>
    </row>
    <row r="27" spans="1:16" ht="12.75" customHeight="1">
      <c r="A27" s="31">
        <v>17</v>
      </c>
      <c r="B27" s="356" t="s">
        <v>57</v>
      </c>
      <c r="C27" s="33" t="s">
        <v>58</v>
      </c>
      <c r="D27" s="34">
        <v>44497</v>
      </c>
      <c r="E27" s="40">
        <v>3254.15</v>
      </c>
      <c r="F27" s="40">
        <v>3236.7833333333328</v>
      </c>
      <c r="G27" s="41">
        <v>3213.5666666666657</v>
      </c>
      <c r="H27" s="41">
        <v>3172.9833333333327</v>
      </c>
      <c r="I27" s="41">
        <v>3149.7666666666655</v>
      </c>
      <c r="J27" s="41">
        <v>3277.3666666666659</v>
      </c>
      <c r="K27" s="41">
        <v>3300.583333333333</v>
      </c>
      <c r="L27" s="41">
        <v>3341.1666666666661</v>
      </c>
      <c r="M27" s="31">
        <v>3260</v>
      </c>
      <c r="N27" s="31">
        <v>3196.2</v>
      </c>
      <c r="O27" s="42">
        <v>4084200</v>
      </c>
      <c r="P27" s="43">
        <v>-4.5334893243638491E-3</v>
      </c>
    </row>
    <row r="28" spans="1:16" ht="12.75" customHeight="1">
      <c r="A28" s="31">
        <v>18</v>
      </c>
      <c r="B28" s="32" t="s">
        <v>45</v>
      </c>
      <c r="C28" s="33" t="s">
        <v>310</v>
      </c>
      <c r="D28" s="34">
        <v>44497</v>
      </c>
      <c r="E28" s="40">
        <v>2374.6999999999998</v>
      </c>
      <c r="F28" s="40">
        <v>2392.7666666666664</v>
      </c>
      <c r="G28" s="41">
        <v>2341.2833333333328</v>
      </c>
      <c r="H28" s="41">
        <v>2307.8666666666663</v>
      </c>
      <c r="I28" s="41">
        <v>2256.3833333333328</v>
      </c>
      <c r="J28" s="41">
        <v>2426.1833333333329</v>
      </c>
      <c r="K28" s="41">
        <v>2477.6666666666665</v>
      </c>
      <c r="L28" s="41">
        <v>2511.083333333333</v>
      </c>
      <c r="M28" s="31">
        <v>2444.25</v>
      </c>
      <c r="N28" s="31">
        <v>2359.35</v>
      </c>
      <c r="O28" s="42">
        <v>703175</v>
      </c>
      <c r="P28" s="43">
        <v>-6.9902912621359224E-3</v>
      </c>
    </row>
    <row r="29" spans="1:16" ht="12.75" customHeight="1">
      <c r="A29" s="31">
        <v>19</v>
      </c>
      <c r="B29" s="32" t="s">
        <v>59</v>
      </c>
      <c r="C29" s="33" t="s">
        <v>60</v>
      </c>
      <c r="D29" s="34">
        <v>44497</v>
      </c>
      <c r="E29" s="40">
        <v>1219.55</v>
      </c>
      <c r="F29" s="40">
        <v>1206.3333333333333</v>
      </c>
      <c r="G29" s="41">
        <v>1190.3666666666666</v>
      </c>
      <c r="H29" s="41">
        <v>1161.1833333333334</v>
      </c>
      <c r="I29" s="41">
        <v>1145.2166666666667</v>
      </c>
      <c r="J29" s="41">
        <v>1235.5166666666664</v>
      </c>
      <c r="K29" s="41">
        <v>1251.4833333333331</v>
      </c>
      <c r="L29" s="41">
        <v>1280.6666666666663</v>
      </c>
      <c r="M29" s="31">
        <v>1222.3</v>
      </c>
      <c r="N29" s="31">
        <v>1177.1500000000001</v>
      </c>
      <c r="O29" s="42">
        <v>4786500</v>
      </c>
      <c r="P29" s="43">
        <v>5.6728647967223449E-3</v>
      </c>
    </row>
    <row r="30" spans="1:16" ht="12.75" customHeight="1">
      <c r="A30" s="31">
        <v>20</v>
      </c>
      <c r="B30" s="32" t="s">
        <v>48</v>
      </c>
      <c r="C30" s="33" t="s">
        <v>61</v>
      </c>
      <c r="D30" s="34">
        <v>44497</v>
      </c>
      <c r="E30" s="40">
        <v>727.75</v>
      </c>
      <c r="F30" s="40">
        <v>728.61666666666667</v>
      </c>
      <c r="G30" s="41">
        <v>720.43333333333339</v>
      </c>
      <c r="H30" s="41">
        <v>713.11666666666667</v>
      </c>
      <c r="I30" s="41">
        <v>704.93333333333339</v>
      </c>
      <c r="J30" s="41">
        <v>735.93333333333339</v>
      </c>
      <c r="K30" s="41">
        <v>744.11666666666656</v>
      </c>
      <c r="L30" s="41">
        <v>751.43333333333339</v>
      </c>
      <c r="M30" s="31">
        <v>736.8</v>
      </c>
      <c r="N30" s="31">
        <v>721.3</v>
      </c>
      <c r="O30" s="42">
        <v>14896050</v>
      </c>
      <c r="P30" s="43">
        <v>1.9893190921228304E-2</v>
      </c>
    </row>
    <row r="31" spans="1:16" ht="12.75" customHeight="1">
      <c r="A31" s="31">
        <v>21</v>
      </c>
      <c r="B31" s="32" t="s">
        <v>59</v>
      </c>
      <c r="C31" s="33" t="s">
        <v>62</v>
      </c>
      <c r="D31" s="34">
        <v>44497</v>
      </c>
      <c r="E31" s="40">
        <v>784.2</v>
      </c>
      <c r="F31" s="40">
        <v>780.65</v>
      </c>
      <c r="G31" s="41">
        <v>776.3</v>
      </c>
      <c r="H31" s="41">
        <v>768.4</v>
      </c>
      <c r="I31" s="41">
        <v>764.05</v>
      </c>
      <c r="J31" s="41">
        <v>788.55</v>
      </c>
      <c r="K31" s="41">
        <v>792.90000000000009</v>
      </c>
      <c r="L31" s="41">
        <v>800.8</v>
      </c>
      <c r="M31" s="31">
        <v>785</v>
      </c>
      <c r="N31" s="31">
        <v>772.75</v>
      </c>
      <c r="O31" s="42">
        <v>33561600</v>
      </c>
      <c r="P31" s="43">
        <v>-1.2499117293976415E-2</v>
      </c>
    </row>
    <row r="32" spans="1:16" ht="12.75" customHeight="1">
      <c r="A32" s="31">
        <v>22</v>
      </c>
      <c r="B32" s="32" t="s">
        <v>50</v>
      </c>
      <c r="C32" s="33" t="s">
        <v>63</v>
      </c>
      <c r="D32" s="34">
        <v>44497</v>
      </c>
      <c r="E32" s="40">
        <v>3871.5</v>
      </c>
      <c r="F32" s="40">
        <v>3860.0666666666671</v>
      </c>
      <c r="G32" s="41">
        <v>3836.4333333333343</v>
      </c>
      <c r="H32" s="41">
        <v>3801.3666666666672</v>
      </c>
      <c r="I32" s="41">
        <v>3777.7333333333345</v>
      </c>
      <c r="J32" s="41">
        <v>3895.1333333333341</v>
      </c>
      <c r="K32" s="41">
        <v>3918.7666666666664</v>
      </c>
      <c r="L32" s="41">
        <v>3953.8333333333339</v>
      </c>
      <c r="M32" s="31">
        <v>3883.7</v>
      </c>
      <c r="N32" s="31">
        <v>3825</v>
      </c>
      <c r="O32" s="42">
        <v>3089250</v>
      </c>
      <c r="P32" s="43">
        <v>-1.0806916426512969E-2</v>
      </c>
    </row>
    <row r="33" spans="1:16" ht="12.75" customHeight="1">
      <c r="A33" s="31">
        <v>23</v>
      </c>
      <c r="B33" s="32" t="s">
        <v>64</v>
      </c>
      <c r="C33" s="33" t="s">
        <v>65</v>
      </c>
      <c r="D33" s="34">
        <v>44497</v>
      </c>
      <c r="E33" s="40">
        <v>17936.8</v>
      </c>
      <c r="F33" s="40">
        <v>17852.233333333334</v>
      </c>
      <c r="G33" s="41">
        <v>17664.516666666666</v>
      </c>
      <c r="H33" s="41">
        <v>17392.233333333334</v>
      </c>
      <c r="I33" s="41">
        <v>17204.516666666666</v>
      </c>
      <c r="J33" s="41">
        <v>18124.516666666666</v>
      </c>
      <c r="K33" s="41">
        <v>18312.233333333334</v>
      </c>
      <c r="L33" s="41">
        <v>18584.516666666666</v>
      </c>
      <c r="M33" s="31">
        <v>18039.95</v>
      </c>
      <c r="N33" s="31">
        <v>17579.95</v>
      </c>
      <c r="O33" s="42">
        <v>822075</v>
      </c>
      <c r="P33" s="43">
        <v>4.8197379745624942E-2</v>
      </c>
    </row>
    <row r="34" spans="1:16" ht="12.75" customHeight="1">
      <c r="A34" s="31">
        <v>24</v>
      </c>
      <c r="B34" s="32" t="s">
        <v>64</v>
      </c>
      <c r="C34" s="33" t="s">
        <v>66</v>
      </c>
      <c r="D34" s="34">
        <v>44497</v>
      </c>
      <c r="E34" s="40">
        <v>7758.85</v>
      </c>
      <c r="F34" s="40">
        <v>7737.666666666667</v>
      </c>
      <c r="G34" s="41">
        <v>7680.3333333333339</v>
      </c>
      <c r="H34" s="41">
        <v>7601.8166666666666</v>
      </c>
      <c r="I34" s="41">
        <v>7544.4833333333336</v>
      </c>
      <c r="J34" s="41">
        <v>7816.1833333333343</v>
      </c>
      <c r="K34" s="41">
        <v>7873.5166666666682</v>
      </c>
      <c r="L34" s="41">
        <v>7952.0333333333347</v>
      </c>
      <c r="M34" s="31">
        <v>7795</v>
      </c>
      <c r="N34" s="31">
        <v>7659.15</v>
      </c>
      <c r="O34" s="42">
        <v>4347000</v>
      </c>
      <c r="P34" s="43">
        <v>2.4213075060532689E-3</v>
      </c>
    </row>
    <row r="35" spans="1:16" ht="12.75" customHeight="1">
      <c r="A35" s="31">
        <v>25</v>
      </c>
      <c r="B35" s="32" t="s">
        <v>50</v>
      </c>
      <c r="C35" s="33" t="s">
        <v>67</v>
      </c>
      <c r="D35" s="34">
        <v>44497</v>
      </c>
      <c r="E35" s="40">
        <v>2543.9499999999998</v>
      </c>
      <c r="F35" s="40">
        <v>2533.8000000000002</v>
      </c>
      <c r="G35" s="41">
        <v>2513.7000000000003</v>
      </c>
      <c r="H35" s="41">
        <v>2483.4500000000003</v>
      </c>
      <c r="I35" s="41">
        <v>2463.3500000000004</v>
      </c>
      <c r="J35" s="41">
        <v>2564.0500000000002</v>
      </c>
      <c r="K35" s="41">
        <v>2584.1500000000005</v>
      </c>
      <c r="L35" s="41">
        <v>2614.4</v>
      </c>
      <c r="M35" s="31">
        <v>2553.9</v>
      </c>
      <c r="N35" s="31">
        <v>2503.5500000000002</v>
      </c>
      <c r="O35" s="42">
        <v>1548000</v>
      </c>
      <c r="P35" s="43">
        <v>-1.3006885998469778E-2</v>
      </c>
    </row>
    <row r="36" spans="1:16" ht="12.75" customHeight="1">
      <c r="A36" s="31">
        <v>26</v>
      </c>
      <c r="B36" s="32" t="s">
        <v>59</v>
      </c>
      <c r="C36" s="33" t="s">
        <v>68</v>
      </c>
      <c r="D36" s="34">
        <v>44497</v>
      </c>
      <c r="E36" s="40">
        <v>299.95</v>
      </c>
      <c r="F36" s="40">
        <v>298.2166666666667</v>
      </c>
      <c r="G36" s="41">
        <v>295.43333333333339</v>
      </c>
      <c r="H36" s="41">
        <v>290.91666666666669</v>
      </c>
      <c r="I36" s="41">
        <v>288.13333333333338</v>
      </c>
      <c r="J36" s="41">
        <v>302.73333333333341</v>
      </c>
      <c r="K36" s="41">
        <v>305.51666666666671</v>
      </c>
      <c r="L36" s="41">
        <v>310.03333333333342</v>
      </c>
      <c r="M36" s="31">
        <v>301</v>
      </c>
      <c r="N36" s="31">
        <v>293.7</v>
      </c>
      <c r="O36" s="42">
        <v>25612200</v>
      </c>
      <c r="P36" s="43">
        <v>-7.0274068868587494E-5</v>
      </c>
    </row>
    <row r="37" spans="1:16" ht="12.75" customHeight="1">
      <c r="A37" s="31">
        <v>27</v>
      </c>
      <c r="B37" s="32" t="s">
        <v>59</v>
      </c>
      <c r="C37" s="33" t="s">
        <v>69</v>
      </c>
      <c r="D37" s="34">
        <v>44497</v>
      </c>
      <c r="E37" s="40">
        <v>83.7</v>
      </c>
      <c r="F37" s="40">
        <v>83.983333333333334</v>
      </c>
      <c r="G37" s="41">
        <v>82.616666666666674</v>
      </c>
      <c r="H37" s="41">
        <v>81.533333333333346</v>
      </c>
      <c r="I37" s="41">
        <v>80.166666666666686</v>
      </c>
      <c r="J37" s="41">
        <v>85.066666666666663</v>
      </c>
      <c r="K37" s="41">
        <v>86.433333333333309</v>
      </c>
      <c r="L37" s="41">
        <v>87.516666666666652</v>
      </c>
      <c r="M37" s="31">
        <v>85.35</v>
      </c>
      <c r="N37" s="31">
        <v>82.9</v>
      </c>
      <c r="O37" s="42">
        <v>166315500</v>
      </c>
      <c r="P37" s="43">
        <v>7.870107770845151E-3</v>
      </c>
    </row>
    <row r="38" spans="1:16" ht="12.75" customHeight="1">
      <c r="A38" s="31">
        <v>28</v>
      </c>
      <c r="B38" s="32" t="s">
        <v>57</v>
      </c>
      <c r="C38" s="33" t="s">
        <v>70</v>
      </c>
      <c r="D38" s="34">
        <v>44497</v>
      </c>
      <c r="E38" s="40">
        <v>1861.8</v>
      </c>
      <c r="F38" s="40">
        <v>1861.2833333333335</v>
      </c>
      <c r="G38" s="41">
        <v>1845.5666666666671</v>
      </c>
      <c r="H38" s="41">
        <v>1829.3333333333335</v>
      </c>
      <c r="I38" s="41">
        <v>1813.616666666667</v>
      </c>
      <c r="J38" s="41">
        <v>1877.5166666666671</v>
      </c>
      <c r="K38" s="41">
        <v>1893.2333333333338</v>
      </c>
      <c r="L38" s="41">
        <v>1909.4666666666672</v>
      </c>
      <c r="M38" s="31">
        <v>1877</v>
      </c>
      <c r="N38" s="31">
        <v>1845.05</v>
      </c>
      <c r="O38" s="42">
        <v>1900250</v>
      </c>
      <c r="P38" s="43">
        <v>-2.9221691486372575E-2</v>
      </c>
    </row>
    <row r="39" spans="1:16" ht="12.75" customHeight="1">
      <c r="A39" s="31">
        <v>29</v>
      </c>
      <c r="B39" s="32" t="s">
        <v>71</v>
      </c>
      <c r="C39" s="33" t="s">
        <v>72</v>
      </c>
      <c r="D39" s="34">
        <v>44497</v>
      </c>
      <c r="E39" s="40">
        <v>206.35</v>
      </c>
      <c r="F39" s="40">
        <v>206.53333333333333</v>
      </c>
      <c r="G39" s="41">
        <v>204.81666666666666</v>
      </c>
      <c r="H39" s="41">
        <v>203.28333333333333</v>
      </c>
      <c r="I39" s="41">
        <v>201.56666666666666</v>
      </c>
      <c r="J39" s="41">
        <v>208.06666666666666</v>
      </c>
      <c r="K39" s="41">
        <v>209.7833333333333</v>
      </c>
      <c r="L39" s="41">
        <v>211.31666666666666</v>
      </c>
      <c r="M39" s="31">
        <v>208.25</v>
      </c>
      <c r="N39" s="31">
        <v>205</v>
      </c>
      <c r="O39" s="42">
        <v>26565800</v>
      </c>
      <c r="P39" s="43">
        <v>4.2930738408700631E-4</v>
      </c>
    </row>
    <row r="40" spans="1:16" ht="12.75" customHeight="1">
      <c r="A40" s="31">
        <v>30</v>
      </c>
      <c r="B40" s="32" t="s">
        <v>57</v>
      </c>
      <c r="C40" s="33" t="s">
        <v>73</v>
      </c>
      <c r="D40" s="34">
        <v>44497</v>
      </c>
      <c r="E40" s="40">
        <v>828.2</v>
      </c>
      <c r="F40" s="40">
        <v>825.61666666666667</v>
      </c>
      <c r="G40" s="41">
        <v>821.43333333333339</v>
      </c>
      <c r="H40" s="41">
        <v>814.66666666666674</v>
      </c>
      <c r="I40" s="41">
        <v>810.48333333333346</v>
      </c>
      <c r="J40" s="41">
        <v>832.38333333333333</v>
      </c>
      <c r="K40" s="41">
        <v>836.56666666666649</v>
      </c>
      <c r="L40" s="41">
        <v>843.33333333333326</v>
      </c>
      <c r="M40" s="31">
        <v>829.8</v>
      </c>
      <c r="N40" s="31">
        <v>818.85</v>
      </c>
      <c r="O40" s="42">
        <v>4623300</v>
      </c>
      <c r="P40" s="43">
        <v>7.1428571428571429E-4</v>
      </c>
    </row>
    <row r="41" spans="1:16" ht="12.75" customHeight="1">
      <c r="A41" s="31">
        <v>31</v>
      </c>
      <c r="B41" s="32" t="s">
        <v>50</v>
      </c>
      <c r="C41" s="33" t="s">
        <v>74</v>
      </c>
      <c r="D41" s="34">
        <v>44497</v>
      </c>
      <c r="E41" s="40">
        <v>726.85</v>
      </c>
      <c r="F41" s="40">
        <v>729.15</v>
      </c>
      <c r="G41" s="41">
        <v>719.94999999999993</v>
      </c>
      <c r="H41" s="41">
        <v>713.05</v>
      </c>
      <c r="I41" s="41">
        <v>703.84999999999991</v>
      </c>
      <c r="J41" s="41">
        <v>736.05</v>
      </c>
      <c r="K41" s="41">
        <v>745.25</v>
      </c>
      <c r="L41" s="41">
        <v>752.15</v>
      </c>
      <c r="M41" s="31">
        <v>738.35</v>
      </c>
      <c r="N41" s="31">
        <v>722.25</v>
      </c>
      <c r="O41" s="42">
        <v>11350500</v>
      </c>
      <c r="P41" s="43">
        <v>6.1588103254769919E-2</v>
      </c>
    </row>
    <row r="42" spans="1:16" ht="12.75" customHeight="1">
      <c r="A42" s="31">
        <v>32</v>
      </c>
      <c r="B42" s="32" t="s">
        <v>75</v>
      </c>
      <c r="C42" s="33" t="s">
        <v>76</v>
      </c>
      <c r="D42" s="34">
        <v>44497</v>
      </c>
      <c r="E42" s="40">
        <v>700.2</v>
      </c>
      <c r="F42" s="40">
        <v>695.5</v>
      </c>
      <c r="G42" s="41">
        <v>686.1</v>
      </c>
      <c r="H42" s="41">
        <v>672</v>
      </c>
      <c r="I42" s="41">
        <v>662.6</v>
      </c>
      <c r="J42" s="41">
        <v>709.6</v>
      </c>
      <c r="K42" s="41">
        <v>719.00000000000011</v>
      </c>
      <c r="L42" s="41">
        <v>733.1</v>
      </c>
      <c r="M42" s="31">
        <v>704.9</v>
      </c>
      <c r="N42" s="31">
        <v>681.4</v>
      </c>
      <c r="O42" s="42">
        <v>77167576</v>
      </c>
      <c r="P42" s="43">
        <v>-2.381065992269886E-2</v>
      </c>
    </row>
    <row r="43" spans="1:16" ht="12.75" customHeight="1">
      <c r="A43" s="31">
        <v>33</v>
      </c>
      <c r="B43" s="32" t="s">
        <v>71</v>
      </c>
      <c r="C43" s="33" t="s">
        <v>77</v>
      </c>
      <c r="D43" s="34">
        <v>44497</v>
      </c>
      <c r="E43" s="40">
        <v>66.599999999999994</v>
      </c>
      <c r="F43" s="40">
        <v>66.916666666666671</v>
      </c>
      <c r="G43" s="41">
        <v>65.433333333333337</v>
      </c>
      <c r="H43" s="41">
        <v>64.266666666666666</v>
      </c>
      <c r="I43" s="41">
        <v>62.783333333333331</v>
      </c>
      <c r="J43" s="41">
        <v>68.083333333333343</v>
      </c>
      <c r="K43" s="41">
        <v>69.566666666666663</v>
      </c>
      <c r="L43" s="41">
        <v>70.733333333333348</v>
      </c>
      <c r="M43" s="31">
        <v>68.400000000000006</v>
      </c>
      <c r="N43" s="31">
        <v>65.75</v>
      </c>
      <c r="O43" s="42">
        <v>121128000</v>
      </c>
      <c r="P43" s="43">
        <v>2.2876396524206418E-2</v>
      </c>
    </row>
    <row r="44" spans="1:16" ht="12.75" customHeight="1">
      <c r="A44" s="31">
        <v>34</v>
      </c>
      <c r="B44" s="32" t="s">
        <v>48</v>
      </c>
      <c r="C44" s="33" t="s">
        <v>78</v>
      </c>
      <c r="D44" s="34">
        <v>44497</v>
      </c>
      <c r="E44" s="40">
        <v>363.05</v>
      </c>
      <c r="F44" s="40">
        <v>364.58333333333331</v>
      </c>
      <c r="G44" s="41">
        <v>360.81666666666661</v>
      </c>
      <c r="H44" s="41">
        <v>358.58333333333331</v>
      </c>
      <c r="I44" s="41">
        <v>354.81666666666661</v>
      </c>
      <c r="J44" s="41">
        <v>366.81666666666661</v>
      </c>
      <c r="K44" s="41">
        <v>370.58333333333337</v>
      </c>
      <c r="L44" s="41">
        <v>372.81666666666661</v>
      </c>
      <c r="M44" s="31">
        <v>368.35</v>
      </c>
      <c r="N44" s="31">
        <v>362.35</v>
      </c>
      <c r="O44" s="42">
        <v>17291400</v>
      </c>
      <c r="P44" s="43">
        <v>2.6628430970913559E-2</v>
      </c>
    </row>
    <row r="45" spans="1:16" ht="12.75" customHeight="1">
      <c r="A45" s="31">
        <v>35</v>
      </c>
      <c r="B45" s="32" t="s">
        <v>50</v>
      </c>
      <c r="C45" s="33" t="s">
        <v>79</v>
      </c>
      <c r="D45" s="34">
        <v>44497</v>
      </c>
      <c r="E45" s="40">
        <v>15553.75</v>
      </c>
      <c r="F45" s="40">
        <v>15551.300000000001</v>
      </c>
      <c r="G45" s="41">
        <v>15478.600000000002</v>
      </c>
      <c r="H45" s="41">
        <v>15403.45</v>
      </c>
      <c r="I45" s="41">
        <v>15330.750000000002</v>
      </c>
      <c r="J45" s="41">
        <v>15626.450000000003</v>
      </c>
      <c r="K45" s="41">
        <v>15699.150000000003</v>
      </c>
      <c r="L45" s="41">
        <v>15774.300000000003</v>
      </c>
      <c r="M45" s="31">
        <v>15624</v>
      </c>
      <c r="N45" s="31">
        <v>15476.15</v>
      </c>
      <c r="O45" s="42">
        <v>147050</v>
      </c>
      <c r="P45" s="43">
        <v>2.0442930153321977E-3</v>
      </c>
    </row>
    <row r="46" spans="1:16" ht="12.75" customHeight="1">
      <c r="A46" s="31">
        <v>36</v>
      </c>
      <c r="B46" s="32" t="s">
        <v>80</v>
      </c>
      <c r="C46" s="33" t="s">
        <v>81</v>
      </c>
      <c r="D46" s="34">
        <v>44497</v>
      </c>
      <c r="E46" s="40">
        <v>446.1</v>
      </c>
      <c r="F46" s="40">
        <v>443.5</v>
      </c>
      <c r="G46" s="41">
        <v>439.1</v>
      </c>
      <c r="H46" s="41">
        <v>432.1</v>
      </c>
      <c r="I46" s="41">
        <v>427.70000000000005</v>
      </c>
      <c r="J46" s="41">
        <v>450.5</v>
      </c>
      <c r="K46" s="41">
        <v>454.9</v>
      </c>
      <c r="L46" s="41">
        <v>461.9</v>
      </c>
      <c r="M46" s="31">
        <v>447.9</v>
      </c>
      <c r="N46" s="31">
        <v>436.5</v>
      </c>
      <c r="O46" s="42">
        <v>39126600</v>
      </c>
      <c r="P46" s="43">
        <v>3.0238399924167023E-2</v>
      </c>
    </row>
    <row r="47" spans="1:16" ht="12.75" customHeight="1">
      <c r="A47" s="31">
        <v>37</v>
      </c>
      <c r="B47" s="32" t="s">
        <v>57</v>
      </c>
      <c r="C47" s="33" t="s">
        <v>82</v>
      </c>
      <c r="D47" s="34">
        <v>44497</v>
      </c>
      <c r="E47" s="40">
        <v>3901.6</v>
      </c>
      <c r="F47" s="40">
        <v>3899.4166666666665</v>
      </c>
      <c r="G47" s="41">
        <v>3880.8833333333332</v>
      </c>
      <c r="H47" s="41">
        <v>3860.1666666666665</v>
      </c>
      <c r="I47" s="41">
        <v>3841.6333333333332</v>
      </c>
      <c r="J47" s="41">
        <v>3920.1333333333332</v>
      </c>
      <c r="K47" s="41">
        <v>3938.666666666667</v>
      </c>
      <c r="L47" s="41">
        <v>3959.3833333333332</v>
      </c>
      <c r="M47" s="31">
        <v>3917.95</v>
      </c>
      <c r="N47" s="31">
        <v>3878.7</v>
      </c>
      <c r="O47" s="42">
        <v>1183800</v>
      </c>
      <c r="P47" s="43">
        <v>1.9989660520420473E-2</v>
      </c>
    </row>
    <row r="48" spans="1:16" ht="12.75" customHeight="1">
      <c r="A48" s="31">
        <v>38</v>
      </c>
      <c r="B48" s="32" t="s">
        <v>48</v>
      </c>
      <c r="C48" s="33" t="s">
        <v>83</v>
      </c>
      <c r="D48" s="34">
        <v>44497</v>
      </c>
      <c r="E48" s="40">
        <v>565.29999999999995</v>
      </c>
      <c r="F48" s="40">
        <v>567.93333333333328</v>
      </c>
      <c r="G48" s="41">
        <v>553.86666666666656</v>
      </c>
      <c r="H48" s="41">
        <v>542.43333333333328</v>
      </c>
      <c r="I48" s="41">
        <v>528.36666666666656</v>
      </c>
      <c r="J48" s="41">
        <v>579.36666666666656</v>
      </c>
      <c r="K48" s="41">
        <v>593.43333333333339</v>
      </c>
      <c r="L48" s="41">
        <v>604.86666666666656</v>
      </c>
      <c r="M48" s="31">
        <v>582</v>
      </c>
      <c r="N48" s="31">
        <v>556.5</v>
      </c>
      <c r="O48" s="42">
        <v>17789200</v>
      </c>
      <c r="P48" s="43">
        <v>2.2310361923648984E-3</v>
      </c>
    </row>
    <row r="49" spans="1:16" ht="12.75" customHeight="1">
      <c r="A49" s="31">
        <v>39</v>
      </c>
      <c r="B49" s="32" t="s">
        <v>59</v>
      </c>
      <c r="C49" s="33" t="s">
        <v>84</v>
      </c>
      <c r="D49" s="34">
        <v>44497</v>
      </c>
      <c r="E49" s="40">
        <v>180.5</v>
      </c>
      <c r="F49" s="40">
        <v>180.9</v>
      </c>
      <c r="G49" s="41">
        <v>178</v>
      </c>
      <c r="H49" s="41">
        <v>175.5</v>
      </c>
      <c r="I49" s="41">
        <v>172.6</v>
      </c>
      <c r="J49" s="41">
        <v>183.4</v>
      </c>
      <c r="K49" s="41">
        <v>186.30000000000004</v>
      </c>
      <c r="L49" s="41">
        <v>188.8</v>
      </c>
      <c r="M49" s="31">
        <v>183.8</v>
      </c>
      <c r="N49" s="31">
        <v>178.4</v>
      </c>
      <c r="O49" s="42">
        <v>80352000</v>
      </c>
      <c r="P49" s="43">
        <v>-7.9338622574838327E-3</v>
      </c>
    </row>
    <row r="50" spans="1:16" ht="12.75" customHeight="1">
      <c r="A50" s="31">
        <v>40</v>
      </c>
      <c r="B50" s="32" t="s">
        <v>64</v>
      </c>
      <c r="C50" s="33" t="s">
        <v>335</v>
      </c>
      <c r="D50" s="34">
        <v>44497</v>
      </c>
      <c r="E50" s="40">
        <v>703.4</v>
      </c>
      <c r="F50" s="40">
        <v>706.46666666666658</v>
      </c>
      <c r="G50" s="41">
        <v>695.88333333333321</v>
      </c>
      <c r="H50" s="41">
        <v>688.36666666666667</v>
      </c>
      <c r="I50" s="41">
        <v>677.7833333333333</v>
      </c>
      <c r="J50" s="41">
        <v>713.98333333333312</v>
      </c>
      <c r="K50" s="41">
        <v>724.56666666666638</v>
      </c>
      <c r="L50" s="41">
        <v>732.08333333333303</v>
      </c>
      <c r="M50" s="31">
        <v>717.05</v>
      </c>
      <c r="N50" s="31">
        <v>698.95</v>
      </c>
      <c r="O50" s="42">
        <v>4631250</v>
      </c>
      <c r="P50" s="43">
        <v>-1.5544041450777202E-2</v>
      </c>
    </row>
    <row r="51" spans="1:16" ht="12.75" customHeight="1">
      <c r="A51" s="31">
        <v>41</v>
      </c>
      <c r="B51" s="32" t="s">
        <v>64</v>
      </c>
      <c r="C51" s="33" t="s">
        <v>85</v>
      </c>
      <c r="D51" s="34">
        <v>44497</v>
      </c>
      <c r="E51" s="40">
        <v>562.45000000000005</v>
      </c>
      <c r="F51" s="40">
        <v>563.08333333333337</v>
      </c>
      <c r="G51" s="41">
        <v>556.31666666666672</v>
      </c>
      <c r="H51" s="41">
        <v>550.18333333333339</v>
      </c>
      <c r="I51" s="41">
        <v>543.41666666666674</v>
      </c>
      <c r="J51" s="41">
        <v>569.2166666666667</v>
      </c>
      <c r="K51" s="41">
        <v>575.98333333333335</v>
      </c>
      <c r="L51" s="41">
        <v>582.11666666666667</v>
      </c>
      <c r="M51" s="31">
        <v>569.85</v>
      </c>
      <c r="N51" s="31">
        <v>556.95000000000005</v>
      </c>
      <c r="O51" s="42">
        <v>11680000</v>
      </c>
      <c r="P51" s="43">
        <v>1.4879982621918105E-2</v>
      </c>
    </row>
    <row r="52" spans="1:16" ht="12.75" customHeight="1">
      <c r="A52" s="31">
        <v>42</v>
      </c>
      <c r="B52" s="32" t="s">
        <v>48</v>
      </c>
      <c r="C52" s="33" t="s">
        <v>86</v>
      </c>
      <c r="D52" s="34">
        <v>44497</v>
      </c>
      <c r="E52" s="40">
        <v>939.25</v>
      </c>
      <c r="F52" s="40">
        <v>944.65</v>
      </c>
      <c r="G52" s="41">
        <v>927.19999999999993</v>
      </c>
      <c r="H52" s="41">
        <v>915.15</v>
      </c>
      <c r="I52" s="41">
        <v>897.69999999999993</v>
      </c>
      <c r="J52" s="41">
        <v>956.69999999999993</v>
      </c>
      <c r="K52" s="41">
        <v>974.15</v>
      </c>
      <c r="L52" s="41">
        <v>986.19999999999993</v>
      </c>
      <c r="M52" s="31">
        <v>962.1</v>
      </c>
      <c r="N52" s="31">
        <v>932.6</v>
      </c>
      <c r="O52" s="42">
        <v>9532900</v>
      </c>
      <c r="P52" s="43">
        <v>9.4314281450529766E-2</v>
      </c>
    </row>
    <row r="53" spans="1:16" ht="12.75" customHeight="1">
      <c r="A53" s="31">
        <v>43</v>
      </c>
      <c r="B53" s="32" t="s">
        <v>45</v>
      </c>
      <c r="C53" s="33" t="s">
        <v>87</v>
      </c>
      <c r="D53" s="34">
        <v>44497</v>
      </c>
      <c r="E53" s="40">
        <v>198.45</v>
      </c>
      <c r="F53" s="40">
        <v>196.25</v>
      </c>
      <c r="G53" s="41">
        <v>193</v>
      </c>
      <c r="H53" s="41">
        <v>187.55</v>
      </c>
      <c r="I53" s="41">
        <v>184.3</v>
      </c>
      <c r="J53" s="41">
        <v>201.7</v>
      </c>
      <c r="K53" s="41">
        <v>204.95</v>
      </c>
      <c r="L53" s="41">
        <v>210.39999999999998</v>
      </c>
      <c r="M53" s="31">
        <v>199.5</v>
      </c>
      <c r="N53" s="31">
        <v>190.8</v>
      </c>
      <c r="O53" s="42">
        <v>62710200</v>
      </c>
      <c r="P53" s="43">
        <v>-1.3217897032582117E-2</v>
      </c>
    </row>
    <row r="54" spans="1:16" ht="12.75" customHeight="1">
      <c r="A54" s="31">
        <v>44</v>
      </c>
      <c r="B54" s="32" t="s">
        <v>88</v>
      </c>
      <c r="C54" s="33" t="s">
        <v>89</v>
      </c>
      <c r="D54" s="34">
        <v>44497</v>
      </c>
      <c r="E54" s="40">
        <v>5409.6</v>
      </c>
      <c r="F54" s="40">
        <v>5366.5</v>
      </c>
      <c r="G54" s="41">
        <v>5293.1</v>
      </c>
      <c r="H54" s="41">
        <v>5176.6000000000004</v>
      </c>
      <c r="I54" s="41">
        <v>5103.2000000000007</v>
      </c>
      <c r="J54" s="41">
        <v>5483</v>
      </c>
      <c r="K54" s="41">
        <v>5556.4</v>
      </c>
      <c r="L54" s="41">
        <v>5672.9</v>
      </c>
      <c r="M54" s="31">
        <v>5439.9</v>
      </c>
      <c r="N54" s="31">
        <v>5250</v>
      </c>
      <c r="O54" s="42">
        <v>797800</v>
      </c>
      <c r="P54" s="43">
        <v>4.2603240982749611E-2</v>
      </c>
    </row>
    <row r="55" spans="1:16" ht="12.75" customHeight="1">
      <c r="A55" s="31">
        <v>45</v>
      </c>
      <c r="B55" s="32" t="s">
        <v>57</v>
      </c>
      <c r="C55" s="33" t="s">
        <v>90</v>
      </c>
      <c r="D55" s="34">
        <v>44497</v>
      </c>
      <c r="E55" s="40">
        <v>1686.5</v>
      </c>
      <c r="F55" s="40">
        <v>1685.1000000000001</v>
      </c>
      <c r="G55" s="41">
        <v>1678.7000000000003</v>
      </c>
      <c r="H55" s="41">
        <v>1670.9</v>
      </c>
      <c r="I55" s="41">
        <v>1664.5000000000002</v>
      </c>
      <c r="J55" s="41">
        <v>1692.9000000000003</v>
      </c>
      <c r="K55" s="41">
        <v>1699.3000000000004</v>
      </c>
      <c r="L55" s="41">
        <v>1707.1000000000004</v>
      </c>
      <c r="M55" s="31">
        <v>1691.5</v>
      </c>
      <c r="N55" s="31">
        <v>1677.3</v>
      </c>
      <c r="O55" s="42">
        <v>2517900</v>
      </c>
      <c r="P55" s="43">
        <v>3.006872852233677E-2</v>
      </c>
    </row>
    <row r="56" spans="1:16" ht="12.75" customHeight="1">
      <c r="A56" s="31">
        <v>46</v>
      </c>
      <c r="B56" s="32" t="s">
        <v>45</v>
      </c>
      <c r="C56" s="33" t="s">
        <v>91</v>
      </c>
      <c r="D56" s="34">
        <v>44497</v>
      </c>
      <c r="E56" s="40">
        <v>710.65</v>
      </c>
      <c r="F56" s="40">
        <v>710.48333333333323</v>
      </c>
      <c r="G56" s="41">
        <v>703.31666666666649</v>
      </c>
      <c r="H56" s="41">
        <v>695.98333333333323</v>
      </c>
      <c r="I56" s="41">
        <v>688.81666666666649</v>
      </c>
      <c r="J56" s="41">
        <v>717.81666666666649</v>
      </c>
      <c r="K56" s="41">
        <v>724.98333333333323</v>
      </c>
      <c r="L56" s="41">
        <v>732.31666666666649</v>
      </c>
      <c r="M56" s="31">
        <v>717.65</v>
      </c>
      <c r="N56" s="31">
        <v>703.15</v>
      </c>
      <c r="O56" s="42">
        <v>7244505</v>
      </c>
      <c r="P56" s="43">
        <v>-1.937984496124031E-3</v>
      </c>
    </row>
    <row r="57" spans="1:16" ht="12.75" customHeight="1">
      <c r="A57" s="31">
        <v>47</v>
      </c>
      <c r="B57" s="32" t="s">
        <v>45</v>
      </c>
      <c r="C57" s="33" t="s">
        <v>92</v>
      </c>
      <c r="D57" s="34">
        <v>44497</v>
      </c>
      <c r="E57" s="40">
        <v>830.35</v>
      </c>
      <c r="F57" s="40">
        <v>822.16666666666663</v>
      </c>
      <c r="G57" s="41">
        <v>809.43333333333328</v>
      </c>
      <c r="H57" s="41">
        <v>788.51666666666665</v>
      </c>
      <c r="I57" s="41">
        <v>775.7833333333333</v>
      </c>
      <c r="J57" s="41">
        <v>843.08333333333326</v>
      </c>
      <c r="K57" s="41">
        <v>855.81666666666661</v>
      </c>
      <c r="L57" s="41">
        <v>876.73333333333323</v>
      </c>
      <c r="M57" s="31">
        <v>834.9</v>
      </c>
      <c r="N57" s="31">
        <v>801.25</v>
      </c>
      <c r="O57" s="42">
        <v>2248750</v>
      </c>
      <c r="P57" s="43">
        <v>5.5617352614015572E-4</v>
      </c>
    </row>
    <row r="58" spans="1:16" ht="12.75" customHeight="1">
      <c r="A58" s="31">
        <v>48</v>
      </c>
      <c r="B58" s="32" t="s">
        <v>71</v>
      </c>
      <c r="C58" s="33" t="s">
        <v>252</v>
      </c>
      <c r="D58" s="34">
        <v>44497</v>
      </c>
      <c r="E58" s="40">
        <v>487.1</v>
      </c>
      <c r="F58" s="40">
        <v>486.70000000000005</v>
      </c>
      <c r="G58" s="41">
        <v>483.10000000000008</v>
      </c>
      <c r="H58" s="41">
        <v>479.1</v>
      </c>
      <c r="I58" s="41">
        <v>475.50000000000006</v>
      </c>
      <c r="J58" s="41">
        <v>490.7000000000001</v>
      </c>
      <c r="K58" s="41">
        <v>494.3</v>
      </c>
      <c r="L58" s="41">
        <v>498.30000000000013</v>
      </c>
      <c r="M58" s="31">
        <v>490.3</v>
      </c>
      <c r="N58" s="31">
        <v>482.7</v>
      </c>
      <c r="O58" s="42">
        <v>777700</v>
      </c>
      <c r="P58" s="43">
        <v>6.7975830815709973E-2</v>
      </c>
    </row>
    <row r="59" spans="1:16" ht="12.75" customHeight="1">
      <c r="A59" s="31">
        <v>49</v>
      </c>
      <c r="B59" s="32" t="s">
        <v>59</v>
      </c>
      <c r="C59" s="33" t="s">
        <v>93</v>
      </c>
      <c r="D59" s="34">
        <v>44497</v>
      </c>
      <c r="E59" s="40">
        <v>158.94999999999999</v>
      </c>
      <c r="F59" s="40">
        <v>159.4</v>
      </c>
      <c r="G59" s="41">
        <v>158.05000000000001</v>
      </c>
      <c r="H59" s="41">
        <v>157.15</v>
      </c>
      <c r="I59" s="41">
        <v>155.80000000000001</v>
      </c>
      <c r="J59" s="41">
        <v>160.30000000000001</v>
      </c>
      <c r="K59" s="41">
        <v>161.64999999999998</v>
      </c>
      <c r="L59" s="41">
        <v>162.55000000000001</v>
      </c>
      <c r="M59" s="31">
        <v>160.75</v>
      </c>
      <c r="N59" s="31">
        <v>158.5</v>
      </c>
      <c r="O59" s="42">
        <v>8835000</v>
      </c>
      <c r="P59" s="43">
        <v>2.1139376567538518E-2</v>
      </c>
    </row>
    <row r="60" spans="1:16" ht="12.75" customHeight="1">
      <c r="A60" s="31">
        <v>50</v>
      </c>
      <c r="B60" s="32" t="s">
        <v>71</v>
      </c>
      <c r="C60" s="33" t="s">
        <v>94</v>
      </c>
      <c r="D60" s="34">
        <v>44497</v>
      </c>
      <c r="E60" s="40">
        <v>901.5</v>
      </c>
      <c r="F60" s="40">
        <v>899.41666666666663</v>
      </c>
      <c r="G60" s="41">
        <v>893.33333333333326</v>
      </c>
      <c r="H60" s="41">
        <v>885.16666666666663</v>
      </c>
      <c r="I60" s="41">
        <v>879.08333333333326</v>
      </c>
      <c r="J60" s="41">
        <v>907.58333333333326</v>
      </c>
      <c r="K60" s="41">
        <v>913.66666666666652</v>
      </c>
      <c r="L60" s="41">
        <v>921.83333333333326</v>
      </c>
      <c r="M60" s="31">
        <v>905.5</v>
      </c>
      <c r="N60" s="31">
        <v>891.25</v>
      </c>
      <c r="O60" s="42">
        <v>2619000</v>
      </c>
      <c r="P60" s="43">
        <v>-2.1519838601210491E-2</v>
      </c>
    </row>
    <row r="61" spans="1:16" ht="12.75" customHeight="1">
      <c r="A61" s="31">
        <v>51</v>
      </c>
      <c r="B61" s="32" t="s">
        <v>57</v>
      </c>
      <c r="C61" s="33" t="s">
        <v>95</v>
      </c>
      <c r="D61" s="34">
        <v>44497</v>
      </c>
      <c r="E61" s="40">
        <v>619.4</v>
      </c>
      <c r="F61" s="40">
        <v>622.11666666666667</v>
      </c>
      <c r="G61" s="41">
        <v>614.23333333333335</v>
      </c>
      <c r="H61" s="41">
        <v>609.06666666666672</v>
      </c>
      <c r="I61" s="41">
        <v>601.18333333333339</v>
      </c>
      <c r="J61" s="41">
        <v>627.2833333333333</v>
      </c>
      <c r="K61" s="41">
        <v>635.16666666666674</v>
      </c>
      <c r="L61" s="41">
        <v>640.33333333333326</v>
      </c>
      <c r="M61" s="31">
        <v>630</v>
      </c>
      <c r="N61" s="31">
        <v>616.95000000000005</v>
      </c>
      <c r="O61" s="42">
        <v>11057500</v>
      </c>
      <c r="P61" s="43">
        <v>7.237240877682144E-2</v>
      </c>
    </row>
    <row r="62" spans="1:16" ht="12.75" customHeight="1">
      <c r="A62" s="31">
        <v>52</v>
      </c>
      <c r="B62" s="32" t="s">
        <v>43</v>
      </c>
      <c r="C62" s="33" t="s">
        <v>253</v>
      </c>
      <c r="D62" s="34">
        <v>44497</v>
      </c>
      <c r="E62" s="40">
        <v>2081.3000000000002</v>
      </c>
      <c r="F62" s="40">
        <v>2096.8833333333337</v>
      </c>
      <c r="G62" s="41">
        <v>2055.4666666666672</v>
      </c>
      <c r="H62" s="41">
        <v>2029.6333333333337</v>
      </c>
      <c r="I62" s="41">
        <v>1988.2166666666672</v>
      </c>
      <c r="J62" s="41">
        <v>2122.7166666666672</v>
      </c>
      <c r="K62" s="41">
        <v>2164.1333333333341</v>
      </c>
      <c r="L62" s="41">
        <v>2189.9666666666672</v>
      </c>
      <c r="M62" s="31">
        <v>2138.3000000000002</v>
      </c>
      <c r="N62" s="31">
        <v>2071.0500000000002</v>
      </c>
      <c r="O62" s="42">
        <v>309000</v>
      </c>
      <c r="P62" s="43">
        <v>0.64143426294820716</v>
      </c>
    </row>
    <row r="63" spans="1:16" ht="12.75" customHeight="1">
      <c r="A63" s="31">
        <v>53</v>
      </c>
      <c r="B63" s="32" t="s">
        <v>39</v>
      </c>
      <c r="C63" s="33" t="s">
        <v>96</v>
      </c>
      <c r="D63" s="34">
        <v>44497</v>
      </c>
      <c r="E63" s="40">
        <v>2680.75</v>
      </c>
      <c r="F63" s="40">
        <v>2686.3333333333335</v>
      </c>
      <c r="G63" s="41">
        <v>2615.7166666666672</v>
      </c>
      <c r="H63" s="41">
        <v>2550.6833333333338</v>
      </c>
      <c r="I63" s="41">
        <v>2480.0666666666675</v>
      </c>
      <c r="J63" s="41">
        <v>2751.3666666666668</v>
      </c>
      <c r="K63" s="41">
        <v>2821.9833333333327</v>
      </c>
      <c r="L63" s="41">
        <v>2887.0166666666664</v>
      </c>
      <c r="M63" s="31">
        <v>2756.95</v>
      </c>
      <c r="N63" s="31">
        <v>2621.3000000000002</v>
      </c>
      <c r="O63" s="42">
        <v>2578500</v>
      </c>
      <c r="P63" s="43">
        <v>-2.8447626224566692E-2</v>
      </c>
    </row>
    <row r="64" spans="1:16" ht="12.75" customHeight="1">
      <c r="A64" s="31">
        <v>54</v>
      </c>
      <c r="B64" s="32" t="s">
        <v>45</v>
      </c>
      <c r="C64" s="33" t="s">
        <v>354</v>
      </c>
      <c r="D64" s="34">
        <v>44497</v>
      </c>
      <c r="E64" s="40">
        <v>272.55</v>
      </c>
      <c r="F64" s="40">
        <v>273.8</v>
      </c>
      <c r="G64" s="41">
        <v>268.15000000000003</v>
      </c>
      <c r="H64" s="41">
        <v>263.75</v>
      </c>
      <c r="I64" s="41">
        <v>258.10000000000002</v>
      </c>
      <c r="J64" s="41">
        <v>278.20000000000005</v>
      </c>
      <c r="K64" s="41">
        <v>283.85000000000002</v>
      </c>
      <c r="L64" s="41">
        <v>288.25000000000006</v>
      </c>
      <c r="M64" s="31">
        <v>279.45</v>
      </c>
      <c r="N64" s="31">
        <v>269.39999999999998</v>
      </c>
      <c r="O64" s="42">
        <v>10356900</v>
      </c>
      <c r="P64" s="43">
        <v>0.10938654841093866</v>
      </c>
    </row>
    <row r="65" spans="1:16" ht="12.75" customHeight="1">
      <c r="A65" s="31">
        <v>55</v>
      </c>
      <c r="B65" s="32" t="s">
        <v>48</v>
      </c>
      <c r="C65" s="33" t="s">
        <v>97</v>
      </c>
      <c r="D65" s="34">
        <v>44497</v>
      </c>
      <c r="E65" s="40">
        <v>5227.6499999999996</v>
      </c>
      <c r="F65" s="40">
        <v>5214.45</v>
      </c>
      <c r="G65" s="41">
        <v>5170.8999999999996</v>
      </c>
      <c r="H65" s="41">
        <v>5114.1499999999996</v>
      </c>
      <c r="I65" s="41">
        <v>5070.5999999999995</v>
      </c>
      <c r="J65" s="41">
        <v>5271.2</v>
      </c>
      <c r="K65" s="41">
        <v>5314.7500000000009</v>
      </c>
      <c r="L65" s="41">
        <v>5371.5</v>
      </c>
      <c r="M65" s="31">
        <v>5258</v>
      </c>
      <c r="N65" s="31">
        <v>5157.7</v>
      </c>
      <c r="O65" s="42">
        <v>2225400</v>
      </c>
      <c r="P65" s="43">
        <v>-2.9057591623036651E-2</v>
      </c>
    </row>
    <row r="66" spans="1:16" ht="12.75" customHeight="1">
      <c r="A66" s="31">
        <v>56</v>
      </c>
      <c r="B66" s="32" t="s">
        <v>45</v>
      </c>
      <c r="C66" s="33" t="s">
        <v>255</v>
      </c>
      <c r="D66" s="34">
        <v>44497</v>
      </c>
      <c r="E66" s="40">
        <v>4855.75</v>
      </c>
      <c r="F66" s="40">
        <v>4869.7</v>
      </c>
      <c r="G66" s="41">
        <v>4791.3999999999996</v>
      </c>
      <c r="H66" s="41">
        <v>4727.05</v>
      </c>
      <c r="I66" s="41">
        <v>4648.75</v>
      </c>
      <c r="J66" s="41">
        <v>4934.0499999999993</v>
      </c>
      <c r="K66" s="41">
        <v>5012.3500000000004</v>
      </c>
      <c r="L66" s="41">
        <v>5076.6999999999989</v>
      </c>
      <c r="M66" s="31">
        <v>4948</v>
      </c>
      <c r="N66" s="31">
        <v>4805.3500000000004</v>
      </c>
      <c r="O66" s="42">
        <v>411500</v>
      </c>
      <c r="P66" s="43">
        <v>-4.7729245010124384E-2</v>
      </c>
    </row>
    <row r="67" spans="1:16" ht="12.75" customHeight="1">
      <c r="A67" s="31">
        <v>57</v>
      </c>
      <c r="B67" s="32" t="s">
        <v>98</v>
      </c>
      <c r="C67" s="33" t="s">
        <v>99</v>
      </c>
      <c r="D67" s="34">
        <v>44497</v>
      </c>
      <c r="E67" s="40">
        <v>417.8</v>
      </c>
      <c r="F67" s="40">
        <v>419.23333333333329</v>
      </c>
      <c r="G67" s="41">
        <v>412.96666666666658</v>
      </c>
      <c r="H67" s="41">
        <v>408.13333333333327</v>
      </c>
      <c r="I67" s="41">
        <v>401.86666666666656</v>
      </c>
      <c r="J67" s="41">
        <v>424.06666666666661</v>
      </c>
      <c r="K67" s="41">
        <v>430.33333333333337</v>
      </c>
      <c r="L67" s="41">
        <v>435.16666666666663</v>
      </c>
      <c r="M67" s="31">
        <v>425.5</v>
      </c>
      <c r="N67" s="31">
        <v>414.4</v>
      </c>
      <c r="O67" s="42">
        <v>32231100</v>
      </c>
      <c r="P67" s="43">
        <v>-5.3971486761710792E-3</v>
      </c>
    </row>
    <row r="68" spans="1:16" ht="12.75" customHeight="1">
      <c r="A68" s="31">
        <v>58</v>
      </c>
      <c r="B68" s="32" t="s">
        <v>48</v>
      </c>
      <c r="C68" s="33" t="s">
        <v>100</v>
      </c>
      <c r="D68" s="34">
        <v>44497</v>
      </c>
      <c r="E68" s="40">
        <v>5043.7</v>
      </c>
      <c r="F68" s="40">
        <v>5027.916666666667</v>
      </c>
      <c r="G68" s="41">
        <v>4996.9833333333336</v>
      </c>
      <c r="H68" s="41">
        <v>4950.2666666666664</v>
      </c>
      <c r="I68" s="41">
        <v>4919.333333333333</v>
      </c>
      <c r="J68" s="41">
        <v>5074.6333333333341</v>
      </c>
      <c r="K68" s="41">
        <v>5105.5666666666666</v>
      </c>
      <c r="L68" s="41">
        <v>5152.2833333333347</v>
      </c>
      <c r="M68" s="31">
        <v>5058.8500000000004</v>
      </c>
      <c r="N68" s="31">
        <v>4981.2</v>
      </c>
      <c r="O68" s="42">
        <v>2641875</v>
      </c>
      <c r="P68" s="43">
        <v>1.1970313622216903E-2</v>
      </c>
    </row>
    <row r="69" spans="1:16" ht="12.75" customHeight="1">
      <c r="A69" s="31">
        <v>59</v>
      </c>
      <c r="B69" s="32" t="s">
        <v>50</v>
      </c>
      <c r="C69" s="33" t="s">
        <v>101</v>
      </c>
      <c r="D69" s="34">
        <v>44497</v>
      </c>
      <c r="E69" s="40">
        <v>2759.05</v>
      </c>
      <c r="F69" s="40">
        <v>2761.1666666666665</v>
      </c>
      <c r="G69" s="41">
        <v>2735.9333333333329</v>
      </c>
      <c r="H69" s="41">
        <v>2712.8166666666666</v>
      </c>
      <c r="I69" s="41">
        <v>2687.583333333333</v>
      </c>
      <c r="J69" s="41">
        <v>2784.2833333333328</v>
      </c>
      <c r="K69" s="41">
        <v>2809.5166666666664</v>
      </c>
      <c r="L69" s="41">
        <v>2832.6333333333328</v>
      </c>
      <c r="M69" s="31">
        <v>2786.4</v>
      </c>
      <c r="N69" s="31">
        <v>2738.05</v>
      </c>
      <c r="O69" s="42">
        <v>3984050</v>
      </c>
      <c r="P69" s="43">
        <v>4.3163489736070385E-2</v>
      </c>
    </row>
    <row r="70" spans="1:16" ht="12.75" customHeight="1">
      <c r="A70" s="31">
        <v>60</v>
      </c>
      <c r="B70" s="32" t="s">
        <v>50</v>
      </c>
      <c r="C70" s="33" t="s">
        <v>102</v>
      </c>
      <c r="D70" s="34">
        <v>44497</v>
      </c>
      <c r="E70" s="40">
        <v>1496.75</v>
      </c>
      <c r="F70" s="40">
        <v>1503.25</v>
      </c>
      <c r="G70" s="41">
        <v>1483.5</v>
      </c>
      <c r="H70" s="41">
        <v>1470.25</v>
      </c>
      <c r="I70" s="41">
        <v>1450.5</v>
      </c>
      <c r="J70" s="41">
        <v>1516.5</v>
      </c>
      <c r="K70" s="41">
        <v>1536.25</v>
      </c>
      <c r="L70" s="41">
        <v>1549.5</v>
      </c>
      <c r="M70" s="31">
        <v>1523</v>
      </c>
      <c r="N70" s="31">
        <v>1490</v>
      </c>
      <c r="O70" s="42">
        <v>7459650</v>
      </c>
      <c r="P70" s="43">
        <v>3.6768078275493041E-2</v>
      </c>
    </row>
    <row r="71" spans="1:16" ht="12.75" customHeight="1">
      <c r="A71" s="31">
        <v>61</v>
      </c>
      <c r="B71" s="32" t="s">
        <v>50</v>
      </c>
      <c r="C71" s="33" t="s">
        <v>103</v>
      </c>
      <c r="D71" s="34">
        <v>44497</v>
      </c>
      <c r="E71" s="40">
        <v>182</v>
      </c>
      <c r="F71" s="40">
        <v>181.81666666666669</v>
      </c>
      <c r="G71" s="41">
        <v>180.38333333333338</v>
      </c>
      <c r="H71" s="41">
        <v>178.76666666666668</v>
      </c>
      <c r="I71" s="41">
        <v>177.33333333333337</v>
      </c>
      <c r="J71" s="41">
        <v>183.43333333333339</v>
      </c>
      <c r="K71" s="41">
        <v>184.86666666666673</v>
      </c>
      <c r="L71" s="41">
        <v>186.48333333333341</v>
      </c>
      <c r="M71" s="31">
        <v>183.25</v>
      </c>
      <c r="N71" s="31">
        <v>180.2</v>
      </c>
      <c r="O71" s="42">
        <v>33260400</v>
      </c>
      <c r="P71" s="43">
        <v>6.5366597668591346E-3</v>
      </c>
    </row>
    <row r="72" spans="1:16" ht="12.75" customHeight="1">
      <c r="A72" s="31">
        <v>62</v>
      </c>
      <c r="B72" s="32" t="s">
        <v>59</v>
      </c>
      <c r="C72" s="33" t="s">
        <v>104</v>
      </c>
      <c r="D72" s="34">
        <v>44497</v>
      </c>
      <c r="E72" s="40">
        <v>86</v>
      </c>
      <c r="F72" s="40">
        <v>85.783333333333346</v>
      </c>
      <c r="G72" s="41">
        <v>84.966666666666697</v>
      </c>
      <c r="H72" s="41">
        <v>83.933333333333351</v>
      </c>
      <c r="I72" s="41">
        <v>83.116666666666703</v>
      </c>
      <c r="J72" s="41">
        <v>86.816666666666691</v>
      </c>
      <c r="K72" s="41">
        <v>87.633333333333326</v>
      </c>
      <c r="L72" s="41">
        <v>88.666666666666686</v>
      </c>
      <c r="M72" s="31">
        <v>86.6</v>
      </c>
      <c r="N72" s="31">
        <v>84.75</v>
      </c>
      <c r="O72" s="42">
        <v>88440000</v>
      </c>
      <c r="P72" s="43">
        <v>-6.0687795010114631E-3</v>
      </c>
    </row>
    <row r="73" spans="1:16" ht="12.75" customHeight="1">
      <c r="A73" s="31">
        <v>63</v>
      </c>
      <c r="B73" s="32" t="s">
        <v>80</v>
      </c>
      <c r="C73" s="33" t="s">
        <v>105</v>
      </c>
      <c r="D73" s="34">
        <v>44497</v>
      </c>
      <c r="E73" s="40">
        <v>165.4</v>
      </c>
      <c r="F73" s="40">
        <v>165.41666666666666</v>
      </c>
      <c r="G73" s="41">
        <v>161.93333333333331</v>
      </c>
      <c r="H73" s="41">
        <v>158.46666666666664</v>
      </c>
      <c r="I73" s="41">
        <v>154.98333333333329</v>
      </c>
      <c r="J73" s="41">
        <v>168.88333333333333</v>
      </c>
      <c r="K73" s="41">
        <v>172.36666666666667</v>
      </c>
      <c r="L73" s="41">
        <v>175.83333333333334</v>
      </c>
      <c r="M73" s="31">
        <v>168.9</v>
      </c>
      <c r="N73" s="31">
        <v>161.94999999999999</v>
      </c>
      <c r="O73" s="42">
        <v>48635300</v>
      </c>
      <c r="P73" s="43">
        <v>4.4954128440366975E-2</v>
      </c>
    </row>
    <row r="74" spans="1:16" ht="12.75" customHeight="1">
      <c r="A74" s="31">
        <v>64</v>
      </c>
      <c r="B74" s="32" t="s">
        <v>48</v>
      </c>
      <c r="C74" s="33" t="s">
        <v>106</v>
      </c>
      <c r="D74" s="34">
        <v>44497</v>
      </c>
      <c r="E74" s="40">
        <v>521.29999999999995</v>
      </c>
      <c r="F74" s="40">
        <v>518.5</v>
      </c>
      <c r="G74" s="41">
        <v>515</v>
      </c>
      <c r="H74" s="41">
        <v>508.70000000000005</v>
      </c>
      <c r="I74" s="41">
        <v>505.20000000000005</v>
      </c>
      <c r="J74" s="41">
        <v>524.79999999999995</v>
      </c>
      <c r="K74" s="41">
        <v>528.29999999999995</v>
      </c>
      <c r="L74" s="41">
        <v>534.59999999999991</v>
      </c>
      <c r="M74" s="31">
        <v>522</v>
      </c>
      <c r="N74" s="31">
        <v>512.20000000000005</v>
      </c>
      <c r="O74" s="42">
        <v>7256500</v>
      </c>
      <c r="P74" s="43">
        <v>-1.5845349389954048E-4</v>
      </c>
    </row>
    <row r="75" spans="1:16" ht="12.75" customHeight="1">
      <c r="A75" s="31">
        <v>65</v>
      </c>
      <c r="B75" s="32" t="s">
        <v>107</v>
      </c>
      <c r="C75" s="33" t="s">
        <v>108</v>
      </c>
      <c r="D75" s="34">
        <v>44497</v>
      </c>
      <c r="E75" s="40">
        <v>40.799999999999997</v>
      </c>
      <c r="F75" s="40">
        <v>41.083333333333336</v>
      </c>
      <c r="G75" s="41">
        <v>40.31666666666667</v>
      </c>
      <c r="H75" s="41">
        <v>39.833333333333336</v>
      </c>
      <c r="I75" s="41">
        <v>39.06666666666667</v>
      </c>
      <c r="J75" s="41">
        <v>41.56666666666667</v>
      </c>
      <c r="K75" s="41">
        <v>42.333333333333336</v>
      </c>
      <c r="L75" s="41">
        <v>42.81666666666667</v>
      </c>
      <c r="M75" s="31">
        <v>41.85</v>
      </c>
      <c r="N75" s="31">
        <v>40.6</v>
      </c>
      <c r="O75" s="42">
        <v>112027500</v>
      </c>
      <c r="P75" s="43">
        <v>3.5565723793677208E-2</v>
      </c>
    </row>
    <row r="76" spans="1:16" ht="12.75" customHeight="1">
      <c r="A76" s="31">
        <v>66</v>
      </c>
      <c r="B76" s="32" t="s">
        <v>57</v>
      </c>
      <c r="C76" s="44" t="s">
        <v>109</v>
      </c>
      <c r="D76" s="34">
        <v>44497</v>
      </c>
      <c r="E76" s="40">
        <v>1048.05</v>
      </c>
      <c r="F76" s="40">
        <v>1043.8333333333333</v>
      </c>
      <c r="G76" s="41">
        <v>1033.6666666666665</v>
      </c>
      <c r="H76" s="41">
        <v>1019.2833333333333</v>
      </c>
      <c r="I76" s="41">
        <v>1009.1166666666666</v>
      </c>
      <c r="J76" s="41">
        <v>1058.2166666666665</v>
      </c>
      <c r="K76" s="41">
        <v>1068.383333333333</v>
      </c>
      <c r="L76" s="41">
        <v>1082.7666666666664</v>
      </c>
      <c r="M76" s="31">
        <v>1054</v>
      </c>
      <c r="N76" s="31">
        <v>1029.45</v>
      </c>
      <c r="O76" s="42">
        <v>5060000</v>
      </c>
      <c r="P76" s="43">
        <v>-9.3970242756460463E-3</v>
      </c>
    </row>
    <row r="77" spans="1:16" ht="12.75" customHeight="1">
      <c r="A77" s="31">
        <v>67</v>
      </c>
      <c r="B77" s="32" t="s">
        <v>98</v>
      </c>
      <c r="C77" s="33" t="s">
        <v>110</v>
      </c>
      <c r="D77" s="34">
        <v>44497</v>
      </c>
      <c r="E77" s="40">
        <v>2289.75</v>
      </c>
      <c r="F77" s="40">
        <v>2298.0833333333335</v>
      </c>
      <c r="G77" s="41">
        <v>2252.166666666667</v>
      </c>
      <c r="H77" s="41">
        <v>2214.5833333333335</v>
      </c>
      <c r="I77" s="41">
        <v>2168.666666666667</v>
      </c>
      <c r="J77" s="41">
        <v>2335.666666666667</v>
      </c>
      <c r="K77" s="41">
        <v>2381.5833333333339</v>
      </c>
      <c r="L77" s="41">
        <v>2419.166666666667</v>
      </c>
      <c r="M77" s="31">
        <v>2344</v>
      </c>
      <c r="N77" s="31">
        <v>2260.5</v>
      </c>
      <c r="O77" s="42">
        <v>2203500</v>
      </c>
      <c r="P77" s="43">
        <v>-1.9947961838681701E-2</v>
      </c>
    </row>
    <row r="78" spans="1:16" ht="12.75" customHeight="1">
      <c r="A78" s="31">
        <v>68</v>
      </c>
      <c r="B78" s="32" t="s">
        <v>48</v>
      </c>
      <c r="C78" s="33" t="s">
        <v>111</v>
      </c>
      <c r="D78" s="34">
        <v>44497</v>
      </c>
      <c r="E78" s="40">
        <v>331.6</v>
      </c>
      <c r="F78" s="40">
        <v>330.61666666666673</v>
      </c>
      <c r="G78" s="41">
        <v>329.18333333333345</v>
      </c>
      <c r="H78" s="41">
        <v>326.76666666666671</v>
      </c>
      <c r="I78" s="41">
        <v>325.33333333333343</v>
      </c>
      <c r="J78" s="41">
        <v>333.03333333333347</v>
      </c>
      <c r="K78" s="41">
        <v>334.46666666666675</v>
      </c>
      <c r="L78" s="41">
        <v>336.8833333333335</v>
      </c>
      <c r="M78" s="31">
        <v>332.05</v>
      </c>
      <c r="N78" s="31">
        <v>328.2</v>
      </c>
      <c r="O78" s="42">
        <v>11829600</v>
      </c>
      <c r="P78" s="43">
        <v>-6.5087216870606613E-3</v>
      </c>
    </row>
    <row r="79" spans="1:16" ht="12.75" customHeight="1">
      <c r="A79" s="31">
        <v>69</v>
      </c>
      <c r="B79" s="32" t="s">
        <v>43</v>
      </c>
      <c r="C79" s="33" t="s">
        <v>112</v>
      </c>
      <c r="D79" s="34">
        <v>44497</v>
      </c>
      <c r="E79" s="40">
        <v>1632.35</v>
      </c>
      <c r="F79" s="40">
        <v>1639.6666666666667</v>
      </c>
      <c r="G79" s="41">
        <v>1622.7833333333335</v>
      </c>
      <c r="H79" s="41">
        <v>1613.2166666666667</v>
      </c>
      <c r="I79" s="41">
        <v>1596.3333333333335</v>
      </c>
      <c r="J79" s="41">
        <v>1649.2333333333336</v>
      </c>
      <c r="K79" s="41">
        <v>1666.1166666666668</v>
      </c>
      <c r="L79" s="41">
        <v>1675.6833333333336</v>
      </c>
      <c r="M79" s="31">
        <v>1656.55</v>
      </c>
      <c r="N79" s="31">
        <v>1630.1</v>
      </c>
      <c r="O79" s="42">
        <v>10242425</v>
      </c>
      <c r="P79" s="43">
        <v>-3.1436364476908141E-3</v>
      </c>
    </row>
    <row r="80" spans="1:16" ht="12.75" customHeight="1">
      <c r="A80" s="31">
        <v>70</v>
      </c>
      <c r="B80" s="32" t="s">
        <v>80</v>
      </c>
      <c r="C80" s="357" t="s">
        <v>113</v>
      </c>
      <c r="D80" s="34">
        <v>44497</v>
      </c>
      <c r="E80" s="40">
        <v>630.65</v>
      </c>
      <c r="F80" s="40">
        <v>629</v>
      </c>
      <c r="G80" s="41">
        <v>619</v>
      </c>
      <c r="H80" s="41">
        <v>607.35</v>
      </c>
      <c r="I80" s="41">
        <v>597.35</v>
      </c>
      <c r="J80" s="41">
        <v>640.65</v>
      </c>
      <c r="K80" s="41">
        <v>650.65</v>
      </c>
      <c r="L80" s="41">
        <v>662.3</v>
      </c>
      <c r="M80" s="31">
        <v>639</v>
      </c>
      <c r="N80" s="31">
        <v>617.35</v>
      </c>
      <c r="O80" s="42">
        <v>6942500</v>
      </c>
      <c r="P80" s="43">
        <v>-2.3351895096102031E-3</v>
      </c>
    </row>
    <row r="81" spans="1:16" ht="12.75" customHeight="1">
      <c r="A81" s="31">
        <v>71</v>
      </c>
      <c r="B81" s="32" t="s">
        <v>45</v>
      </c>
      <c r="C81" s="33" t="s">
        <v>263</v>
      </c>
      <c r="D81" s="34">
        <v>44497</v>
      </c>
      <c r="E81" s="40">
        <v>1380.8</v>
      </c>
      <c r="F81" s="40">
        <v>1377.7333333333336</v>
      </c>
      <c r="G81" s="41">
        <v>1343.4666666666672</v>
      </c>
      <c r="H81" s="41">
        <v>1306.1333333333337</v>
      </c>
      <c r="I81" s="41">
        <v>1271.8666666666672</v>
      </c>
      <c r="J81" s="41">
        <v>1415.0666666666671</v>
      </c>
      <c r="K81" s="41">
        <v>1449.3333333333335</v>
      </c>
      <c r="L81" s="41">
        <v>1486.666666666667</v>
      </c>
      <c r="M81" s="31">
        <v>1412</v>
      </c>
      <c r="N81" s="31">
        <v>1340.4</v>
      </c>
      <c r="O81" s="42">
        <v>1959850</v>
      </c>
      <c r="P81" s="43">
        <v>7.8129082832505886E-2</v>
      </c>
    </row>
    <row r="82" spans="1:16" ht="12.75" customHeight="1">
      <c r="A82" s="31">
        <v>72</v>
      </c>
      <c r="B82" s="32" t="s">
        <v>71</v>
      </c>
      <c r="C82" s="33" t="s">
        <v>114</v>
      </c>
      <c r="D82" s="34">
        <v>44497</v>
      </c>
      <c r="E82" s="40">
        <v>1394.75</v>
      </c>
      <c r="F82" s="40">
        <v>1394.4666666666665</v>
      </c>
      <c r="G82" s="41">
        <v>1385.9333333333329</v>
      </c>
      <c r="H82" s="41">
        <v>1377.1166666666666</v>
      </c>
      <c r="I82" s="41">
        <v>1368.583333333333</v>
      </c>
      <c r="J82" s="41">
        <v>1403.2833333333328</v>
      </c>
      <c r="K82" s="41">
        <v>1411.8166666666662</v>
      </c>
      <c r="L82" s="41">
        <v>1420.6333333333328</v>
      </c>
      <c r="M82" s="31">
        <v>1403</v>
      </c>
      <c r="N82" s="31">
        <v>1385.65</v>
      </c>
      <c r="O82" s="42">
        <v>4553000</v>
      </c>
      <c r="P82" s="43">
        <v>-1.8855726753582588E-2</v>
      </c>
    </row>
    <row r="83" spans="1:16" ht="12.75" customHeight="1">
      <c r="A83" s="31">
        <v>73</v>
      </c>
      <c r="B83" s="32" t="s">
        <v>88</v>
      </c>
      <c r="C83" s="33" t="s">
        <v>115</v>
      </c>
      <c r="D83" s="34">
        <v>44497</v>
      </c>
      <c r="E83" s="40">
        <v>1305.8</v>
      </c>
      <c r="F83" s="40">
        <v>1294.0666666666666</v>
      </c>
      <c r="G83" s="41">
        <v>1273.7333333333331</v>
      </c>
      <c r="H83" s="41">
        <v>1241.6666666666665</v>
      </c>
      <c r="I83" s="41">
        <v>1221.333333333333</v>
      </c>
      <c r="J83" s="41">
        <v>1326.1333333333332</v>
      </c>
      <c r="K83" s="41">
        <v>1346.4666666666667</v>
      </c>
      <c r="L83" s="41">
        <v>1378.5333333333333</v>
      </c>
      <c r="M83" s="31">
        <v>1314.4</v>
      </c>
      <c r="N83" s="31">
        <v>1262</v>
      </c>
      <c r="O83" s="42">
        <v>18237100</v>
      </c>
      <c r="P83" s="43">
        <v>6.730848013109382E-2</v>
      </c>
    </row>
    <row r="84" spans="1:16" ht="12.75" customHeight="1">
      <c r="A84" s="31">
        <v>74</v>
      </c>
      <c r="B84" s="32" t="s">
        <v>64</v>
      </c>
      <c r="C84" s="33" t="s">
        <v>116</v>
      </c>
      <c r="D84" s="34">
        <v>44497</v>
      </c>
      <c r="E84" s="40">
        <v>2749.75</v>
      </c>
      <c r="F84" s="40">
        <v>2744.5666666666671</v>
      </c>
      <c r="G84" s="41">
        <v>2729.1333333333341</v>
      </c>
      <c r="H84" s="41">
        <v>2708.5166666666669</v>
      </c>
      <c r="I84" s="41">
        <v>2693.0833333333339</v>
      </c>
      <c r="J84" s="41">
        <v>2765.1833333333343</v>
      </c>
      <c r="K84" s="41">
        <v>2780.6166666666677</v>
      </c>
      <c r="L84" s="41">
        <v>2801.2333333333345</v>
      </c>
      <c r="M84" s="31">
        <v>2760</v>
      </c>
      <c r="N84" s="31">
        <v>2723.95</v>
      </c>
      <c r="O84" s="42">
        <v>13019400</v>
      </c>
      <c r="P84" s="43">
        <v>-4.6063844488461008E-4</v>
      </c>
    </row>
    <row r="85" spans="1:16" ht="12.75" customHeight="1">
      <c r="A85" s="31">
        <v>75</v>
      </c>
      <c r="B85" s="32" t="s">
        <v>64</v>
      </c>
      <c r="C85" s="33" t="s">
        <v>117</v>
      </c>
      <c r="D85" s="34">
        <v>44497</v>
      </c>
      <c r="E85" s="40">
        <v>2921.75</v>
      </c>
      <c r="F85" s="40">
        <v>2922.3333333333335</v>
      </c>
      <c r="G85" s="41">
        <v>2906.8166666666671</v>
      </c>
      <c r="H85" s="41">
        <v>2891.8833333333337</v>
      </c>
      <c r="I85" s="41">
        <v>2876.3666666666672</v>
      </c>
      <c r="J85" s="41">
        <v>2937.2666666666669</v>
      </c>
      <c r="K85" s="41">
        <v>2952.7833333333333</v>
      </c>
      <c r="L85" s="41">
        <v>2967.7166666666667</v>
      </c>
      <c r="M85" s="31">
        <v>2937.85</v>
      </c>
      <c r="N85" s="31">
        <v>2907.4</v>
      </c>
      <c r="O85" s="42">
        <v>3571600</v>
      </c>
      <c r="P85" s="43">
        <v>1.1555454854423927E-2</v>
      </c>
    </row>
    <row r="86" spans="1:16" ht="12.75" customHeight="1">
      <c r="A86" s="31">
        <v>76</v>
      </c>
      <c r="B86" s="32" t="s">
        <v>59</v>
      </c>
      <c r="C86" s="33" t="s">
        <v>118</v>
      </c>
      <c r="D86" s="34">
        <v>44497</v>
      </c>
      <c r="E86" s="40">
        <v>1596.25</v>
      </c>
      <c r="F86" s="40">
        <v>1591.1000000000001</v>
      </c>
      <c r="G86" s="41">
        <v>1583.2000000000003</v>
      </c>
      <c r="H86" s="41">
        <v>1570.15</v>
      </c>
      <c r="I86" s="41">
        <v>1562.2500000000002</v>
      </c>
      <c r="J86" s="41">
        <v>1604.1500000000003</v>
      </c>
      <c r="K86" s="41">
        <v>1612.0500000000004</v>
      </c>
      <c r="L86" s="41">
        <v>1625.1000000000004</v>
      </c>
      <c r="M86" s="31">
        <v>1599</v>
      </c>
      <c r="N86" s="31">
        <v>1578.05</v>
      </c>
      <c r="O86" s="42">
        <v>33979550</v>
      </c>
      <c r="P86" s="43">
        <v>-5.1689156548903421E-3</v>
      </c>
    </row>
    <row r="87" spans="1:16" ht="12.75" customHeight="1">
      <c r="A87" s="31">
        <v>77</v>
      </c>
      <c r="B87" s="32" t="s">
        <v>64</v>
      </c>
      <c r="C87" s="33" t="s">
        <v>119</v>
      </c>
      <c r="D87" s="34">
        <v>44497</v>
      </c>
      <c r="E87" s="40">
        <v>736.95</v>
      </c>
      <c r="F87" s="40">
        <v>733.9</v>
      </c>
      <c r="G87" s="41">
        <v>728.8</v>
      </c>
      <c r="H87" s="41">
        <v>720.65</v>
      </c>
      <c r="I87" s="41">
        <v>715.55</v>
      </c>
      <c r="J87" s="41">
        <v>742.05</v>
      </c>
      <c r="K87" s="41">
        <v>747.15000000000009</v>
      </c>
      <c r="L87" s="41">
        <v>755.3</v>
      </c>
      <c r="M87" s="31">
        <v>739</v>
      </c>
      <c r="N87" s="31">
        <v>725.75</v>
      </c>
      <c r="O87" s="42">
        <v>17823300</v>
      </c>
      <c r="P87" s="43">
        <v>1.1296966670827613E-2</v>
      </c>
    </row>
    <row r="88" spans="1:16" ht="12.75" customHeight="1">
      <c r="A88" s="31">
        <v>78</v>
      </c>
      <c r="B88" s="32" t="s">
        <v>50</v>
      </c>
      <c r="C88" s="33" t="s">
        <v>120</v>
      </c>
      <c r="D88" s="34">
        <v>44497</v>
      </c>
      <c r="E88" s="40">
        <v>2858.65</v>
      </c>
      <c r="F88" s="40">
        <v>2861.0499999999997</v>
      </c>
      <c r="G88" s="41">
        <v>2850.0999999999995</v>
      </c>
      <c r="H88" s="41">
        <v>2841.5499999999997</v>
      </c>
      <c r="I88" s="41">
        <v>2830.5999999999995</v>
      </c>
      <c r="J88" s="41">
        <v>2869.5999999999995</v>
      </c>
      <c r="K88" s="41">
        <v>2880.5499999999993</v>
      </c>
      <c r="L88" s="41">
        <v>2889.0999999999995</v>
      </c>
      <c r="M88" s="31">
        <v>2872</v>
      </c>
      <c r="N88" s="31">
        <v>2852.5</v>
      </c>
      <c r="O88" s="42">
        <v>4360800</v>
      </c>
      <c r="P88" s="43">
        <v>2.6916283998587073E-2</v>
      </c>
    </row>
    <row r="89" spans="1:16" ht="12.75" customHeight="1">
      <c r="A89" s="31">
        <v>79</v>
      </c>
      <c r="B89" s="32" t="s">
        <v>121</v>
      </c>
      <c r="C89" s="33" t="s">
        <v>122</v>
      </c>
      <c r="D89" s="34">
        <v>44497</v>
      </c>
      <c r="E89" s="40">
        <v>497.75</v>
      </c>
      <c r="F89" s="40">
        <v>500.7</v>
      </c>
      <c r="G89" s="41">
        <v>493.45</v>
      </c>
      <c r="H89" s="41">
        <v>489.15</v>
      </c>
      <c r="I89" s="41">
        <v>481.9</v>
      </c>
      <c r="J89" s="41">
        <v>505</v>
      </c>
      <c r="K89" s="41">
        <v>512.25</v>
      </c>
      <c r="L89" s="41">
        <v>516.54999999999995</v>
      </c>
      <c r="M89" s="31">
        <v>507.95</v>
      </c>
      <c r="N89" s="31">
        <v>496.4</v>
      </c>
      <c r="O89" s="42">
        <v>24989450</v>
      </c>
      <c r="P89" s="43">
        <v>-1.8742085268045588E-2</v>
      </c>
    </row>
    <row r="90" spans="1:16" ht="12.75" customHeight="1">
      <c r="A90" s="31">
        <v>80</v>
      </c>
      <c r="B90" s="32" t="s">
        <v>80</v>
      </c>
      <c r="C90" s="33" t="s">
        <v>123</v>
      </c>
      <c r="D90" s="34">
        <v>44497</v>
      </c>
      <c r="E90" s="40">
        <v>315.05</v>
      </c>
      <c r="F90" s="40">
        <v>311.73333333333335</v>
      </c>
      <c r="G90" s="41">
        <v>306.81666666666672</v>
      </c>
      <c r="H90" s="41">
        <v>298.58333333333337</v>
      </c>
      <c r="I90" s="41">
        <v>293.66666666666674</v>
      </c>
      <c r="J90" s="41">
        <v>319.9666666666667</v>
      </c>
      <c r="K90" s="41">
        <v>324.88333333333333</v>
      </c>
      <c r="L90" s="41">
        <v>333.11666666666667</v>
      </c>
      <c r="M90" s="31">
        <v>316.64999999999998</v>
      </c>
      <c r="N90" s="31">
        <v>303.5</v>
      </c>
      <c r="O90" s="42">
        <v>19888200</v>
      </c>
      <c r="P90" s="43">
        <v>-2.3594909862142098E-2</v>
      </c>
    </row>
    <row r="91" spans="1:16" ht="12.75" customHeight="1">
      <c r="A91" s="31">
        <v>81</v>
      </c>
      <c r="B91" s="32" t="s">
        <v>57</v>
      </c>
      <c r="C91" s="33" t="s">
        <v>124</v>
      </c>
      <c r="D91" s="34">
        <v>44497</v>
      </c>
      <c r="E91" s="40">
        <v>2701.15</v>
      </c>
      <c r="F91" s="40">
        <v>2696.6166666666668</v>
      </c>
      <c r="G91" s="41">
        <v>2685.9333333333334</v>
      </c>
      <c r="H91" s="41">
        <v>2670.7166666666667</v>
      </c>
      <c r="I91" s="41">
        <v>2660.0333333333333</v>
      </c>
      <c r="J91" s="41">
        <v>2711.8333333333335</v>
      </c>
      <c r="K91" s="41">
        <v>2722.5166666666669</v>
      </c>
      <c r="L91" s="41">
        <v>2737.7333333333336</v>
      </c>
      <c r="M91" s="31">
        <v>2707.3</v>
      </c>
      <c r="N91" s="31">
        <v>2681.4</v>
      </c>
      <c r="O91" s="42">
        <v>5362800</v>
      </c>
      <c r="P91" s="43">
        <v>1.2288351548785322E-2</v>
      </c>
    </row>
    <row r="92" spans="1:16" ht="12.75" customHeight="1">
      <c r="A92" s="31">
        <v>82</v>
      </c>
      <c r="B92" s="32" t="s">
        <v>64</v>
      </c>
      <c r="C92" s="33" t="s">
        <v>125</v>
      </c>
      <c r="D92" s="34">
        <v>44497</v>
      </c>
      <c r="E92" s="40">
        <v>243</v>
      </c>
      <c r="F92" s="40">
        <v>242.1</v>
      </c>
      <c r="G92" s="41">
        <v>236.89999999999998</v>
      </c>
      <c r="H92" s="41">
        <v>230.79999999999998</v>
      </c>
      <c r="I92" s="41">
        <v>225.59999999999997</v>
      </c>
      <c r="J92" s="41">
        <v>248.2</v>
      </c>
      <c r="K92" s="41">
        <v>253.39999999999998</v>
      </c>
      <c r="L92" s="41">
        <v>259.5</v>
      </c>
      <c r="M92" s="31">
        <v>247.3</v>
      </c>
      <c r="N92" s="31">
        <v>236</v>
      </c>
      <c r="O92" s="42">
        <v>41332300</v>
      </c>
      <c r="P92" s="43">
        <v>4.2862729761439185E-2</v>
      </c>
    </row>
    <row r="93" spans="1:16" ht="12.75" customHeight="1">
      <c r="A93" s="31">
        <v>83</v>
      </c>
      <c r="B93" s="32" t="s">
        <v>59</v>
      </c>
      <c r="C93" s="33" t="s">
        <v>126</v>
      </c>
      <c r="D93" s="34">
        <v>44497</v>
      </c>
      <c r="E93" s="40">
        <v>700.65</v>
      </c>
      <c r="F93" s="40">
        <v>699.2166666666667</v>
      </c>
      <c r="G93" s="41">
        <v>695.93333333333339</v>
      </c>
      <c r="H93" s="41">
        <v>691.2166666666667</v>
      </c>
      <c r="I93" s="41">
        <v>687.93333333333339</v>
      </c>
      <c r="J93" s="41">
        <v>703.93333333333339</v>
      </c>
      <c r="K93" s="41">
        <v>707.2166666666667</v>
      </c>
      <c r="L93" s="41">
        <v>711.93333333333339</v>
      </c>
      <c r="M93" s="31">
        <v>702.5</v>
      </c>
      <c r="N93" s="31">
        <v>694.5</v>
      </c>
      <c r="O93" s="42">
        <v>84480000</v>
      </c>
      <c r="P93" s="43">
        <v>2.2857808780195447E-2</v>
      </c>
    </row>
    <row r="94" spans="1:16" ht="12.75" customHeight="1">
      <c r="A94" s="31">
        <v>84</v>
      </c>
      <c r="B94" s="32" t="s">
        <v>64</v>
      </c>
      <c r="C94" s="33" t="s">
        <v>127</v>
      </c>
      <c r="D94" s="34">
        <v>44497</v>
      </c>
      <c r="E94" s="40">
        <v>1556.9</v>
      </c>
      <c r="F94" s="40">
        <v>1564.8500000000001</v>
      </c>
      <c r="G94" s="41">
        <v>1537.3000000000002</v>
      </c>
      <c r="H94" s="41">
        <v>1517.7</v>
      </c>
      <c r="I94" s="41">
        <v>1490.15</v>
      </c>
      <c r="J94" s="41">
        <v>1584.4500000000003</v>
      </c>
      <c r="K94" s="41">
        <v>1612</v>
      </c>
      <c r="L94" s="41">
        <v>1631.6000000000004</v>
      </c>
      <c r="M94" s="31">
        <v>1592.4</v>
      </c>
      <c r="N94" s="31">
        <v>1545.25</v>
      </c>
      <c r="O94" s="42">
        <v>3314150</v>
      </c>
      <c r="P94" s="43">
        <v>0.32867609473504855</v>
      </c>
    </row>
    <row r="95" spans="1:16" ht="12.75" customHeight="1">
      <c r="A95" s="31">
        <v>85</v>
      </c>
      <c r="B95" s="32" t="s">
        <v>64</v>
      </c>
      <c r="C95" s="33" t="s">
        <v>128</v>
      </c>
      <c r="D95" s="34">
        <v>44497</v>
      </c>
      <c r="E95" s="40">
        <v>682.55</v>
      </c>
      <c r="F95" s="40">
        <v>680</v>
      </c>
      <c r="G95" s="41">
        <v>672</v>
      </c>
      <c r="H95" s="41">
        <v>661.45</v>
      </c>
      <c r="I95" s="41">
        <v>653.45000000000005</v>
      </c>
      <c r="J95" s="41">
        <v>690.55</v>
      </c>
      <c r="K95" s="41">
        <v>698.55</v>
      </c>
      <c r="L95" s="41">
        <v>709.09999999999991</v>
      </c>
      <c r="M95" s="31">
        <v>688</v>
      </c>
      <c r="N95" s="31">
        <v>669.45</v>
      </c>
      <c r="O95" s="42">
        <v>4492500</v>
      </c>
      <c r="P95" s="43">
        <v>4.8669467787114847E-2</v>
      </c>
    </row>
    <row r="96" spans="1:16" ht="12.75" customHeight="1">
      <c r="A96" s="31">
        <v>86</v>
      </c>
      <c r="B96" s="32" t="s">
        <v>75</v>
      </c>
      <c r="C96" s="33" t="s">
        <v>129</v>
      </c>
      <c r="D96" s="34">
        <v>44497</v>
      </c>
      <c r="E96" s="40">
        <v>11.65</v>
      </c>
      <c r="F96" s="40">
        <v>11.783333333333333</v>
      </c>
      <c r="G96" s="41">
        <v>11.216666666666667</v>
      </c>
      <c r="H96" s="41">
        <v>10.783333333333333</v>
      </c>
      <c r="I96" s="41">
        <v>10.216666666666667</v>
      </c>
      <c r="J96" s="41">
        <v>12.216666666666667</v>
      </c>
      <c r="K96" s="41">
        <v>12.783333333333333</v>
      </c>
      <c r="L96" s="41">
        <v>13.216666666666667</v>
      </c>
      <c r="M96" s="31">
        <v>12.35</v>
      </c>
      <c r="N96" s="31">
        <v>11.35</v>
      </c>
      <c r="O96" s="42">
        <v>945980000</v>
      </c>
      <c r="P96" s="43">
        <v>6.4094488188976381E-2</v>
      </c>
    </row>
    <row r="97" spans="1:16" ht="12.75" customHeight="1">
      <c r="A97" s="31">
        <v>87</v>
      </c>
      <c r="B97" s="32" t="s">
        <v>59</v>
      </c>
      <c r="C97" s="33" t="s">
        <v>130</v>
      </c>
      <c r="D97" s="34">
        <v>44497</v>
      </c>
      <c r="E97" s="40">
        <v>48.2</v>
      </c>
      <c r="F97" s="40">
        <v>48.133333333333333</v>
      </c>
      <c r="G97" s="41">
        <v>47.416666666666664</v>
      </c>
      <c r="H97" s="41">
        <v>46.633333333333333</v>
      </c>
      <c r="I97" s="41">
        <v>45.916666666666664</v>
      </c>
      <c r="J97" s="41">
        <v>48.916666666666664</v>
      </c>
      <c r="K97" s="41">
        <v>49.633333333333333</v>
      </c>
      <c r="L97" s="41">
        <v>50.416666666666664</v>
      </c>
      <c r="M97" s="31">
        <v>48.85</v>
      </c>
      <c r="N97" s="31">
        <v>47.35</v>
      </c>
      <c r="O97" s="42">
        <v>178913500</v>
      </c>
      <c r="P97" s="43">
        <v>3.2737442421583683E-2</v>
      </c>
    </row>
    <row r="98" spans="1:16" ht="12.75" customHeight="1">
      <c r="A98" s="31">
        <v>88</v>
      </c>
      <c r="B98" s="32" t="s">
        <v>45</v>
      </c>
      <c r="C98" s="33" t="s">
        <v>417</v>
      </c>
      <c r="D98" s="34">
        <v>44497</v>
      </c>
      <c r="E98" s="40">
        <v>635.79999999999995</v>
      </c>
      <c r="F98" s="40">
        <v>638.4</v>
      </c>
      <c r="G98" s="41">
        <v>628.79999999999995</v>
      </c>
      <c r="H98" s="41">
        <v>621.79999999999995</v>
      </c>
      <c r="I98" s="41">
        <v>612.19999999999993</v>
      </c>
      <c r="J98" s="41">
        <v>645.4</v>
      </c>
      <c r="K98" s="41">
        <v>655.00000000000011</v>
      </c>
      <c r="L98" s="41">
        <v>662</v>
      </c>
      <c r="M98" s="31">
        <v>648</v>
      </c>
      <c r="N98" s="31">
        <v>631.4</v>
      </c>
      <c r="O98" s="42">
        <v>8602500</v>
      </c>
      <c r="P98" s="43">
        <v>2.2737405260811413E-2</v>
      </c>
    </row>
    <row r="99" spans="1:16" ht="12.75" customHeight="1">
      <c r="A99" s="31">
        <v>89</v>
      </c>
      <c r="B99" s="32" t="s">
        <v>80</v>
      </c>
      <c r="C99" s="33" t="s">
        <v>131</v>
      </c>
      <c r="D99" s="34">
        <v>44497</v>
      </c>
      <c r="E99" s="40">
        <v>528.15</v>
      </c>
      <c r="F99" s="40">
        <v>530.5333333333333</v>
      </c>
      <c r="G99" s="41">
        <v>524.86666666666656</v>
      </c>
      <c r="H99" s="41">
        <v>521.58333333333326</v>
      </c>
      <c r="I99" s="41">
        <v>515.91666666666652</v>
      </c>
      <c r="J99" s="41">
        <v>533.81666666666661</v>
      </c>
      <c r="K99" s="41">
        <v>539.48333333333335</v>
      </c>
      <c r="L99" s="41">
        <v>542.76666666666665</v>
      </c>
      <c r="M99" s="31">
        <v>536.20000000000005</v>
      </c>
      <c r="N99" s="31">
        <v>527.25</v>
      </c>
      <c r="O99" s="42">
        <v>12837000</v>
      </c>
      <c r="P99" s="43">
        <v>3.894947696416648E-2</v>
      </c>
    </row>
    <row r="100" spans="1:16" ht="12.75" customHeight="1">
      <c r="A100" s="31">
        <v>90</v>
      </c>
      <c r="B100" s="32" t="s">
        <v>107</v>
      </c>
      <c r="C100" s="33" t="s">
        <v>132</v>
      </c>
      <c r="D100" s="34">
        <v>44497</v>
      </c>
      <c r="E100" s="40">
        <v>194.75</v>
      </c>
      <c r="F100" s="40">
        <v>192.4666666666667</v>
      </c>
      <c r="G100" s="41">
        <v>188.8333333333334</v>
      </c>
      <c r="H100" s="41">
        <v>182.91666666666671</v>
      </c>
      <c r="I100" s="41">
        <v>179.28333333333342</v>
      </c>
      <c r="J100" s="41">
        <v>198.38333333333338</v>
      </c>
      <c r="K100" s="41">
        <v>202.01666666666671</v>
      </c>
      <c r="L100" s="41">
        <v>207.93333333333337</v>
      </c>
      <c r="M100" s="31">
        <v>196.1</v>
      </c>
      <c r="N100" s="31">
        <v>186.55</v>
      </c>
      <c r="O100" s="42">
        <v>17897100</v>
      </c>
      <c r="P100" s="43">
        <v>1.6840239308663858E-2</v>
      </c>
    </row>
    <row r="101" spans="1:16" ht="12.75" customHeight="1">
      <c r="A101" s="31">
        <v>91</v>
      </c>
      <c r="B101" s="32" t="s">
        <v>43</v>
      </c>
      <c r="C101" s="33" t="s">
        <v>414</v>
      </c>
      <c r="D101" s="34">
        <v>44497</v>
      </c>
      <c r="E101" s="40">
        <v>196.4</v>
      </c>
      <c r="F101" s="40">
        <v>198.75</v>
      </c>
      <c r="G101" s="41">
        <v>193.25</v>
      </c>
      <c r="H101" s="41">
        <v>190.1</v>
      </c>
      <c r="I101" s="41">
        <v>184.6</v>
      </c>
      <c r="J101" s="41">
        <v>201.9</v>
      </c>
      <c r="K101" s="41">
        <v>207.4</v>
      </c>
      <c r="L101" s="41">
        <v>210.55</v>
      </c>
      <c r="M101" s="31">
        <v>204.25</v>
      </c>
      <c r="N101" s="31">
        <v>195.6</v>
      </c>
      <c r="O101" s="42">
        <v>6690300</v>
      </c>
      <c r="P101" s="43">
        <v>0.13589364844903989</v>
      </c>
    </row>
    <row r="102" spans="1:16" ht="12.75" customHeight="1">
      <c r="A102" s="31">
        <v>92</v>
      </c>
      <c r="B102" s="32" t="s">
        <v>45</v>
      </c>
      <c r="C102" s="33" t="s">
        <v>266</v>
      </c>
      <c r="D102" s="34">
        <v>44497</v>
      </c>
      <c r="E102" s="40">
        <v>8461</v>
      </c>
      <c r="F102" s="40">
        <v>8451.4</v>
      </c>
      <c r="G102" s="41">
        <v>8353.65</v>
      </c>
      <c r="H102" s="41">
        <v>8246.2999999999993</v>
      </c>
      <c r="I102" s="41">
        <v>8148.5499999999993</v>
      </c>
      <c r="J102" s="41">
        <v>8558.75</v>
      </c>
      <c r="K102" s="41">
        <v>8656.5</v>
      </c>
      <c r="L102" s="41">
        <v>8763.85</v>
      </c>
      <c r="M102" s="31">
        <v>8549.15</v>
      </c>
      <c r="N102" s="31">
        <v>8344.0499999999993</v>
      </c>
      <c r="O102" s="42">
        <v>182325</v>
      </c>
      <c r="P102" s="43">
        <v>1.3761467889908258E-2</v>
      </c>
    </row>
    <row r="103" spans="1:16" ht="12.75" customHeight="1">
      <c r="A103" s="31">
        <v>93</v>
      </c>
      <c r="B103" s="32" t="s">
        <v>45</v>
      </c>
      <c r="C103" s="33" t="s">
        <v>133</v>
      </c>
      <c r="D103" s="34">
        <v>44497</v>
      </c>
      <c r="E103" s="40">
        <v>1976.7</v>
      </c>
      <c r="F103" s="40">
        <v>1986.5666666666666</v>
      </c>
      <c r="G103" s="41">
        <v>1956.1333333333332</v>
      </c>
      <c r="H103" s="41">
        <v>1935.5666666666666</v>
      </c>
      <c r="I103" s="41">
        <v>1905.1333333333332</v>
      </c>
      <c r="J103" s="41">
        <v>2007.1333333333332</v>
      </c>
      <c r="K103" s="41">
        <v>2037.5666666666666</v>
      </c>
      <c r="L103" s="41">
        <v>2058.1333333333332</v>
      </c>
      <c r="M103" s="31">
        <v>2017</v>
      </c>
      <c r="N103" s="31">
        <v>1966</v>
      </c>
      <c r="O103" s="42">
        <v>4058500</v>
      </c>
      <c r="P103" s="43">
        <v>1.171631559267107E-2</v>
      </c>
    </row>
    <row r="104" spans="1:16" ht="12.75" customHeight="1">
      <c r="A104" s="31">
        <v>94</v>
      </c>
      <c r="B104" s="32" t="s">
        <v>59</v>
      </c>
      <c r="C104" s="33" t="s">
        <v>134</v>
      </c>
      <c r="D104" s="34">
        <v>44497</v>
      </c>
      <c r="E104" s="40">
        <v>1174.05</v>
      </c>
      <c r="F104" s="40">
        <v>1155.5666666666666</v>
      </c>
      <c r="G104" s="41">
        <v>1130.5833333333333</v>
      </c>
      <c r="H104" s="41">
        <v>1087.1166666666666</v>
      </c>
      <c r="I104" s="41">
        <v>1062.1333333333332</v>
      </c>
      <c r="J104" s="41">
        <v>1199.0333333333333</v>
      </c>
      <c r="K104" s="41">
        <v>1224.0166666666669</v>
      </c>
      <c r="L104" s="41">
        <v>1267.4833333333333</v>
      </c>
      <c r="M104" s="31">
        <v>1180.55</v>
      </c>
      <c r="N104" s="31">
        <v>1112.0999999999999</v>
      </c>
      <c r="O104" s="42">
        <v>14900400</v>
      </c>
      <c r="P104" s="43">
        <v>7.2397639471923105E-3</v>
      </c>
    </row>
    <row r="105" spans="1:16" ht="12.75" customHeight="1">
      <c r="A105" s="31">
        <v>95</v>
      </c>
      <c r="B105" s="32" t="s">
        <v>75</v>
      </c>
      <c r="C105" s="33" t="s">
        <v>135</v>
      </c>
      <c r="D105" s="34">
        <v>44497</v>
      </c>
      <c r="E105" s="40">
        <v>310.14999999999998</v>
      </c>
      <c r="F105" s="40">
        <v>308.11666666666662</v>
      </c>
      <c r="G105" s="41">
        <v>304.48333333333323</v>
      </c>
      <c r="H105" s="41">
        <v>298.81666666666661</v>
      </c>
      <c r="I105" s="41">
        <v>295.18333333333322</v>
      </c>
      <c r="J105" s="41">
        <v>313.78333333333325</v>
      </c>
      <c r="K105" s="41">
        <v>317.41666666666657</v>
      </c>
      <c r="L105" s="41">
        <v>323.08333333333326</v>
      </c>
      <c r="M105" s="31">
        <v>311.75</v>
      </c>
      <c r="N105" s="31">
        <v>302.45</v>
      </c>
      <c r="O105" s="42">
        <v>12364800</v>
      </c>
      <c r="P105" s="43">
        <v>1.5876616012701294E-3</v>
      </c>
    </row>
    <row r="106" spans="1:16" ht="12.75" customHeight="1">
      <c r="A106" s="31">
        <v>96</v>
      </c>
      <c r="B106" s="32" t="s">
        <v>88</v>
      </c>
      <c r="C106" s="33" t="s">
        <v>136</v>
      </c>
      <c r="D106" s="34">
        <v>44497</v>
      </c>
      <c r="E106" s="40">
        <v>1679.95</v>
      </c>
      <c r="F106" s="40">
        <v>1673.3499999999997</v>
      </c>
      <c r="G106" s="41">
        <v>1656.6999999999994</v>
      </c>
      <c r="H106" s="41">
        <v>1633.4499999999996</v>
      </c>
      <c r="I106" s="41">
        <v>1616.7999999999993</v>
      </c>
      <c r="J106" s="41">
        <v>1696.5999999999995</v>
      </c>
      <c r="K106" s="41">
        <v>1713.2499999999995</v>
      </c>
      <c r="L106" s="41">
        <v>1736.4999999999995</v>
      </c>
      <c r="M106" s="31">
        <v>1690</v>
      </c>
      <c r="N106" s="31">
        <v>1650.1</v>
      </c>
      <c r="O106" s="42">
        <v>41007000</v>
      </c>
      <c r="P106" s="43">
        <v>6.1290723314388645E-2</v>
      </c>
    </row>
    <row r="107" spans="1:16" ht="12.75" customHeight="1">
      <c r="A107" s="31">
        <v>97</v>
      </c>
      <c r="B107" s="32" t="s">
        <v>80</v>
      </c>
      <c r="C107" s="33" t="s">
        <v>137</v>
      </c>
      <c r="D107" s="34">
        <v>44497</v>
      </c>
      <c r="E107" s="40">
        <v>130.4</v>
      </c>
      <c r="F107" s="40">
        <v>129.33333333333334</v>
      </c>
      <c r="G107" s="41">
        <v>127.56666666666669</v>
      </c>
      <c r="H107" s="41">
        <v>124.73333333333335</v>
      </c>
      <c r="I107" s="41">
        <v>122.9666666666667</v>
      </c>
      <c r="J107" s="41">
        <v>132.16666666666669</v>
      </c>
      <c r="K107" s="41">
        <v>133.93333333333334</v>
      </c>
      <c r="L107" s="41">
        <v>136.76666666666668</v>
      </c>
      <c r="M107" s="31">
        <v>131.1</v>
      </c>
      <c r="N107" s="31">
        <v>126.5</v>
      </c>
      <c r="O107" s="42">
        <v>42601000</v>
      </c>
      <c r="P107" s="43">
        <v>9.0878828229027958E-2</v>
      </c>
    </row>
    <row r="108" spans="1:16" ht="12.75" customHeight="1">
      <c r="A108" s="31">
        <v>98</v>
      </c>
      <c r="B108" s="32" t="s">
        <v>48</v>
      </c>
      <c r="C108" s="33" t="s">
        <v>267</v>
      </c>
      <c r="D108" s="34">
        <v>44497</v>
      </c>
      <c r="E108" s="40">
        <v>2350.6999999999998</v>
      </c>
      <c r="F108" s="40">
        <v>2356.1833333333334</v>
      </c>
      <c r="G108" s="41">
        <v>2305.8166666666666</v>
      </c>
      <c r="H108" s="41">
        <v>2260.9333333333334</v>
      </c>
      <c r="I108" s="41">
        <v>2210.5666666666666</v>
      </c>
      <c r="J108" s="41">
        <v>2401.0666666666666</v>
      </c>
      <c r="K108" s="41">
        <v>2451.4333333333334</v>
      </c>
      <c r="L108" s="41">
        <v>2496.3166666666666</v>
      </c>
      <c r="M108" s="31">
        <v>2406.5500000000002</v>
      </c>
      <c r="N108" s="31">
        <v>2311.3000000000002</v>
      </c>
      <c r="O108" s="42">
        <v>589725</v>
      </c>
      <c r="P108" s="43">
        <v>0.16076173604960142</v>
      </c>
    </row>
    <row r="109" spans="1:16" ht="12.75" customHeight="1">
      <c r="A109" s="31">
        <v>99</v>
      </c>
      <c r="B109" s="32" t="s">
        <v>45</v>
      </c>
      <c r="C109" s="33" t="s">
        <v>138</v>
      </c>
      <c r="D109" s="34">
        <v>44497</v>
      </c>
      <c r="E109" s="40">
        <v>4182.5</v>
      </c>
      <c r="F109" s="40">
        <v>4138.25</v>
      </c>
      <c r="G109" s="41">
        <v>4056.5</v>
      </c>
      <c r="H109" s="41">
        <v>3930.5</v>
      </c>
      <c r="I109" s="41">
        <v>3848.75</v>
      </c>
      <c r="J109" s="41">
        <v>4264.25</v>
      </c>
      <c r="K109" s="41">
        <v>4346</v>
      </c>
      <c r="L109" s="41">
        <v>4472</v>
      </c>
      <c r="M109" s="31">
        <v>4220</v>
      </c>
      <c r="N109" s="31">
        <v>4012.25</v>
      </c>
      <c r="O109" s="42">
        <v>2611375</v>
      </c>
      <c r="P109" s="43">
        <v>3.9985005622891418E-3</v>
      </c>
    </row>
    <row r="110" spans="1:16" ht="12.75" customHeight="1">
      <c r="A110" s="31">
        <v>100</v>
      </c>
      <c r="B110" s="32" t="s">
        <v>57</v>
      </c>
      <c r="C110" s="33" t="s">
        <v>139</v>
      </c>
      <c r="D110" s="34">
        <v>44497</v>
      </c>
      <c r="E110" s="40">
        <v>235.9</v>
      </c>
      <c r="F110" s="40">
        <v>236.54999999999998</v>
      </c>
      <c r="G110" s="41">
        <v>234.84999999999997</v>
      </c>
      <c r="H110" s="41">
        <v>233.79999999999998</v>
      </c>
      <c r="I110" s="41">
        <v>232.09999999999997</v>
      </c>
      <c r="J110" s="41">
        <v>237.59999999999997</v>
      </c>
      <c r="K110" s="41">
        <v>239.29999999999995</v>
      </c>
      <c r="L110" s="41">
        <v>240.34999999999997</v>
      </c>
      <c r="M110" s="31">
        <v>238.25</v>
      </c>
      <c r="N110" s="31">
        <v>235.5</v>
      </c>
      <c r="O110" s="42">
        <v>182716800</v>
      </c>
      <c r="P110" s="43">
        <v>1.8715432649420161E-2</v>
      </c>
    </row>
    <row r="111" spans="1:16" ht="12.75" customHeight="1">
      <c r="A111" s="31">
        <v>101</v>
      </c>
      <c r="B111" s="32" t="s">
        <v>121</v>
      </c>
      <c r="C111" s="33" t="s">
        <v>140</v>
      </c>
      <c r="D111" s="34">
        <v>44497</v>
      </c>
      <c r="E111" s="40">
        <v>422.9</v>
      </c>
      <c r="F111" s="40">
        <v>422.09999999999997</v>
      </c>
      <c r="G111" s="41">
        <v>416.09999999999991</v>
      </c>
      <c r="H111" s="41">
        <v>409.29999999999995</v>
      </c>
      <c r="I111" s="41">
        <v>403.2999999999999</v>
      </c>
      <c r="J111" s="41">
        <v>428.89999999999992</v>
      </c>
      <c r="K111" s="41">
        <v>434.90000000000003</v>
      </c>
      <c r="L111" s="41">
        <v>441.69999999999993</v>
      </c>
      <c r="M111" s="31">
        <v>428.1</v>
      </c>
      <c r="N111" s="31">
        <v>415.3</v>
      </c>
      <c r="O111" s="42">
        <v>41417500</v>
      </c>
      <c r="P111" s="43">
        <v>-1.4924485670115353E-2</v>
      </c>
    </row>
    <row r="112" spans="1:16" ht="12.75" customHeight="1">
      <c r="A112" s="31">
        <v>102</v>
      </c>
      <c r="B112" s="32" t="s">
        <v>43</v>
      </c>
      <c r="C112" s="33" t="s">
        <v>426</v>
      </c>
      <c r="D112" s="34">
        <v>44497</v>
      </c>
      <c r="E112" s="40">
        <v>3349.85</v>
      </c>
      <c r="F112" s="40">
        <v>3362.8000000000006</v>
      </c>
      <c r="G112" s="41">
        <v>3312.1000000000013</v>
      </c>
      <c r="H112" s="41">
        <v>3274.3500000000008</v>
      </c>
      <c r="I112" s="41">
        <v>3223.6500000000015</v>
      </c>
      <c r="J112" s="41">
        <v>3400.5500000000011</v>
      </c>
      <c r="K112" s="41">
        <v>3451.2500000000009</v>
      </c>
      <c r="L112" s="41">
        <v>3489.0000000000009</v>
      </c>
      <c r="M112" s="31">
        <v>3413.5</v>
      </c>
      <c r="N112" s="31">
        <v>3325.05</v>
      </c>
      <c r="O112" s="42">
        <v>83825</v>
      </c>
      <c r="P112" s="43">
        <v>0.145933014354067</v>
      </c>
    </row>
    <row r="113" spans="1:16" ht="12.75" customHeight="1">
      <c r="A113" s="31">
        <v>103</v>
      </c>
      <c r="B113" s="32" t="s">
        <v>121</v>
      </c>
      <c r="C113" s="33" t="s">
        <v>141</v>
      </c>
      <c r="D113" s="34">
        <v>44497</v>
      </c>
      <c r="E113" s="40">
        <v>680.6</v>
      </c>
      <c r="F113" s="40">
        <v>682.03333333333342</v>
      </c>
      <c r="G113" s="41">
        <v>671.11666666666679</v>
      </c>
      <c r="H113" s="41">
        <v>661.63333333333333</v>
      </c>
      <c r="I113" s="41">
        <v>650.7166666666667</v>
      </c>
      <c r="J113" s="41">
        <v>691.51666666666688</v>
      </c>
      <c r="K113" s="41">
        <v>702.43333333333362</v>
      </c>
      <c r="L113" s="41">
        <v>711.91666666666697</v>
      </c>
      <c r="M113" s="31">
        <v>692.95</v>
      </c>
      <c r="N113" s="31">
        <v>672.55</v>
      </c>
      <c r="O113" s="42">
        <v>45937800</v>
      </c>
      <c r="P113" s="43">
        <v>-1.1360004648595252E-2</v>
      </c>
    </row>
    <row r="114" spans="1:16" ht="12.75" customHeight="1">
      <c r="A114" s="31">
        <v>104</v>
      </c>
      <c r="B114" s="32" t="s">
        <v>45</v>
      </c>
      <c r="C114" s="33" t="s">
        <v>142</v>
      </c>
      <c r="D114" s="34">
        <v>44497</v>
      </c>
      <c r="E114" s="40">
        <v>4088.7</v>
      </c>
      <c r="F114" s="40">
        <v>4109.8666666666659</v>
      </c>
      <c r="G114" s="41">
        <v>4056.6333333333314</v>
      </c>
      <c r="H114" s="41">
        <v>4024.5666666666657</v>
      </c>
      <c r="I114" s="41">
        <v>3971.3333333333312</v>
      </c>
      <c r="J114" s="41">
        <v>4141.9333333333316</v>
      </c>
      <c r="K114" s="41">
        <v>4195.166666666667</v>
      </c>
      <c r="L114" s="41">
        <v>4227.2333333333318</v>
      </c>
      <c r="M114" s="31">
        <v>4163.1000000000004</v>
      </c>
      <c r="N114" s="31">
        <v>4077.8</v>
      </c>
      <c r="O114" s="42">
        <v>1686500</v>
      </c>
      <c r="P114" s="43">
        <v>3.1656216546872611E-2</v>
      </c>
    </row>
    <row r="115" spans="1:16" ht="12.75" customHeight="1">
      <c r="A115" s="31">
        <v>105</v>
      </c>
      <c r="B115" s="32" t="s">
        <v>59</v>
      </c>
      <c r="C115" s="33" t="s">
        <v>143</v>
      </c>
      <c r="D115" s="34">
        <v>44497</v>
      </c>
      <c r="E115" s="40">
        <v>1989.85</v>
      </c>
      <c r="F115" s="40">
        <v>1991.3666666666666</v>
      </c>
      <c r="G115" s="41">
        <v>1979.6833333333332</v>
      </c>
      <c r="H115" s="41">
        <v>1969.5166666666667</v>
      </c>
      <c r="I115" s="41">
        <v>1957.8333333333333</v>
      </c>
      <c r="J115" s="41">
        <v>2001.5333333333331</v>
      </c>
      <c r="K115" s="41">
        <v>2013.2166666666665</v>
      </c>
      <c r="L115" s="41">
        <v>2023.383333333333</v>
      </c>
      <c r="M115" s="31">
        <v>2003.05</v>
      </c>
      <c r="N115" s="31">
        <v>1981.2</v>
      </c>
      <c r="O115" s="42">
        <v>11382800</v>
      </c>
      <c r="P115" s="43">
        <v>-4.7564089112719895E-3</v>
      </c>
    </row>
    <row r="116" spans="1:16" ht="12.75" customHeight="1">
      <c r="A116" s="31">
        <v>106</v>
      </c>
      <c r="B116" s="32" t="s">
        <v>64</v>
      </c>
      <c r="C116" s="33" t="s">
        <v>144</v>
      </c>
      <c r="D116" s="34">
        <v>44497</v>
      </c>
      <c r="E116" s="40">
        <v>91.6</v>
      </c>
      <c r="F116" s="40">
        <v>91.683333333333337</v>
      </c>
      <c r="G116" s="41">
        <v>90.616666666666674</v>
      </c>
      <c r="H116" s="41">
        <v>89.63333333333334</v>
      </c>
      <c r="I116" s="41">
        <v>88.566666666666677</v>
      </c>
      <c r="J116" s="41">
        <v>92.666666666666671</v>
      </c>
      <c r="K116" s="41">
        <v>93.733333333333334</v>
      </c>
      <c r="L116" s="41">
        <v>94.716666666666669</v>
      </c>
      <c r="M116" s="31">
        <v>92.75</v>
      </c>
      <c r="N116" s="31">
        <v>90.7</v>
      </c>
      <c r="O116" s="42">
        <v>64217104</v>
      </c>
      <c r="P116" s="43">
        <v>9.6814929142696789E-3</v>
      </c>
    </row>
    <row r="117" spans="1:16" ht="12.75" customHeight="1">
      <c r="A117" s="31">
        <v>107</v>
      </c>
      <c r="B117" s="32" t="s">
        <v>45</v>
      </c>
      <c r="C117" s="33" t="s">
        <v>145</v>
      </c>
      <c r="D117" s="34">
        <v>44497</v>
      </c>
      <c r="E117" s="40">
        <v>3753.4</v>
      </c>
      <c r="F117" s="40">
        <v>3737.0166666666669</v>
      </c>
      <c r="G117" s="41">
        <v>3710.2333333333336</v>
      </c>
      <c r="H117" s="41">
        <v>3667.0666666666666</v>
      </c>
      <c r="I117" s="41">
        <v>3640.2833333333333</v>
      </c>
      <c r="J117" s="41">
        <v>3780.1833333333338</v>
      </c>
      <c r="K117" s="41">
        <v>3806.9666666666676</v>
      </c>
      <c r="L117" s="41">
        <v>3850.1333333333341</v>
      </c>
      <c r="M117" s="31">
        <v>3763.8</v>
      </c>
      <c r="N117" s="31">
        <v>3693.85</v>
      </c>
      <c r="O117" s="42">
        <v>662500</v>
      </c>
      <c r="P117" s="43">
        <v>3.5965598123534011E-2</v>
      </c>
    </row>
    <row r="118" spans="1:16" ht="12.75" customHeight="1">
      <c r="A118" s="31">
        <v>108</v>
      </c>
      <c r="B118" s="32" t="s">
        <v>64</v>
      </c>
      <c r="C118" s="33" t="s">
        <v>146</v>
      </c>
      <c r="D118" s="34">
        <v>44497</v>
      </c>
      <c r="E118" s="40">
        <v>448.8</v>
      </c>
      <c r="F118" s="40">
        <v>447.61666666666673</v>
      </c>
      <c r="G118" s="41">
        <v>442.63333333333344</v>
      </c>
      <c r="H118" s="41">
        <v>436.4666666666667</v>
      </c>
      <c r="I118" s="41">
        <v>431.48333333333341</v>
      </c>
      <c r="J118" s="41">
        <v>453.78333333333347</v>
      </c>
      <c r="K118" s="41">
        <v>458.76666666666671</v>
      </c>
      <c r="L118" s="41">
        <v>464.93333333333351</v>
      </c>
      <c r="M118" s="31">
        <v>452.6</v>
      </c>
      <c r="N118" s="31">
        <v>441.45</v>
      </c>
      <c r="O118" s="42">
        <v>17708000</v>
      </c>
      <c r="P118" s="43">
        <v>-5.1685393258426963E-3</v>
      </c>
    </row>
    <row r="119" spans="1:16" ht="12.75" customHeight="1">
      <c r="A119" s="31">
        <v>109</v>
      </c>
      <c r="B119" s="32" t="s">
        <v>71</v>
      </c>
      <c r="C119" s="33" t="s">
        <v>147</v>
      </c>
      <c r="D119" s="34">
        <v>44497</v>
      </c>
      <c r="E119" s="40">
        <v>1720.4</v>
      </c>
      <c r="F119" s="40">
        <v>1723.55</v>
      </c>
      <c r="G119" s="41">
        <v>1705.1</v>
      </c>
      <c r="H119" s="41">
        <v>1689.8</v>
      </c>
      <c r="I119" s="41">
        <v>1671.35</v>
      </c>
      <c r="J119" s="41">
        <v>1738.85</v>
      </c>
      <c r="K119" s="41">
        <v>1757.3000000000002</v>
      </c>
      <c r="L119" s="41">
        <v>1772.6</v>
      </c>
      <c r="M119" s="31">
        <v>1742</v>
      </c>
      <c r="N119" s="31">
        <v>1708.25</v>
      </c>
      <c r="O119" s="42">
        <v>11629950</v>
      </c>
      <c r="P119" s="43">
        <v>-6.4839375184202767E-3</v>
      </c>
    </row>
    <row r="120" spans="1:16" ht="12.75" customHeight="1">
      <c r="A120" s="31">
        <v>110</v>
      </c>
      <c r="B120" s="32" t="s">
        <v>88</v>
      </c>
      <c r="C120" s="33" t="s">
        <v>148</v>
      </c>
      <c r="D120" s="34">
        <v>44497</v>
      </c>
      <c r="E120" s="40">
        <v>5793.65</v>
      </c>
      <c r="F120" s="40">
        <v>5740.083333333333</v>
      </c>
      <c r="G120" s="41">
        <v>5654.3666666666659</v>
      </c>
      <c r="H120" s="41">
        <v>5515.083333333333</v>
      </c>
      <c r="I120" s="41">
        <v>5429.3666666666659</v>
      </c>
      <c r="J120" s="41">
        <v>5879.3666666666659</v>
      </c>
      <c r="K120" s="41">
        <v>5965.083333333333</v>
      </c>
      <c r="L120" s="41">
        <v>6104.3666666666659</v>
      </c>
      <c r="M120" s="31">
        <v>5825.8</v>
      </c>
      <c r="N120" s="31">
        <v>5600.8</v>
      </c>
      <c r="O120" s="42">
        <v>601500</v>
      </c>
      <c r="P120" s="43">
        <v>2.8205128205128206E-2</v>
      </c>
    </row>
    <row r="121" spans="1:16" ht="12.75" customHeight="1">
      <c r="A121" s="31">
        <v>111</v>
      </c>
      <c r="B121" s="32" t="s">
        <v>88</v>
      </c>
      <c r="C121" s="33" t="s">
        <v>149</v>
      </c>
      <c r="D121" s="34">
        <v>44497</v>
      </c>
      <c r="E121" s="40">
        <v>4687.95</v>
      </c>
      <c r="F121" s="40">
        <v>4639.95</v>
      </c>
      <c r="G121" s="41">
        <v>4583</v>
      </c>
      <c r="H121" s="41">
        <v>4478.05</v>
      </c>
      <c r="I121" s="41">
        <v>4421.1000000000004</v>
      </c>
      <c r="J121" s="41">
        <v>4744.8999999999996</v>
      </c>
      <c r="K121" s="41">
        <v>4801.8499999999985</v>
      </c>
      <c r="L121" s="41">
        <v>4906.7999999999993</v>
      </c>
      <c r="M121" s="31">
        <v>4696.8999999999996</v>
      </c>
      <c r="N121" s="31">
        <v>4535</v>
      </c>
      <c r="O121" s="42">
        <v>578600</v>
      </c>
      <c r="P121" s="43">
        <v>0.12044926413632842</v>
      </c>
    </row>
    <row r="122" spans="1:16" ht="12.75" customHeight="1">
      <c r="A122" s="31">
        <v>112</v>
      </c>
      <c r="B122" s="32" t="s">
        <v>48</v>
      </c>
      <c r="C122" s="33" t="s">
        <v>150</v>
      </c>
      <c r="D122" s="34">
        <v>44497</v>
      </c>
      <c r="E122" s="40">
        <v>968.35</v>
      </c>
      <c r="F122" s="40">
        <v>965.98333333333323</v>
      </c>
      <c r="G122" s="41">
        <v>960.06666666666649</v>
      </c>
      <c r="H122" s="41">
        <v>951.7833333333333</v>
      </c>
      <c r="I122" s="41">
        <v>945.86666666666656</v>
      </c>
      <c r="J122" s="41">
        <v>974.26666666666642</v>
      </c>
      <c r="K122" s="41">
        <v>980.18333333333317</v>
      </c>
      <c r="L122" s="41">
        <v>988.46666666666636</v>
      </c>
      <c r="M122" s="31">
        <v>971.9</v>
      </c>
      <c r="N122" s="31">
        <v>957.7</v>
      </c>
      <c r="O122" s="42">
        <v>11653500</v>
      </c>
      <c r="P122" s="43">
        <v>-3.4164425383441158E-3</v>
      </c>
    </row>
    <row r="123" spans="1:16" ht="12.75" customHeight="1">
      <c r="A123" s="31">
        <v>113</v>
      </c>
      <c r="B123" s="32" t="s">
        <v>50</v>
      </c>
      <c r="C123" s="33" t="s">
        <v>151</v>
      </c>
      <c r="D123" s="34">
        <v>44497</v>
      </c>
      <c r="E123" s="40">
        <v>844.65</v>
      </c>
      <c r="F123" s="40">
        <v>843.2166666666667</v>
      </c>
      <c r="G123" s="41">
        <v>838.43333333333339</v>
      </c>
      <c r="H123" s="41">
        <v>832.2166666666667</v>
      </c>
      <c r="I123" s="41">
        <v>827.43333333333339</v>
      </c>
      <c r="J123" s="41">
        <v>849.43333333333339</v>
      </c>
      <c r="K123" s="41">
        <v>854.2166666666667</v>
      </c>
      <c r="L123" s="41">
        <v>860.43333333333339</v>
      </c>
      <c r="M123" s="31">
        <v>848</v>
      </c>
      <c r="N123" s="31">
        <v>837</v>
      </c>
      <c r="O123" s="42">
        <v>11998000</v>
      </c>
      <c r="P123" s="43">
        <v>-4.992453268315337E-3</v>
      </c>
    </row>
    <row r="124" spans="1:16" ht="12.75" customHeight="1">
      <c r="A124" s="31">
        <v>114</v>
      </c>
      <c r="B124" s="32" t="s">
        <v>64</v>
      </c>
      <c r="C124" s="33" t="s">
        <v>152</v>
      </c>
      <c r="D124" s="34">
        <v>44497</v>
      </c>
      <c r="E124" s="40">
        <v>186.3</v>
      </c>
      <c r="F124" s="40">
        <v>188.43333333333331</v>
      </c>
      <c r="G124" s="41">
        <v>183.56666666666661</v>
      </c>
      <c r="H124" s="41">
        <v>180.83333333333329</v>
      </c>
      <c r="I124" s="41">
        <v>175.96666666666658</v>
      </c>
      <c r="J124" s="41">
        <v>191.16666666666663</v>
      </c>
      <c r="K124" s="41">
        <v>196.03333333333336</v>
      </c>
      <c r="L124" s="41">
        <v>198.76666666666665</v>
      </c>
      <c r="M124" s="31">
        <v>193.3</v>
      </c>
      <c r="N124" s="31">
        <v>185.7</v>
      </c>
      <c r="O124" s="42">
        <v>23668000</v>
      </c>
      <c r="P124" s="43">
        <v>-1.1857047428189714E-2</v>
      </c>
    </row>
    <row r="125" spans="1:16" ht="12.75" customHeight="1">
      <c r="A125" s="31">
        <v>115</v>
      </c>
      <c r="B125" s="32" t="s">
        <v>64</v>
      </c>
      <c r="C125" s="33" t="s">
        <v>153</v>
      </c>
      <c r="D125" s="34">
        <v>44497</v>
      </c>
      <c r="E125" s="40">
        <v>184.65</v>
      </c>
      <c r="F125" s="40">
        <v>184.31666666666669</v>
      </c>
      <c r="G125" s="41">
        <v>182.18333333333339</v>
      </c>
      <c r="H125" s="41">
        <v>179.7166666666667</v>
      </c>
      <c r="I125" s="41">
        <v>177.5833333333334</v>
      </c>
      <c r="J125" s="41">
        <v>186.78333333333339</v>
      </c>
      <c r="K125" s="41">
        <v>188.91666666666666</v>
      </c>
      <c r="L125" s="41">
        <v>191.38333333333338</v>
      </c>
      <c r="M125" s="31">
        <v>186.45</v>
      </c>
      <c r="N125" s="31">
        <v>181.85</v>
      </c>
      <c r="O125" s="42">
        <v>20898000</v>
      </c>
      <c r="P125" s="43">
        <v>-3.8642009384487995E-2</v>
      </c>
    </row>
    <row r="126" spans="1:16" ht="12.75" customHeight="1">
      <c r="A126" s="31">
        <v>116</v>
      </c>
      <c r="B126" s="32" t="s">
        <v>57</v>
      </c>
      <c r="C126" s="33" t="s">
        <v>154</v>
      </c>
      <c r="D126" s="34">
        <v>44497</v>
      </c>
      <c r="E126" s="40">
        <v>559.04999999999995</v>
      </c>
      <c r="F126" s="40">
        <v>558.18333333333328</v>
      </c>
      <c r="G126" s="41">
        <v>556.36666666666656</v>
      </c>
      <c r="H126" s="41">
        <v>553.68333333333328</v>
      </c>
      <c r="I126" s="41">
        <v>551.86666666666656</v>
      </c>
      <c r="J126" s="41">
        <v>560.86666666666656</v>
      </c>
      <c r="K126" s="41">
        <v>562.68333333333339</v>
      </c>
      <c r="L126" s="41">
        <v>565.36666666666656</v>
      </c>
      <c r="M126" s="31">
        <v>560</v>
      </c>
      <c r="N126" s="31">
        <v>555.5</v>
      </c>
      <c r="O126" s="42">
        <v>8118000</v>
      </c>
      <c r="P126" s="43">
        <v>-2.1927710843373496E-2</v>
      </c>
    </row>
    <row r="127" spans="1:16" ht="12.75" customHeight="1">
      <c r="A127" s="31">
        <v>117</v>
      </c>
      <c r="B127" s="32" t="s">
        <v>50</v>
      </c>
      <c r="C127" s="33" t="s">
        <v>155</v>
      </c>
      <c r="D127" s="34">
        <v>44497</v>
      </c>
      <c r="E127" s="40">
        <v>7272.85</v>
      </c>
      <c r="F127" s="40">
        <v>7251.666666666667</v>
      </c>
      <c r="G127" s="41">
        <v>7186.9833333333336</v>
      </c>
      <c r="H127" s="41">
        <v>7101.1166666666668</v>
      </c>
      <c r="I127" s="41">
        <v>7036.4333333333334</v>
      </c>
      <c r="J127" s="41">
        <v>7337.5333333333338</v>
      </c>
      <c r="K127" s="41">
        <v>7402.2166666666662</v>
      </c>
      <c r="L127" s="41">
        <v>7488.0833333333339</v>
      </c>
      <c r="M127" s="31">
        <v>7316.35</v>
      </c>
      <c r="N127" s="31">
        <v>7165.8</v>
      </c>
      <c r="O127" s="42">
        <v>3091800</v>
      </c>
      <c r="P127" s="43">
        <v>-1.8351536703073407E-2</v>
      </c>
    </row>
    <row r="128" spans="1:16" ht="12.75" customHeight="1">
      <c r="A128" s="31">
        <v>118</v>
      </c>
      <c r="B128" s="32" t="s">
        <v>57</v>
      </c>
      <c r="C128" s="33" t="s">
        <v>156</v>
      </c>
      <c r="D128" s="34">
        <v>44497</v>
      </c>
      <c r="E128" s="40">
        <v>884</v>
      </c>
      <c r="F128" s="40">
        <v>878.5333333333333</v>
      </c>
      <c r="G128" s="41">
        <v>869.06666666666661</v>
      </c>
      <c r="H128" s="41">
        <v>854.13333333333333</v>
      </c>
      <c r="I128" s="41">
        <v>844.66666666666663</v>
      </c>
      <c r="J128" s="41">
        <v>893.46666666666658</v>
      </c>
      <c r="K128" s="41">
        <v>902.93333333333328</v>
      </c>
      <c r="L128" s="41">
        <v>917.86666666666656</v>
      </c>
      <c r="M128" s="31">
        <v>888</v>
      </c>
      <c r="N128" s="31">
        <v>863.6</v>
      </c>
      <c r="O128" s="42">
        <v>16377500</v>
      </c>
      <c r="P128" s="43">
        <v>-2.3986889153754468E-2</v>
      </c>
    </row>
    <row r="129" spans="1:16" ht="12.75" customHeight="1">
      <c r="A129" s="31">
        <v>119</v>
      </c>
      <c r="B129" s="32" t="s">
        <v>45</v>
      </c>
      <c r="C129" s="33" t="s">
        <v>471</v>
      </c>
      <c r="D129" s="34">
        <v>44497</v>
      </c>
      <c r="E129" s="40">
        <v>1691.45</v>
      </c>
      <c r="F129" s="40">
        <v>1703.55</v>
      </c>
      <c r="G129" s="41">
        <v>1674.8</v>
      </c>
      <c r="H129" s="41">
        <v>1658.15</v>
      </c>
      <c r="I129" s="41">
        <v>1629.4</v>
      </c>
      <c r="J129" s="41">
        <v>1720.1999999999998</v>
      </c>
      <c r="K129" s="41">
        <v>1748.9499999999998</v>
      </c>
      <c r="L129" s="41">
        <v>1765.5999999999997</v>
      </c>
      <c r="M129" s="31">
        <v>1732.3</v>
      </c>
      <c r="N129" s="31">
        <v>1686.9</v>
      </c>
      <c r="O129" s="42">
        <v>1792000</v>
      </c>
      <c r="P129" s="43">
        <v>-2.6985936906119345E-2</v>
      </c>
    </row>
    <row r="130" spans="1:16" ht="12.75" customHeight="1">
      <c r="A130" s="31">
        <v>120</v>
      </c>
      <c r="B130" s="32" t="s">
        <v>48</v>
      </c>
      <c r="C130" s="33" t="s">
        <v>157</v>
      </c>
      <c r="D130" s="34">
        <v>44497</v>
      </c>
      <c r="E130" s="40">
        <v>2781.25</v>
      </c>
      <c r="F130" s="40">
        <v>2763.25</v>
      </c>
      <c r="G130" s="41">
        <v>2734.5</v>
      </c>
      <c r="H130" s="41">
        <v>2687.75</v>
      </c>
      <c r="I130" s="41">
        <v>2659</v>
      </c>
      <c r="J130" s="41">
        <v>2810</v>
      </c>
      <c r="K130" s="41">
        <v>2838.75</v>
      </c>
      <c r="L130" s="41">
        <v>2885.5</v>
      </c>
      <c r="M130" s="31">
        <v>2792</v>
      </c>
      <c r="N130" s="31">
        <v>2716.5</v>
      </c>
      <c r="O130" s="42">
        <v>614000</v>
      </c>
      <c r="P130" s="43">
        <v>9.7815454841865008E-4</v>
      </c>
    </row>
    <row r="131" spans="1:16" ht="12.75" customHeight="1">
      <c r="A131" s="31">
        <v>121</v>
      </c>
      <c r="B131" s="32" t="s">
        <v>64</v>
      </c>
      <c r="C131" s="33" t="s">
        <v>158</v>
      </c>
      <c r="D131" s="34">
        <v>44497</v>
      </c>
      <c r="E131" s="40">
        <v>1020.35</v>
      </c>
      <c r="F131" s="40">
        <v>1020.1166666666667</v>
      </c>
      <c r="G131" s="41">
        <v>1008.2333333333333</v>
      </c>
      <c r="H131" s="41">
        <v>996.11666666666667</v>
      </c>
      <c r="I131" s="41">
        <v>984.23333333333335</v>
      </c>
      <c r="J131" s="41">
        <v>1032.2333333333333</v>
      </c>
      <c r="K131" s="41">
        <v>1044.1166666666668</v>
      </c>
      <c r="L131" s="41">
        <v>1056.2333333333333</v>
      </c>
      <c r="M131" s="31">
        <v>1032</v>
      </c>
      <c r="N131" s="31">
        <v>1008</v>
      </c>
      <c r="O131" s="42">
        <v>2459600</v>
      </c>
      <c r="P131" s="43">
        <v>2.6030368763557483E-2</v>
      </c>
    </row>
    <row r="132" spans="1:16" ht="12.75" customHeight="1">
      <c r="A132" s="31">
        <v>122</v>
      </c>
      <c r="B132" s="32" t="s">
        <v>80</v>
      </c>
      <c r="C132" s="33" t="s">
        <v>159</v>
      </c>
      <c r="D132" s="34">
        <v>44497</v>
      </c>
      <c r="E132" s="40">
        <v>1085.9000000000001</v>
      </c>
      <c r="F132" s="40">
        <v>1093.6333333333334</v>
      </c>
      <c r="G132" s="41">
        <v>1077.2666666666669</v>
      </c>
      <c r="H132" s="41">
        <v>1068.6333333333334</v>
      </c>
      <c r="I132" s="41">
        <v>1052.2666666666669</v>
      </c>
      <c r="J132" s="41">
        <v>1102.2666666666669</v>
      </c>
      <c r="K132" s="41">
        <v>1118.6333333333332</v>
      </c>
      <c r="L132" s="41">
        <v>1127.2666666666669</v>
      </c>
      <c r="M132" s="31">
        <v>1110</v>
      </c>
      <c r="N132" s="31">
        <v>1085</v>
      </c>
      <c r="O132" s="42">
        <v>3562800</v>
      </c>
      <c r="P132" s="43">
        <v>0.10659709280655982</v>
      </c>
    </row>
    <row r="133" spans="1:16" ht="12.75" customHeight="1">
      <c r="A133" s="31">
        <v>123</v>
      </c>
      <c r="B133" s="32" t="s">
        <v>88</v>
      </c>
      <c r="C133" s="33" t="s">
        <v>160</v>
      </c>
      <c r="D133" s="34">
        <v>44497</v>
      </c>
      <c r="E133" s="40">
        <v>4301.95</v>
      </c>
      <c r="F133" s="40">
        <v>4269.1166666666659</v>
      </c>
      <c r="G133" s="41">
        <v>4196.5833333333321</v>
      </c>
      <c r="H133" s="41">
        <v>4091.2166666666662</v>
      </c>
      <c r="I133" s="41">
        <v>4018.6833333333325</v>
      </c>
      <c r="J133" s="41">
        <v>4374.4833333333318</v>
      </c>
      <c r="K133" s="41">
        <v>4447.0166666666664</v>
      </c>
      <c r="L133" s="41">
        <v>4552.3833333333314</v>
      </c>
      <c r="M133" s="31">
        <v>4341.6499999999996</v>
      </c>
      <c r="N133" s="31">
        <v>4163.75</v>
      </c>
      <c r="O133" s="42">
        <v>2749600</v>
      </c>
      <c r="P133" s="43">
        <v>4.7865853658536586E-2</v>
      </c>
    </row>
    <row r="134" spans="1:16" ht="12.75" customHeight="1">
      <c r="A134" s="31">
        <v>124</v>
      </c>
      <c r="B134" s="32" t="s">
        <v>50</v>
      </c>
      <c r="C134" s="33" t="s">
        <v>161</v>
      </c>
      <c r="D134" s="34">
        <v>44497</v>
      </c>
      <c r="E134" s="40">
        <v>227.7</v>
      </c>
      <c r="F134" s="40">
        <v>228.13333333333333</v>
      </c>
      <c r="G134" s="41">
        <v>225.81666666666666</v>
      </c>
      <c r="H134" s="41">
        <v>223.93333333333334</v>
      </c>
      <c r="I134" s="41">
        <v>221.61666666666667</v>
      </c>
      <c r="J134" s="41">
        <v>230.01666666666665</v>
      </c>
      <c r="K134" s="41">
        <v>232.33333333333331</v>
      </c>
      <c r="L134" s="41">
        <v>234.21666666666664</v>
      </c>
      <c r="M134" s="31">
        <v>230.45</v>
      </c>
      <c r="N134" s="31">
        <v>226.25</v>
      </c>
      <c r="O134" s="42">
        <v>32319000</v>
      </c>
      <c r="P134" s="43">
        <v>2.1234240212342402E-2</v>
      </c>
    </row>
    <row r="135" spans="1:16" ht="12.75" customHeight="1">
      <c r="A135" s="31">
        <v>125</v>
      </c>
      <c r="B135" s="32" t="s">
        <v>88</v>
      </c>
      <c r="C135" s="33" t="s">
        <v>162</v>
      </c>
      <c r="D135" s="34">
        <v>44497</v>
      </c>
      <c r="E135" s="40">
        <v>3158.15</v>
      </c>
      <c r="F135" s="40">
        <v>3122.4833333333336</v>
      </c>
      <c r="G135" s="41">
        <v>3078.0666666666671</v>
      </c>
      <c r="H135" s="41">
        <v>2997.9833333333336</v>
      </c>
      <c r="I135" s="41">
        <v>2953.5666666666671</v>
      </c>
      <c r="J135" s="41">
        <v>3202.5666666666671</v>
      </c>
      <c r="K135" s="41">
        <v>3246.9833333333331</v>
      </c>
      <c r="L135" s="41">
        <v>3327.0666666666671</v>
      </c>
      <c r="M135" s="31">
        <v>3166.9</v>
      </c>
      <c r="N135" s="31">
        <v>3042.4</v>
      </c>
      <c r="O135" s="42">
        <v>2430025</v>
      </c>
      <c r="P135" s="43">
        <v>6.5403248788828722E-2</v>
      </c>
    </row>
    <row r="136" spans="1:16" ht="12.75" customHeight="1">
      <c r="A136" s="31">
        <v>126</v>
      </c>
      <c r="B136" s="32" t="s">
        <v>50</v>
      </c>
      <c r="C136" s="33" t="s">
        <v>163</v>
      </c>
      <c r="D136" s="34">
        <v>44497</v>
      </c>
      <c r="E136" s="40">
        <v>79603.3</v>
      </c>
      <c r="F136" s="40">
        <v>79717.166666666672</v>
      </c>
      <c r="G136" s="41">
        <v>79257.833333333343</v>
      </c>
      <c r="H136" s="41">
        <v>78912.366666666669</v>
      </c>
      <c r="I136" s="41">
        <v>78453.03333333334</v>
      </c>
      <c r="J136" s="41">
        <v>80062.633333333346</v>
      </c>
      <c r="K136" s="41">
        <v>80521.966666666689</v>
      </c>
      <c r="L136" s="41">
        <v>80867.433333333349</v>
      </c>
      <c r="M136" s="31">
        <v>80176.5</v>
      </c>
      <c r="N136" s="31">
        <v>79371.7</v>
      </c>
      <c r="O136" s="42">
        <v>50440</v>
      </c>
      <c r="P136" s="43">
        <v>4.0858439950474619E-2</v>
      </c>
    </row>
    <row r="137" spans="1:16" ht="12.75" customHeight="1">
      <c r="A137" s="31">
        <v>127</v>
      </c>
      <c r="B137" s="32" t="s">
        <v>64</v>
      </c>
      <c r="C137" s="33" t="s">
        <v>164</v>
      </c>
      <c r="D137" s="34">
        <v>44497</v>
      </c>
      <c r="E137" s="40">
        <v>1525.9</v>
      </c>
      <c r="F137" s="40">
        <v>1528.4666666666665</v>
      </c>
      <c r="G137" s="41">
        <v>1514.4333333333329</v>
      </c>
      <c r="H137" s="41">
        <v>1502.9666666666665</v>
      </c>
      <c r="I137" s="41">
        <v>1488.9333333333329</v>
      </c>
      <c r="J137" s="41">
        <v>1539.9333333333329</v>
      </c>
      <c r="K137" s="41">
        <v>1553.9666666666662</v>
      </c>
      <c r="L137" s="41">
        <v>1565.4333333333329</v>
      </c>
      <c r="M137" s="31">
        <v>1542.5</v>
      </c>
      <c r="N137" s="31">
        <v>1517</v>
      </c>
      <c r="O137" s="42">
        <v>3816750</v>
      </c>
      <c r="P137" s="43">
        <v>-1.4332752275808639E-2</v>
      </c>
    </row>
    <row r="138" spans="1:16" ht="12.75" customHeight="1">
      <c r="A138" s="31">
        <v>128</v>
      </c>
      <c r="B138" s="32" t="s">
        <v>45</v>
      </c>
      <c r="C138" s="33" t="s">
        <v>165</v>
      </c>
      <c r="D138" s="34">
        <v>44497</v>
      </c>
      <c r="E138" s="40">
        <v>450.25</v>
      </c>
      <c r="F138" s="40">
        <v>452.75</v>
      </c>
      <c r="G138" s="41">
        <v>440.8</v>
      </c>
      <c r="H138" s="41">
        <v>431.35</v>
      </c>
      <c r="I138" s="41">
        <v>419.40000000000003</v>
      </c>
      <c r="J138" s="41">
        <v>462.2</v>
      </c>
      <c r="K138" s="41">
        <v>474.15000000000003</v>
      </c>
      <c r="L138" s="41">
        <v>483.59999999999997</v>
      </c>
      <c r="M138" s="31">
        <v>464.7</v>
      </c>
      <c r="N138" s="31">
        <v>443.3</v>
      </c>
      <c r="O138" s="42">
        <v>2708800</v>
      </c>
      <c r="P138" s="43">
        <v>0.20326936744847193</v>
      </c>
    </row>
    <row r="139" spans="1:16" ht="12.75" customHeight="1">
      <c r="A139" s="31">
        <v>129</v>
      </c>
      <c r="B139" s="32" t="s">
        <v>121</v>
      </c>
      <c r="C139" s="33" t="s">
        <v>166</v>
      </c>
      <c r="D139" s="34">
        <v>44497</v>
      </c>
      <c r="E139" s="40">
        <v>102.8</v>
      </c>
      <c r="F139" s="40">
        <v>103.85000000000001</v>
      </c>
      <c r="G139" s="41">
        <v>101.40000000000002</v>
      </c>
      <c r="H139" s="41">
        <v>100.00000000000001</v>
      </c>
      <c r="I139" s="41">
        <v>97.550000000000026</v>
      </c>
      <c r="J139" s="41">
        <v>105.25000000000001</v>
      </c>
      <c r="K139" s="41">
        <v>107.7</v>
      </c>
      <c r="L139" s="41">
        <v>109.10000000000001</v>
      </c>
      <c r="M139" s="31">
        <v>106.3</v>
      </c>
      <c r="N139" s="31">
        <v>102.45</v>
      </c>
      <c r="O139" s="42">
        <v>120666000</v>
      </c>
      <c r="P139" s="43">
        <v>8.731617647058823E-2</v>
      </c>
    </row>
    <row r="140" spans="1:16" ht="12.75" customHeight="1">
      <c r="A140" s="31">
        <v>130</v>
      </c>
      <c r="B140" s="32" t="s">
        <v>45</v>
      </c>
      <c r="C140" s="33" t="s">
        <v>167</v>
      </c>
      <c r="D140" s="34">
        <v>44497</v>
      </c>
      <c r="E140" s="40">
        <v>6523.5</v>
      </c>
      <c r="F140" s="40">
        <v>6511.0999999999995</v>
      </c>
      <c r="G140" s="41">
        <v>6454.9499999999989</v>
      </c>
      <c r="H140" s="41">
        <v>6386.4</v>
      </c>
      <c r="I140" s="41">
        <v>6330.2499999999991</v>
      </c>
      <c r="J140" s="41">
        <v>6579.6499999999987</v>
      </c>
      <c r="K140" s="41">
        <v>6635.7999999999984</v>
      </c>
      <c r="L140" s="41">
        <v>6704.3499999999985</v>
      </c>
      <c r="M140" s="31">
        <v>6567.25</v>
      </c>
      <c r="N140" s="31">
        <v>6442.55</v>
      </c>
      <c r="O140" s="42">
        <v>880125</v>
      </c>
      <c r="P140" s="43">
        <v>2.9385964912280703E-2</v>
      </c>
    </row>
    <row r="141" spans="1:16" ht="12.75" customHeight="1">
      <c r="A141" s="31">
        <v>131</v>
      </c>
      <c r="B141" s="32" t="s">
        <v>39</v>
      </c>
      <c r="C141" s="33" t="s">
        <v>168</v>
      </c>
      <c r="D141" s="34">
        <v>44497</v>
      </c>
      <c r="E141" s="40">
        <v>3974.3</v>
      </c>
      <c r="F141" s="40">
        <v>3948.2166666666667</v>
      </c>
      <c r="G141" s="41">
        <v>3826.4333333333334</v>
      </c>
      <c r="H141" s="41">
        <v>3678.5666666666666</v>
      </c>
      <c r="I141" s="41">
        <v>3556.7833333333333</v>
      </c>
      <c r="J141" s="41">
        <v>4096.0833333333339</v>
      </c>
      <c r="K141" s="41">
        <v>4217.8666666666668</v>
      </c>
      <c r="L141" s="41">
        <v>4365.7333333333336</v>
      </c>
      <c r="M141" s="31">
        <v>4070</v>
      </c>
      <c r="N141" s="31">
        <v>3800.35</v>
      </c>
      <c r="O141" s="42">
        <v>723600</v>
      </c>
      <c r="P141" s="43">
        <v>8.0282163251595567E-2</v>
      </c>
    </row>
    <row r="142" spans="1:16" ht="12.75" customHeight="1">
      <c r="A142" s="31">
        <v>132</v>
      </c>
      <c r="B142" s="32" t="s">
        <v>57</v>
      </c>
      <c r="C142" s="33" t="s">
        <v>169</v>
      </c>
      <c r="D142" s="34">
        <v>44497</v>
      </c>
      <c r="E142" s="40">
        <v>19462.900000000001</v>
      </c>
      <c r="F142" s="40">
        <v>19439.45</v>
      </c>
      <c r="G142" s="41">
        <v>19378.95</v>
      </c>
      <c r="H142" s="41">
        <v>19295</v>
      </c>
      <c r="I142" s="41">
        <v>19234.5</v>
      </c>
      <c r="J142" s="41">
        <v>19523.400000000001</v>
      </c>
      <c r="K142" s="41">
        <v>19583.900000000001</v>
      </c>
      <c r="L142" s="41">
        <v>19667.850000000002</v>
      </c>
      <c r="M142" s="31">
        <v>19499.95</v>
      </c>
      <c r="N142" s="31">
        <v>19355.5</v>
      </c>
      <c r="O142" s="42">
        <v>258000</v>
      </c>
      <c r="P142" s="43">
        <v>1.9158601619593128E-2</v>
      </c>
    </row>
    <row r="143" spans="1:16" ht="12.75" customHeight="1">
      <c r="A143" s="31">
        <v>133</v>
      </c>
      <c r="B143" s="32" t="s">
        <v>121</v>
      </c>
      <c r="C143" s="33" t="s">
        <v>170</v>
      </c>
      <c r="D143" s="34">
        <v>44497</v>
      </c>
      <c r="E143" s="40">
        <v>147.1</v>
      </c>
      <c r="F143" s="40">
        <v>148.03333333333333</v>
      </c>
      <c r="G143" s="41">
        <v>145.61666666666667</v>
      </c>
      <c r="H143" s="41">
        <v>144.13333333333335</v>
      </c>
      <c r="I143" s="41">
        <v>141.7166666666667</v>
      </c>
      <c r="J143" s="41">
        <v>149.51666666666665</v>
      </c>
      <c r="K143" s="41">
        <v>151.93333333333334</v>
      </c>
      <c r="L143" s="41">
        <v>153.41666666666663</v>
      </c>
      <c r="M143" s="31">
        <v>150.44999999999999</v>
      </c>
      <c r="N143" s="31">
        <v>146.55000000000001</v>
      </c>
      <c r="O143" s="42">
        <v>114221600</v>
      </c>
      <c r="P143" s="43">
        <v>1.906868312511208E-2</v>
      </c>
    </row>
    <row r="144" spans="1:16" ht="12.75" customHeight="1">
      <c r="A144" s="31">
        <v>134</v>
      </c>
      <c r="B144" s="32" t="s">
        <v>171</v>
      </c>
      <c r="C144" s="33" t="s">
        <v>172</v>
      </c>
      <c r="D144" s="34">
        <v>44497</v>
      </c>
      <c r="E144" s="40">
        <v>145.15</v>
      </c>
      <c r="F144" s="40">
        <v>145.53333333333333</v>
      </c>
      <c r="G144" s="41">
        <v>143.66666666666666</v>
      </c>
      <c r="H144" s="41">
        <v>142.18333333333334</v>
      </c>
      <c r="I144" s="41">
        <v>140.31666666666666</v>
      </c>
      <c r="J144" s="41">
        <v>147.01666666666665</v>
      </c>
      <c r="K144" s="41">
        <v>148.88333333333333</v>
      </c>
      <c r="L144" s="41">
        <v>150.36666666666665</v>
      </c>
      <c r="M144" s="31">
        <v>147.4</v>
      </c>
      <c r="N144" s="31">
        <v>144.05000000000001</v>
      </c>
      <c r="O144" s="42">
        <v>56618100</v>
      </c>
      <c r="P144" s="43">
        <v>2.1186440677966102E-3</v>
      </c>
    </row>
    <row r="145" spans="1:16" ht="12.75" customHeight="1">
      <c r="A145" s="31">
        <v>135</v>
      </c>
      <c r="B145" s="32" t="s">
        <v>98</v>
      </c>
      <c r="C145" s="33" t="s">
        <v>271</v>
      </c>
      <c r="D145" s="34">
        <v>44497</v>
      </c>
      <c r="E145" s="40">
        <v>891.15</v>
      </c>
      <c r="F145" s="40">
        <v>901.70000000000016</v>
      </c>
      <c r="G145" s="41">
        <v>876.15000000000032</v>
      </c>
      <c r="H145" s="41">
        <v>861.1500000000002</v>
      </c>
      <c r="I145" s="41">
        <v>835.60000000000036</v>
      </c>
      <c r="J145" s="41">
        <v>916.70000000000027</v>
      </c>
      <c r="K145" s="41">
        <v>942.25000000000023</v>
      </c>
      <c r="L145" s="41">
        <v>957.25000000000023</v>
      </c>
      <c r="M145" s="31">
        <v>927.25</v>
      </c>
      <c r="N145" s="31">
        <v>886.7</v>
      </c>
      <c r="O145" s="42">
        <v>1005200</v>
      </c>
      <c r="P145" s="43">
        <v>0.26186291739894552</v>
      </c>
    </row>
    <row r="146" spans="1:16" ht="12.75" customHeight="1">
      <c r="A146" s="31">
        <v>136</v>
      </c>
      <c r="B146" s="32" t="s">
        <v>88</v>
      </c>
      <c r="C146" s="33" t="s">
        <v>482</v>
      </c>
      <c r="D146" s="34">
        <v>44497</v>
      </c>
      <c r="E146" s="40">
        <v>4717.05</v>
      </c>
      <c r="F146" s="40">
        <v>4675.583333333333</v>
      </c>
      <c r="G146" s="41">
        <v>4617.4666666666662</v>
      </c>
      <c r="H146" s="41">
        <v>4517.8833333333332</v>
      </c>
      <c r="I146" s="41">
        <v>4459.7666666666664</v>
      </c>
      <c r="J146" s="41">
        <v>4775.1666666666661</v>
      </c>
      <c r="K146" s="41">
        <v>4833.2833333333328</v>
      </c>
      <c r="L146" s="41">
        <v>4932.8666666666659</v>
      </c>
      <c r="M146" s="31">
        <v>4733.7</v>
      </c>
      <c r="N146" s="31">
        <v>4576</v>
      </c>
      <c r="O146" s="42">
        <v>726750</v>
      </c>
      <c r="P146" s="43">
        <v>0.02</v>
      </c>
    </row>
    <row r="147" spans="1:16" ht="12.75" customHeight="1">
      <c r="A147" s="31">
        <v>137</v>
      </c>
      <c r="B147" s="32" t="s">
        <v>80</v>
      </c>
      <c r="C147" s="33" t="s">
        <v>173</v>
      </c>
      <c r="D147" s="34">
        <v>44497</v>
      </c>
      <c r="E147" s="40">
        <v>163.69999999999999</v>
      </c>
      <c r="F147" s="40">
        <v>159.26666666666665</v>
      </c>
      <c r="G147" s="41">
        <v>154.08333333333331</v>
      </c>
      <c r="H147" s="41">
        <v>144.46666666666667</v>
      </c>
      <c r="I147" s="41">
        <v>139.28333333333333</v>
      </c>
      <c r="J147" s="41">
        <v>168.8833333333333</v>
      </c>
      <c r="K147" s="41">
        <v>174.06666666666663</v>
      </c>
      <c r="L147" s="41">
        <v>183.68333333333328</v>
      </c>
      <c r="M147" s="31">
        <v>164.45</v>
      </c>
      <c r="N147" s="31">
        <v>149.65</v>
      </c>
      <c r="O147" s="42">
        <v>58366000</v>
      </c>
      <c r="P147" s="43">
        <v>0.15232593493463059</v>
      </c>
    </row>
    <row r="148" spans="1:16" ht="12.75" customHeight="1">
      <c r="A148" s="31">
        <v>138</v>
      </c>
      <c r="B148" s="32" t="s">
        <v>41</v>
      </c>
      <c r="C148" s="33" t="s">
        <v>174</v>
      </c>
      <c r="D148" s="34">
        <v>44497</v>
      </c>
      <c r="E148" s="40">
        <v>33970.85</v>
      </c>
      <c r="F148" s="40">
        <v>33802.233333333337</v>
      </c>
      <c r="G148" s="41">
        <v>33304.466666666674</v>
      </c>
      <c r="H148" s="41">
        <v>32638.083333333336</v>
      </c>
      <c r="I148" s="41">
        <v>32140.316666666673</v>
      </c>
      <c r="J148" s="41">
        <v>34468.616666666676</v>
      </c>
      <c r="K148" s="41">
        <v>34966.383333333339</v>
      </c>
      <c r="L148" s="41">
        <v>35632.766666666677</v>
      </c>
      <c r="M148" s="31">
        <v>34300</v>
      </c>
      <c r="N148" s="31">
        <v>33135.85</v>
      </c>
      <c r="O148" s="42">
        <v>105570</v>
      </c>
      <c r="P148" s="43">
        <v>6.9279854147675485E-2</v>
      </c>
    </row>
    <row r="149" spans="1:16" ht="12.75" customHeight="1">
      <c r="A149" s="31">
        <v>139</v>
      </c>
      <c r="B149" s="32" t="s">
        <v>48</v>
      </c>
      <c r="C149" s="33" t="s">
        <v>175</v>
      </c>
      <c r="D149" s="34">
        <v>44497</v>
      </c>
      <c r="E149" s="40">
        <v>2927.3</v>
      </c>
      <c r="F149" s="40">
        <v>2882.0833333333335</v>
      </c>
      <c r="G149" s="41">
        <v>2816.0166666666669</v>
      </c>
      <c r="H149" s="41">
        <v>2704.7333333333336</v>
      </c>
      <c r="I149" s="41">
        <v>2638.666666666667</v>
      </c>
      <c r="J149" s="41">
        <v>2993.3666666666668</v>
      </c>
      <c r="K149" s="41">
        <v>3059.4333333333334</v>
      </c>
      <c r="L149" s="41">
        <v>3170.7166666666667</v>
      </c>
      <c r="M149" s="31">
        <v>2948.15</v>
      </c>
      <c r="N149" s="31">
        <v>2770.8</v>
      </c>
      <c r="O149" s="42">
        <v>4456100</v>
      </c>
      <c r="P149" s="43">
        <v>-5.4443601563867655E-2</v>
      </c>
    </row>
    <row r="150" spans="1:16" ht="12.75" customHeight="1">
      <c r="A150" s="31">
        <v>140</v>
      </c>
      <c r="B150" s="32" t="s">
        <v>88</v>
      </c>
      <c r="C150" s="33" t="s">
        <v>487</v>
      </c>
      <c r="D150" s="34">
        <v>44497</v>
      </c>
      <c r="E150" s="40">
        <v>3771.85</v>
      </c>
      <c r="F150" s="40">
        <v>3721.3833333333332</v>
      </c>
      <c r="G150" s="41">
        <v>3633.4666666666662</v>
      </c>
      <c r="H150" s="41">
        <v>3495.083333333333</v>
      </c>
      <c r="I150" s="41">
        <v>3407.1666666666661</v>
      </c>
      <c r="J150" s="41">
        <v>3859.7666666666664</v>
      </c>
      <c r="K150" s="41">
        <v>3947.6833333333334</v>
      </c>
      <c r="L150" s="41">
        <v>4086.0666666666666</v>
      </c>
      <c r="M150" s="31">
        <v>3809.3</v>
      </c>
      <c r="N150" s="31">
        <v>3583</v>
      </c>
      <c r="O150" s="42">
        <v>196500</v>
      </c>
      <c r="P150" s="43">
        <v>0.45232815964523282</v>
      </c>
    </row>
    <row r="151" spans="1:16" ht="12.75" customHeight="1">
      <c r="A151" s="31">
        <v>141</v>
      </c>
      <c r="B151" s="32" t="s">
        <v>80</v>
      </c>
      <c r="C151" s="33" t="s">
        <v>176</v>
      </c>
      <c r="D151" s="34">
        <v>44497</v>
      </c>
      <c r="E151" s="40">
        <v>233.6</v>
      </c>
      <c r="F151" s="40">
        <v>232.98333333333335</v>
      </c>
      <c r="G151" s="41">
        <v>230.16666666666669</v>
      </c>
      <c r="H151" s="41">
        <v>226.73333333333335</v>
      </c>
      <c r="I151" s="41">
        <v>223.91666666666669</v>
      </c>
      <c r="J151" s="41">
        <v>236.41666666666669</v>
      </c>
      <c r="K151" s="41">
        <v>239.23333333333335</v>
      </c>
      <c r="L151" s="41">
        <v>242.66666666666669</v>
      </c>
      <c r="M151" s="31">
        <v>235.8</v>
      </c>
      <c r="N151" s="31">
        <v>229.55</v>
      </c>
      <c r="O151" s="42">
        <v>26364000</v>
      </c>
      <c r="P151" s="43">
        <v>3.2303535768824151E-2</v>
      </c>
    </row>
    <row r="152" spans="1:16" ht="12.75" customHeight="1">
      <c r="A152" s="31">
        <v>142</v>
      </c>
      <c r="B152" s="32" t="s">
        <v>64</v>
      </c>
      <c r="C152" s="33" t="s">
        <v>177</v>
      </c>
      <c r="D152" s="34">
        <v>44497</v>
      </c>
      <c r="E152" s="40">
        <v>143.05000000000001</v>
      </c>
      <c r="F152" s="40">
        <v>143.51666666666668</v>
      </c>
      <c r="G152" s="41">
        <v>141.53333333333336</v>
      </c>
      <c r="H152" s="41">
        <v>140.01666666666668</v>
      </c>
      <c r="I152" s="41">
        <v>138.03333333333336</v>
      </c>
      <c r="J152" s="41">
        <v>145.03333333333336</v>
      </c>
      <c r="K152" s="41">
        <v>147.01666666666665</v>
      </c>
      <c r="L152" s="41">
        <v>148.53333333333336</v>
      </c>
      <c r="M152" s="31">
        <v>145.5</v>
      </c>
      <c r="N152" s="31">
        <v>142</v>
      </c>
      <c r="O152" s="42">
        <v>27726400</v>
      </c>
      <c r="P152" s="43">
        <v>4.26672884122173E-2</v>
      </c>
    </row>
    <row r="153" spans="1:16" ht="12.75" customHeight="1">
      <c r="A153" s="31">
        <v>143</v>
      </c>
      <c r="B153" s="32" t="s">
        <v>48</v>
      </c>
      <c r="C153" s="33" t="s">
        <v>178</v>
      </c>
      <c r="D153" s="34">
        <v>44497</v>
      </c>
      <c r="E153" s="40">
        <v>5664.6</v>
      </c>
      <c r="F153" s="40">
        <v>5676.55</v>
      </c>
      <c r="G153" s="41">
        <v>5603.1</v>
      </c>
      <c r="H153" s="41">
        <v>5541.6</v>
      </c>
      <c r="I153" s="41">
        <v>5468.1500000000005</v>
      </c>
      <c r="J153" s="41">
        <v>5738.05</v>
      </c>
      <c r="K153" s="41">
        <v>5811.4999999999991</v>
      </c>
      <c r="L153" s="41">
        <v>5873</v>
      </c>
      <c r="M153" s="31">
        <v>5750</v>
      </c>
      <c r="N153" s="31">
        <v>5615.05</v>
      </c>
      <c r="O153" s="42">
        <v>225375</v>
      </c>
      <c r="P153" s="43">
        <v>1.3490725126475547E-2</v>
      </c>
    </row>
    <row r="154" spans="1:16" ht="12.75" customHeight="1">
      <c r="A154" s="31">
        <v>144</v>
      </c>
      <c r="B154" s="32" t="s">
        <v>57</v>
      </c>
      <c r="C154" s="33" t="s">
        <v>179</v>
      </c>
      <c r="D154" s="34">
        <v>44497</v>
      </c>
      <c r="E154" s="40">
        <v>2448.75</v>
      </c>
      <c r="F154" s="40">
        <v>2439.2833333333333</v>
      </c>
      <c r="G154" s="41">
        <v>2425.6666666666665</v>
      </c>
      <c r="H154" s="41">
        <v>2402.583333333333</v>
      </c>
      <c r="I154" s="41">
        <v>2388.9666666666662</v>
      </c>
      <c r="J154" s="41">
        <v>2462.3666666666668</v>
      </c>
      <c r="K154" s="41">
        <v>2475.9833333333336</v>
      </c>
      <c r="L154" s="41">
        <v>2499.0666666666671</v>
      </c>
      <c r="M154" s="31">
        <v>2452.9</v>
      </c>
      <c r="N154" s="31">
        <v>2416.1999999999998</v>
      </c>
      <c r="O154" s="42">
        <v>2448500</v>
      </c>
      <c r="P154" s="43">
        <v>-1.2502520669489817E-2</v>
      </c>
    </row>
    <row r="155" spans="1:16" ht="12.75" customHeight="1">
      <c r="A155" s="31">
        <v>145</v>
      </c>
      <c r="B155" s="355" t="s">
        <v>39</v>
      </c>
      <c r="C155" s="33" t="s">
        <v>180</v>
      </c>
      <c r="D155" s="34">
        <v>44497</v>
      </c>
      <c r="E155" s="40">
        <v>3188.5</v>
      </c>
      <c r="F155" s="40">
        <v>3189.75</v>
      </c>
      <c r="G155" s="41">
        <v>3145</v>
      </c>
      <c r="H155" s="41">
        <v>3101.5</v>
      </c>
      <c r="I155" s="41">
        <v>3056.75</v>
      </c>
      <c r="J155" s="41">
        <v>3233.25</v>
      </c>
      <c r="K155" s="41">
        <v>3278</v>
      </c>
      <c r="L155" s="41">
        <v>3321.5</v>
      </c>
      <c r="M155" s="31">
        <v>3234.5</v>
      </c>
      <c r="N155" s="31">
        <v>3146.25</v>
      </c>
      <c r="O155" s="42">
        <v>1473750</v>
      </c>
      <c r="P155" s="43">
        <v>1.5678842177808409E-2</v>
      </c>
    </row>
    <row r="156" spans="1:16" ht="12.75" customHeight="1">
      <c r="A156" s="31">
        <v>146</v>
      </c>
      <c r="B156" s="32" t="s">
        <v>59</v>
      </c>
      <c r="C156" s="33" t="s">
        <v>181</v>
      </c>
      <c r="D156" s="34">
        <v>44497</v>
      </c>
      <c r="E156" s="40">
        <v>41.3</v>
      </c>
      <c r="F156" s="40">
        <v>41.35</v>
      </c>
      <c r="G156" s="41">
        <v>40.75</v>
      </c>
      <c r="H156" s="41">
        <v>40.199999999999996</v>
      </c>
      <c r="I156" s="41">
        <v>39.599999999999994</v>
      </c>
      <c r="J156" s="41">
        <v>41.900000000000006</v>
      </c>
      <c r="K156" s="41">
        <v>42.500000000000014</v>
      </c>
      <c r="L156" s="41">
        <v>43.050000000000011</v>
      </c>
      <c r="M156" s="31">
        <v>41.95</v>
      </c>
      <c r="N156" s="31">
        <v>40.799999999999997</v>
      </c>
      <c r="O156" s="42">
        <v>322608000</v>
      </c>
      <c r="P156" s="43">
        <v>1.7870664849310918E-2</v>
      </c>
    </row>
    <row r="157" spans="1:16" ht="12.75" customHeight="1">
      <c r="A157" s="31">
        <v>147</v>
      </c>
      <c r="B157" s="32" t="s">
        <v>45</v>
      </c>
      <c r="C157" s="33" t="s">
        <v>273</v>
      </c>
      <c r="D157" s="34">
        <v>44497</v>
      </c>
      <c r="E157" s="40">
        <v>2459.1</v>
      </c>
      <c r="F157" s="40">
        <v>2450.2833333333333</v>
      </c>
      <c r="G157" s="41">
        <v>2424.9666666666667</v>
      </c>
      <c r="H157" s="41">
        <v>2390.8333333333335</v>
      </c>
      <c r="I157" s="41">
        <v>2365.5166666666669</v>
      </c>
      <c r="J157" s="41">
        <v>2484.4166666666665</v>
      </c>
      <c r="K157" s="41">
        <v>2509.7333333333331</v>
      </c>
      <c r="L157" s="41">
        <v>2543.8666666666663</v>
      </c>
      <c r="M157" s="31">
        <v>2475.6</v>
      </c>
      <c r="N157" s="31">
        <v>2416.15</v>
      </c>
      <c r="O157" s="42">
        <v>902100</v>
      </c>
      <c r="P157" s="43">
        <v>-8.2453825857519789E-3</v>
      </c>
    </row>
    <row r="158" spans="1:16" ht="12.75" customHeight="1">
      <c r="A158" s="31">
        <v>148</v>
      </c>
      <c r="B158" s="32" t="s">
        <v>171</v>
      </c>
      <c r="C158" s="33" t="s">
        <v>182</v>
      </c>
      <c r="D158" s="34">
        <v>44497</v>
      </c>
      <c r="E158" s="40">
        <v>190.45</v>
      </c>
      <c r="F158" s="40">
        <v>192.03333333333333</v>
      </c>
      <c r="G158" s="41">
        <v>188.51666666666665</v>
      </c>
      <c r="H158" s="41">
        <v>186.58333333333331</v>
      </c>
      <c r="I158" s="41">
        <v>183.06666666666663</v>
      </c>
      <c r="J158" s="41">
        <v>193.96666666666667</v>
      </c>
      <c r="K158" s="41">
        <v>197.48333333333338</v>
      </c>
      <c r="L158" s="41">
        <v>199.41666666666669</v>
      </c>
      <c r="M158" s="31">
        <v>195.55</v>
      </c>
      <c r="N158" s="31">
        <v>190.1</v>
      </c>
      <c r="O158" s="42">
        <v>35117805</v>
      </c>
      <c r="P158" s="43">
        <v>4.5238095238095237E-2</v>
      </c>
    </row>
    <row r="159" spans="1:16" ht="12.75" customHeight="1">
      <c r="A159" s="31">
        <v>149</v>
      </c>
      <c r="B159" s="32" t="s">
        <v>183</v>
      </c>
      <c r="C159" s="33" t="s">
        <v>184</v>
      </c>
      <c r="D159" s="34">
        <v>44497</v>
      </c>
      <c r="E159" s="40">
        <v>1666.45</v>
      </c>
      <c r="F159" s="40">
        <v>1666.1666666666667</v>
      </c>
      <c r="G159" s="41">
        <v>1647.3333333333335</v>
      </c>
      <c r="H159" s="41">
        <v>1628.2166666666667</v>
      </c>
      <c r="I159" s="41">
        <v>1609.3833333333334</v>
      </c>
      <c r="J159" s="41">
        <v>1685.2833333333335</v>
      </c>
      <c r="K159" s="41">
        <v>1704.116666666667</v>
      </c>
      <c r="L159" s="41">
        <v>1723.2333333333336</v>
      </c>
      <c r="M159" s="31">
        <v>1685</v>
      </c>
      <c r="N159" s="31">
        <v>1647.05</v>
      </c>
      <c r="O159" s="42">
        <v>3001218</v>
      </c>
      <c r="P159" s="43">
        <v>2.9923830250272033E-3</v>
      </c>
    </row>
    <row r="160" spans="1:16" ht="12.75" customHeight="1">
      <c r="A160" s="31">
        <v>150</v>
      </c>
      <c r="B160" s="32" t="s">
        <v>43</v>
      </c>
      <c r="C160" s="33" t="s">
        <v>185</v>
      </c>
      <c r="D160" s="34">
        <v>44497</v>
      </c>
      <c r="E160" s="40">
        <v>1017.6</v>
      </c>
      <c r="F160" s="40">
        <v>1018.5</v>
      </c>
      <c r="G160" s="41">
        <v>1008.0999999999999</v>
      </c>
      <c r="H160" s="41">
        <v>998.59999999999991</v>
      </c>
      <c r="I160" s="41">
        <v>988.19999999999982</v>
      </c>
      <c r="J160" s="41">
        <v>1028</v>
      </c>
      <c r="K160" s="41">
        <v>1038.4000000000001</v>
      </c>
      <c r="L160" s="41">
        <v>1047.9000000000001</v>
      </c>
      <c r="M160" s="31">
        <v>1028.9000000000001</v>
      </c>
      <c r="N160" s="31">
        <v>1009</v>
      </c>
      <c r="O160" s="42">
        <v>2098650</v>
      </c>
      <c r="P160" s="43">
        <v>5.8294042006000857E-2</v>
      </c>
    </row>
    <row r="161" spans="1:16" ht="12.75" customHeight="1">
      <c r="A161" s="31">
        <v>151</v>
      </c>
      <c r="B161" s="32" t="s">
        <v>59</v>
      </c>
      <c r="C161" s="33" t="s">
        <v>186</v>
      </c>
      <c r="D161" s="34">
        <v>44497</v>
      </c>
      <c r="E161" s="40">
        <v>194.15</v>
      </c>
      <c r="F161" s="40">
        <v>193.4</v>
      </c>
      <c r="G161" s="41">
        <v>191.4</v>
      </c>
      <c r="H161" s="41">
        <v>188.65</v>
      </c>
      <c r="I161" s="41">
        <v>186.65</v>
      </c>
      <c r="J161" s="41">
        <v>196.15</v>
      </c>
      <c r="K161" s="41">
        <v>198.15</v>
      </c>
      <c r="L161" s="41">
        <v>200.9</v>
      </c>
      <c r="M161" s="31">
        <v>195.4</v>
      </c>
      <c r="N161" s="31">
        <v>190.65</v>
      </c>
      <c r="O161" s="42">
        <v>24043900</v>
      </c>
      <c r="P161" s="43">
        <v>-2.4064492840813381E-3</v>
      </c>
    </row>
    <row r="162" spans="1:16" ht="12.75" customHeight="1">
      <c r="A162" s="31">
        <v>152</v>
      </c>
      <c r="B162" s="32" t="s">
        <v>171</v>
      </c>
      <c r="C162" s="33" t="s">
        <v>187</v>
      </c>
      <c r="D162" s="34">
        <v>44497</v>
      </c>
      <c r="E162" s="40">
        <v>162.05000000000001</v>
      </c>
      <c r="F162" s="40">
        <v>162</v>
      </c>
      <c r="G162" s="41">
        <v>159.65</v>
      </c>
      <c r="H162" s="41">
        <v>157.25</v>
      </c>
      <c r="I162" s="41">
        <v>154.9</v>
      </c>
      <c r="J162" s="41">
        <v>164.4</v>
      </c>
      <c r="K162" s="41">
        <v>166.75000000000003</v>
      </c>
      <c r="L162" s="41">
        <v>169.15</v>
      </c>
      <c r="M162" s="31">
        <v>164.35</v>
      </c>
      <c r="N162" s="31">
        <v>159.6</v>
      </c>
      <c r="O162" s="42">
        <v>23970000</v>
      </c>
      <c r="P162" s="43">
        <v>1.2531328320802004E-3</v>
      </c>
    </row>
    <row r="163" spans="1:16" ht="12.75" customHeight="1">
      <c r="A163" s="31">
        <v>153</v>
      </c>
      <c r="B163" s="356" t="s">
        <v>80</v>
      </c>
      <c r="C163" s="33" t="s">
        <v>188</v>
      </c>
      <c r="D163" s="34">
        <v>44497</v>
      </c>
      <c r="E163" s="40">
        <v>2612.85</v>
      </c>
      <c r="F163" s="40">
        <v>2594.2999999999997</v>
      </c>
      <c r="G163" s="41">
        <v>2569.6499999999996</v>
      </c>
      <c r="H163" s="41">
        <v>2526.4499999999998</v>
      </c>
      <c r="I163" s="41">
        <v>2501.7999999999997</v>
      </c>
      <c r="J163" s="41">
        <v>2637.4999999999995</v>
      </c>
      <c r="K163" s="41">
        <v>2662.15</v>
      </c>
      <c r="L163" s="41">
        <v>2705.3499999999995</v>
      </c>
      <c r="M163" s="31">
        <v>2618.9499999999998</v>
      </c>
      <c r="N163" s="31">
        <v>2551.1</v>
      </c>
      <c r="O163" s="42">
        <v>28906750</v>
      </c>
      <c r="P163" s="43">
        <v>1.9054333935574846E-2</v>
      </c>
    </row>
    <row r="164" spans="1:16" ht="12.75" customHeight="1">
      <c r="A164" s="31">
        <v>154</v>
      </c>
      <c r="B164" s="32" t="s">
        <v>121</v>
      </c>
      <c r="C164" s="33" t="s">
        <v>189</v>
      </c>
      <c r="D164" s="34">
        <v>44497</v>
      </c>
      <c r="E164" s="40">
        <v>119.95</v>
      </c>
      <c r="F164" s="40">
        <v>120.16666666666667</v>
      </c>
      <c r="G164" s="41">
        <v>118.48333333333335</v>
      </c>
      <c r="H164" s="41">
        <v>117.01666666666668</v>
      </c>
      <c r="I164" s="41">
        <v>115.33333333333336</v>
      </c>
      <c r="J164" s="41">
        <v>121.63333333333334</v>
      </c>
      <c r="K164" s="41">
        <v>123.31666666666665</v>
      </c>
      <c r="L164" s="41">
        <v>124.78333333333333</v>
      </c>
      <c r="M164" s="31">
        <v>121.85</v>
      </c>
      <c r="N164" s="31">
        <v>118.7</v>
      </c>
      <c r="O164" s="42">
        <v>187910000</v>
      </c>
      <c r="P164" s="43">
        <v>2.027131583019549E-2</v>
      </c>
    </row>
    <row r="165" spans="1:16" ht="12.75" customHeight="1">
      <c r="A165" s="31">
        <v>155</v>
      </c>
      <c r="B165" s="32" t="s">
        <v>64</v>
      </c>
      <c r="C165" s="33" t="s">
        <v>190</v>
      </c>
      <c r="D165" s="34">
        <v>44497</v>
      </c>
      <c r="E165" s="40">
        <v>1268.0999999999999</v>
      </c>
      <c r="F165" s="40">
        <v>1258.1000000000001</v>
      </c>
      <c r="G165" s="41">
        <v>1242.3000000000002</v>
      </c>
      <c r="H165" s="41">
        <v>1216.5</v>
      </c>
      <c r="I165" s="41">
        <v>1200.7</v>
      </c>
      <c r="J165" s="41">
        <v>1283.9000000000003</v>
      </c>
      <c r="K165" s="41">
        <v>1299.7</v>
      </c>
      <c r="L165" s="41">
        <v>1325.5000000000005</v>
      </c>
      <c r="M165" s="31">
        <v>1273.9000000000001</v>
      </c>
      <c r="N165" s="31">
        <v>1232.3</v>
      </c>
      <c r="O165" s="42">
        <v>8622750</v>
      </c>
      <c r="P165" s="43">
        <v>3.5579174923437221E-2</v>
      </c>
    </row>
    <row r="166" spans="1:16" ht="12.75" customHeight="1">
      <c r="A166" s="31">
        <v>156</v>
      </c>
      <c r="B166" s="32" t="s">
        <v>59</v>
      </c>
      <c r="C166" s="33" t="s">
        <v>191</v>
      </c>
      <c r="D166" s="34">
        <v>44497</v>
      </c>
      <c r="E166" s="40">
        <v>465.7</v>
      </c>
      <c r="F166" s="40">
        <v>465.16666666666669</v>
      </c>
      <c r="G166" s="41">
        <v>459.83333333333337</v>
      </c>
      <c r="H166" s="41">
        <v>453.9666666666667</v>
      </c>
      <c r="I166" s="41">
        <v>448.63333333333338</v>
      </c>
      <c r="J166" s="41">
        <v>471.03333333333336</v>
      </c>
      <c r="K166" s="41">
        <v>476.36666666666673</v>
      </c>
      <c r="L166" s="41">
        <v>482.23333333333335</v>
      </c>
      <c r="M166" s="31">
        <v>470.5</v>
      </c>
      <c r="N166" s="31">
        <v>459.3</v>
      </c>
      <c r="O166" s="42">
        <v>83824500</v>
      </c>
      <c r="P166" s="43">
        <v>1.6131055867223488E-3</v>
      </c>
    </row>
    <row r="167" spans="1:16" ht="12.75" customHeight="1">
      <c r="A167" s="31">
        <v>157</v>
      </c>
      <c r="B167" s="32" t="s">
        <v>43</v>
      </c>
      <c r="C167" s="33" t="s">
        <v>192</v>
      </c>
      <c r="D167" s="34">
        <v>44497</v>
      </c>
      <c r="E167" s="40">
        <v>28804.15</v>
      </c>
      <c r="F167" s="40">
        <v>29001.233333333334</v>
      </c>
      <c r="G167" s="41">
        <v>28508.466666666667</v>
      </c>
      <c r="H167" s="41">
        <v>28212.783333333333</v>
      </c>
      <c r="I167" s="41">
        <v>27720.016666666666</v>
      </c>
      <c r="J167" s="41">
        <v>29296.916666666668</v>
      </c>
      <c r="K167" s="41">
        <v>29789.683333333338</v>
      </c>
      <c r="L167" s="41">
        <v>30085.366666666669</v>
      </c>
      <c r="M167" s="31">
        <v>29494</v>
      </c>
      <c r="N167" s="31">
        <v>28705.55</v>
      </c>
      <c r="O167" s="42">
        <v>152375</v>
      </c>
      <c r="P167" s="43">
        <v>2.2651006711409395E-2</v>
      </c>
    </row>
    <row r="168" spans="1:16" ht="12.75" customHeight="1">
      <c r="A168" s="31">
        <v>158</v>
      </c>
      <c r="B168" s="32" t="s">
        <v>71</v>
      </c>
      <c r="C168" s="33" t="s">
        <v>193</v>
      </c>
      <c r="D168" s="34">
        <v>44497</v>
      </c>
      <c r="E168" s="40">
        <v>2251.5500000000002</v>
      </c>
      <c r="F168" s="40">
        <v>2242.9166666666665</v>
      </c>
      <c r="G168" s="41">
        <v>2229.833333333333</v>
      </c>
      <c r="H168" s="41">
        <v>2208.1166666666663</v>
      </c>
      <c r="I168" s="41">
        <v>2195.0333333333328</v>
      </c>
      <c r="J168" s="41">
        <v>2264.6333333333332</v>
      </c>
      <c r="K168" s="41">
        <v>2277.7166666666662</v>
      </c>
      <c r="L168" s="41">
        <v>2299.4333333333334</v>
      </c>
      <c r="M168" s="31">
        <v>2256</v>
      </c>
      <c r="N168" s="31">
        <v>2221.1999999999998</v>
      </c>
      <c r="O168" s="42">
        <v>1851300</v>
      </c>
      <c r="P168" s="43">
        <v>-3.5391889955581027E-2</v>
      </c>
    </row>
    <row r="169" spans="1:16" ht="12.75" customHeight="1">
      <c r="A169" s="31">
        <v>159</v>
      </c>
      <c r="B169" s="32" t="s">
        <v>41</v>
      </c>
      <c r="C169" s="33" t="s">
        <v>194</v>
      </c>
      <c r="D169" s="34">
        <v>44497</v>
      </c>
      <c r="E169" s="40">
        <v>11524.15</v>
      </c>
      <c r="F169" s="40">
        <v>11576.583333333334</v>
      </c>
      <c r="G169" s="41">
        <v>11428.266666666668</v>
      </c>
      <c r="H169" s="41">
        <v>11332.383333333335</v>
      </c>
      <c r="I169" s="41">
        <v>11184.066666666669</v>
      </c>
      <c r="J169" s="41">
        <v>11672.466666666667</v>
      </c>
      <c r="K169" s="41">
        <v>11820.783333333333</v>
      </c>
      <c r="L169" s="41">
        <v>11916.666666666666</v>
      </c>
      <c r="M169" s="31">
        <v>11724.9</v>
      </c>
      <c r="N169" s="31">
        <v>11480.7</v>
      </c>
      <c r="O169" s="42">
        <v>788750</v>
      </c>
      <c r="P169" s="43">
        <v>4.4356173452499176E-2</v>
      </c>
    </row>
    <row r="170" spans="1:16" ht="12.75" customHeight="1">
      <c r="A170" s="31">
        <v>160</v>
      </c>
      <c r="B170" s="32" t="s">
        <v>64</v>
      </c>
      <c r="C170" s="33" t="s">
        <v>195</v>
      </c>
      <c r="D170" s="34">
        <v>44497</v>
      </c>
      <c r="E170" s="40">
        <v>1341.5</v>
      </c>
      <c r="F170" s="40">
        <v>1343.2833333333333</v>
      </c>
      <c r="G170" s="41">
        <v>1325.5666666666666</v>
      </c>
      <c r="H170" s="41">
        <v>1309.6333333333332</v>
      </c>
      <c r="I170" s="41">
        <v>1291.9166666666665</v>
      </c>
      <c r="J170" s="41">
        <v>1359.2166666666667</v>
      </c>
      <c r="K170" s="41">
        <v>1376.9333333333334</v>
      </c>
      <c r="L170" s="41">
        <v>1392.8666666666668</v>
      </c>
      <c r="M170" s="31">
        <v>1361</v>
      </c>
      <c r="N170" s="31">
        <v>1327.35</v>
      </c>
      <c r="O170" s="42">
        <v>4547600</v>
      </c>
      <c r="P170" s="43">
        <v>-2.2441960447119519E-2</v>
      </c>
    </row>
    <row r="171" spans="1:16" ht="12.75" customHeight="1">
      <c r="A171" s="31">
        <v>161</v>
      </c>
      <c r="B171" s="32" t="s">
        <v>48</v>
      </c>
      <c r="C171" s="33" t="s">
        <v>531</v>
      </c>
      <c r="D171" s="34">
        <v>44497</v>
      </c>
      <c r="E171" s="40">
        <v>600.15</v>
      </c>
      <c r="F171" s="40">
        <v>599.01666666666665</v>
      </c>
      <c r="G171" s="41">
        <v>590.13333333333333</v>
      </c>
      <c r="H171" s="41">
        <v>580.11666666666667</v>
      </c>
      <c r="I171" s="41">
        <v>571.23333333333335</v>
      </c>
      <c r="J171" s="41">
        <v>609.0333333333333</v>
      </c>
      <c r="K171" s="41">
        <v>617.91666666666652</v>
      </c>
      <c r="L171" s="41">
        <v>627.93333333333328</v>
      </c>
      <c r="M171" s="31">
        <v>607.9</v>
      </c>
      <c r="N171" s="31">
        <v>589</v>
      </c>
      <c r="O171" s="42">
        <v>2740500</v>
      </c>
      <c r="P171" s="43">
        <v>2.7068049582595496E-2</v>
      </c>
    </row>
    <row r="172" spans="1:16" ht="12.75" customHeight="1">
      <c r="A172" s="31">
        <v>162</v>
      </c>
      <c r="B172" s="32" t="s">
        <v>48</v>
      </c>
      <c r="C172" s="33" t="s">
        <v>196</v>
      </c>
      <c r="D172" s="34">
        <v>44497</v>
      </c>
      <c r="E172" s="40">
        <v>822.8</v>
      </c>
      <c r="F172" s="40">
        <v>825</v>
      </c>
      <c r="G172" s="41">
        <v>813.6</v>
      </c>
      <c r="H172" s="41">
        <v>804.4</v>
      </c>
      <c r="I172" s="41">
        <v>793</v>
      </c>
      <c r="J172" s="41">
        <v>834.2</v>
      </c>
      <c r="K172" s="41">
        <v>845.60000000000014</v>
      </c>
      <c r="L172" s="41">
        <v>854.80000000000007</v>
      </c>
      <c r="M172" s="31">
        <v>836.4</v>
      </c>
      <c r="N172" s="31">
        <v>815.8</v>
      </c>
      <c r="O172" s="42">
        <v>32509400</v>
      </c>
      <c r="P172" s="43">
        <v>-1.851303943531003E-2</v>
      </c>
    </row>
    <row r="173" spans="1:16" ht="12.75" customHeight="1">
      <c r="A173" s="31">
        <v>163</v>
      </c>
      <c r="B173" s="32" t="s">
        <v>183</v>
      </c>
      <c r="C173" s="33" t="s">
        <v>197</v>
      </c>
      <c r="D173" s="34">
        <v>44497</v>
      </c>
      <c r="E173" s="40">
        <v>537.25</v>
      </c>
      <c r="F173" s="40">
        <v>536.80000000000007</v>
      </c>
      <c r="G173" s="41">
        <v>529.15000000000009</v>
      </c>
      <c r="H173" s="41">
        <v>521.05000000000007</v>
      </c>
      <c r="I173" s="41">
        <v>513.40000000000009</v>
      </c>
      <c r="J173" s="41">
        <v>544.90000000000009</v>
      </c>
      <c r="K173" s="41">
        <v>552.54999999999995</v>
      </c>
      <c r="L173" s="41">
        <v>560.65000000000009</v>
      </c>
      <c r="M173" s="31">
        <v>544.45000000000005</v>
      </c>
      <c r="N173" s="31">
        <v>528.70000000000005</v>
      </c>
      <c r="O173" s="42">
        <v>13347000</v>
      </c>
      <c r="P173" s="43">
        <v>1.6565748886096195E-2</v>
      </c>
    </row>
    <row r="174" spans="1:16" ht="12.75" customHeight="1">
      <c r="A174" s="31">
        <v>164</v>
      </c>
      <c r="B174" s="32" t="s">
        <v>48</v>
      </c>
      <c r="C174" s="33" t="s">
        <v>278</v>
      </c>
      <c r="D174" s="34">
        <v>44497</v>
      </c>
      <c r="E174" s="40">
        <v>632.54999999999995</v>
      </c>
      <c r="F174" s="40">
        <v>632.5</v>
      </c>
      <c r="G174" s="41">
        <v>625.04999999999995</v>
      </c>
      <c r="H174" s="41">
        <v>617.54999999999995</v>
      </c>
      <c r="I174" s="41">
        <v>610.09999999999991</v>
      </c>
      <c r="J174" s="41">
        <v>640</v>
      </c>
      <c r="K174" s="41">
        <v>647.45000000000005</v>
      </c>
      <c r="L174" s="41">
        <v>654.95000000000005</v>
      </c>
      <c r="M174" s="31">
        <v>639.95000000000005</v>
      </c>
      <c r="N174" s="31">
        <v>625</v>
      </c>
      <c r="O174" s="42">
        <v>1856400</v>
      </c>
      <c r="P174" s="43">
        <v>-1.444043321299639E-2</v>
      </c>
    </row>
    <row r="175" spans="1:16" ht="12.75" customHeight="1">
      <c r="A175" s="31">
        <v>165</v>
      </c>
      <c r="B175" s="32" t="s">
        <v>39</v>
      </c>
      <c r="C175" s="33" t="s">
        <v>198</v>
      </c>
      <c r="D175" s="34">
        <v>44497</v>
      </c>
      <c r="E175" s="40">
        <v>935.2</v>
      </c>
      <c r="F175" s="40">
        <v>941.30000000000007</v>
      </c>
      <c r="G175" s="41">
        <v>926.05000000000018</v>
      </c>
      <c r="H175" s="41">
        <v>916.90000000000009</v>
      </c>
      <c r="I175" s="41">
        <v>901.6500000000002</v>
      </c>
      <c r="J175" s="41">
        <v>950.45000000000016</v>
      </c>
      <c r="K175" s="41">
        <v>965.69999999999993</v>
      </c>
      <c r="L175" s="41">
        <v>974.85000000000014</v>
      </c>
      <c r="M175" s="31">
        <v>956.55</v>
      </c>
      <c r="N175" s="31">
        <v>932.15</v>
      </c>
      <c r="O175" s="42">
        <v>11862000</v>
      </c>
      <c r="P175" s="43">
        <v>3.5892061828661254E-2</v>
      </c>
    </row>
    <row r="176" spans="1:16" ht="12.75" customHeight="1">
      <c r="A176" s="31">
        <v>166</v>
      </c>
      <c r="B176" s="32" t="s">
        <v>57</v>
      </c>
      <c r="C176" s="33" t="s">
        <v>199</v>
      </c>
      <c r="D176" s="34">
        <v>44497</v>
      </c>
      <c r="E176" s="40">
        <v>806.05</v>
      </c>
      <c r="F176" s="40">
        <v>810.16666666666663</v>
      </c>
      <c r="G176" s="41">
        <v>799.88333333333321</v>
      </c>
      <c r="H176" s="41">
        <v>793.71666666666658</v>
      </c>
      <c r="I176" s="41">
        <v>783.43333333333317</v>
      </c>
      <c r="J176" s="41">
        <v>816.33333333333326</v>
      </c>
      <c r="K176" s="41">
        <v>826.61666666666679</v>
      </c>
      <c r="L176" s="41">
        <v>832.7833333333333</v>
      </c>
      <c r="M176" s="31">
        <v>820.45</v>
      </c>
      <c r="N176" s="31">
        <v>804</v>
      </c>
      <c r="O176" s="42">
        <v>12669750</v>
      </c>
      <c r="P176" s="43">
        <v>0.12368295019157088</v>
      </c>
    </row>
    <row r="177" spans="1:16" ht="12.75" customHeight="1">
      <c r="A177" s="31">
        <v>167</v>
      </c>
      <c r="B177" s="32" t="s">
        <v>50</v>
      </c>
      <c r="C177" s="33" t="s">
        <v>200</v>
      </c>
      <c r="D177" s="34">
        <v>44497</v>
      </c>
      <c r="E177" s="40">
        <v>346.65</v>
      </c>
      <c r="F177" s="40">
        <v>346.45</v>
      </c>
      <c r="G177" s="41">
        <v>339.54999999999995</v>
      </c>
      <c r="H177" s="41">
        <v>332.45</v>
      </c>
      <c r="I177" s="41">
        <v>325.54999999999995</v>
      </c>
      <c r="J177" s="41">
        <v>353.54999999999995</v>
      </c>
      <c r="K177" s="41">
        <v>360.44999999999993</v>
      </c>
      <c r="L177" s="41">
        <v>367.54999999999995</v>
      </c>
      <c r="M177" s="31">
        <v>353.35</v>
      </c>
      <c r="N177" s="31">
        <v>339.35</v>
      </c>
      <c r="O177" s="42">
        <v>100528050</v>
      </c>
      <c r="P177" s="43">
        <v>1.6600858863878722E-2</v>
      </c>
    </row>
    <row r="178" spans="1:16" ht="12.75" customHeight="1">
      <c r="A178" s="31">
        <v>168</v>
      </c>
      <c r="B178" s="32" t="s">
        <v>171</v>
      </c>
      <c r="C178" s="33" t="s">
        <v>201</v>
      </c>
      <c r="D178" s="34">
        <v>44497</v>
      </c>
      <c r="E178" s="40">
        <v>180.2</v>
      </c>
      <c r="F178" s="40">
        <v>178.08333333333334</v>
      </c>
      <c r="G178" s="41">
        <v>170.76666666666668</v>
      </c>
      <c r="H178" s="41">
        <v>161.33333333333334</v>
      </c>
      <c r="I178" s="41">
        <v>154.01666666666668</v>
      </c>
      <c r="J178" s="41">
        <v>187.51666666666668</v>
      </c>
      <c r="K178" s="41">
        <v>194.83333333333334</v>
      </c>
      <c r="L178" s="41">
        <v>204.26666666666668</v>
      </c>
      <c r="M178" s="31">
        <v>185.4</v>
      </c>
      <c r="N178" s="31">
        <v>168.65</v>
      </c>
      <c r="O178" s="42">
        <v>140150250</v>
      </c>
      <c r="P178" s="43">
        <v>4.2371605000251014E-2</v>
      </c>
    </row>
    <row r="179" spans="1:16" ht="12.75" customHeight="1">
      <c r="A179" s="31">
        <v>169</v>
      </c>
      <c r="B179" s="32" t="s">
        <v>121</v>
      </c>
      <c r="C179" s="33" t="s">
        <v>202</v>
      </c>
      <c r="D179" s="34">
        <v>44497</v>
      </c>
      <c r="E179" s="40">
        <v>1322.95</v>
      </c>
      <c r="F179" s="40">
        <v>1325.8833333333334</v>
      </c>
      <c r="G179" s="41">
        <v>1312.5666666666668</v>
      </c>
      <c r="H179" s="41">
        <v>1302.1833333333334</v>
      </c>
      <c r="I179" s="41">
        <v>1288.8666666666668</v>
      </c>
      <c r="J179" s="41">
        <v>1336.2666666666669</v>
      </c>
      <c r="K179" s="41">
        <v>1349.5833333333335</v>
      </c>
      <c r="L179" s="41">
        <v>1359.9666666666669</v>
      </c>
      <c r="M179" s="31">
        <v>1339.2</v>
      </c>
      <c r="N179" s="31">
        <v>1315.5</v>
      </c>
      <c r="O179" s="42">
        <v>47707100</v>
      </c>
      <c r="P179" s="43">
        <v>-6.6546316944532937E-3</v>
      </c>
    </row>
    <row r="180" spans="1:16" ht="12.75" customHeight="1">
      <c r="A180" s="31">
        <v>170</v>
      </c>
      <c r="B180" s="32" t="s">
        <v>88</v>
      </c>
      <c r="C180" s="33" t="s">
        <v>203</v>
      </c>
      <c r="D180" s="34">
        <v>44497</v>
      </c>
      <c r="E180" s="40">
        <v>3845.15</v>
      </c>
      <c r="F180" s="40">
        <v>3815.7000000000003</v>
      </c>
      <c r="G180" s="41">
        <v>3779.4500000000007</v>
      </c>
      <c r="H180" s="41">
        <v>3713.7500000000005</v>
      </c>
      <c r="I180" s="41">
        <v>3677.5000000000009</v>
      </c>
      <c r="J180" s="41">
        <v>3881.4000000000005</v>
      </c>
      <c r="K180" s="41">
        <v>3917.6499999999996</v>
      </c>
      <c r="L180" s="41">
        <v>3983.3500000000004</v>
      </c>
      <c r="M180" s="31">
        <v>3851.95</v>
      </c>
      <c r="N180" s="31">
        <v>3750</v>
      </c>
      <c r="O180" s="42">
        <v>8517600</v>
      </c>
      <c r="P180" s="43">
        <v>5.7981815471754357E-2</v>
      </c>
    </row>
    <row r="181" spans="1:16" ht="12.75" customHeight="1">
      <c r="A181" s="31">
        <v>171</v>
      </c>
      <c r="B181" s="32" t="s">
        <v>88</v>
      </c>
      <c r="C181" s="33" t="s">
        <v>204</v>
      </c>
      <c r="D181" s="34">
        <v>44497</v>
      </c>
      <c r="E181" s="40">
        <v>1417.1</v>
      </c>
      <c r="F181" s="40">
        <v>1408.2333333333333</v>
      </c>
      <c r="G181" s="41">
        <v>1391.6666666666667</v>
      </c>
      <c r="H181" s="41">
        <v>1366.2333333333333</v>
      </c>
      <c r="I181" s="41">
        <v>1349.6666666666667</v>
      </c>
      <c r="J181" s="41">
        <v>1433.6666666666667</v>
      </c>
      <c r="K181" s="41">
        <v>1450.2333333333333</v>
      </c>
      <c r="L181" s="41">
        <v>1475.6666666666667</v>
      </c>
      <c r="M181" s="31">
        <v>1424.8</v>
      </c>
      <c r="N181" s="31">
        <v>1382.8</v>
      </c>
      <c r="O181" s="42">
        <v>12516600</v>
      </c>
      <c r="P181" s="43">
        <v>-2.0978036418246668E-2</v>
      </c>
    </row>
    <row r="182" spans="1:16" ht="12.75" customHeight="1">
      <c r="A182" s="31">
        <v>172</v>
      </c>
      <c r="B182" s="32" t="s">
        <v>57</v>
      </c>
      <c r="C182" s="33" t="s">
        <v>205</v>
      </c>
      <c r="D182" s="34">
        <v>44497</v>
      </c>
      <c r="E182" s="40">
        <v>2205.0500000000002</v>
      </c>
      <c r="F182" s="40">
        <v>2185.6166666666668</v>
      </c>
      <c r="G182" s="41">
        <v>2154.2333333333336</v>
      </c>
      <c r="H182" s="41">
        <v>2103.416666666667</v>
      </c>
      <c r="I182" s="41">
        <v>2072.0333333333338</v>
      </c>
      <c r="J182" s="41">
        <v>2236.4333333333334</v>
      </c>
      <c r="K182" s="41">
        <v>2267.8166666666666</v>
      </c>
      <c r="L182" s="41">
        <v>2318.6333333333332</v>
      </c>
      <c r="M182" s="31">
        <v>2217</v>
      </c>
      <c r="N182" s="31">
        <v>2134.8000000000002</v>
      </c>
      <c r="O182" s="42">
        <v>5344125</v>
      </c>
      <c r="P182" s="43">
        <v>0.14918151761954682</v>
      </c>
    </row>
    <row r="183" spans="1:16" ht="12.75" customHeight="1">
      <c r="A183" s="31">
        <v>173</v>
      </c>
      <c r="B183" s="32" t="s">
        <v>48</v>
      </c>
      <c r="C183" s="33" t="s">
        <v>206</v>
      </c>
      <c r="D183" s="34">
        <v>44497</v>
      </c>
      <c r="E183" s="40">
        <v>3140.85</v>
      </c>
      <c r="F183" s="40">
        <v>3138.8833333333337</v>
      </c>
      <c r="G183" s="41">
        <v>3119.0166666666673</v>
      </c>
      <c r="H183" s="41">
        <v>3097.1833333333338</v>
      </c>
      <c r="I183" s="41">
        <v>3077.3166666666675</v>
      </c>
      <c r="J183" s="41">
        <v>3160.7166666666672</v>
      </c>
      <c r="K183" s="41">
        <v>3180.583333333333</v>
      </c>
      <c r="L183" s="41">
        <v>3202.416666666667</v>
      </c>
      <c r="M183" s="31">
        <v>3158.75</v>
      </c>
      <c r="N183" s="31">
        <v>3117.05</v>
      </c>
      <c r="O183" s="42">
        <v>654750</v>
      </c>
      <c r="P183" s="43">
        <v>1.0806638363566191E-2</v>
      </c>
    </row>
    <row r="184" spans="1:16" ht="12.75" customHeight="1">
      <c r="A184" s="31">
        <v>174</v>
      </c>
      <c r="B184" s="32" t="s">
        <v>171</v>
      </c>
      <c r="C184" s="33" t="s">
        <v>207</v>
      </c>
      <c r="D184" s="34">
        <v>44497</v>
      </c>
      <c r="E184" s="40">
        <v>516</v>
      </c>
      <c r="F184" s="40">
        <v>513.41666666666663</v>
      </c>
      <c r="G184" s="41">
        <v>505.93333333333328</v>
      </c>
      <c r="H184" s="41">
        <v>495.86666666666667</v>
      </c>
      <c r="I184" s="41">
        <v>488.38333333333333</v>
      </c>
      <c r="J184" s="41">
        <v>523.48333333333323</v>
      </c>
      <c r="K184" s="41">
        <v>530.96666666666658</v>
      </c>
      <c r="L184" s="41">
        <v>541.03333333333319</v>
      </c>
      <c r="M184" s="31">
        <v>520.9</v>
      </c>
      <c r="N184" s="31">
        <v>503.35</v>
      </c>
      <c r="O184" s="42">
        <v>4122000</v>
      </c>
      <c r="P184" s="43">
        <v>6.3056092843326889E-2</v>
      </c>
    </row>
    <row r="185" spans="1:16" ht="12.75" customHeight="1">
      <c r="A185" s="31">
        <v>175</v>
      </c>
      <c r="B185" s="32" t="s">
        <v>45</v>
      </c>
      <c r="C185" s="33" t="s">
        <v>208</v>
      </c>
      <c r="D185" s="34">
        <v>44497</v>
      </c>
      <c r="E185" s="40">
        <v>1056.3499999999999</v>
      </c>
      <c r="F185" s="40">
        <v>1057.2833333333333</v>
      </c>
      <c r="G185" s="41">
        <v>1042.5666666666666</v>
      </c>
      <c r="H185" s="41">
        <v>1028.7833333333333</v>
      </c>
      <c r="I185" s="41">
        <v>1014.0666666666666</v>
      </c>
      <c r="J185" s="41">
        <v>1071.0666666666666</v>
      </c>
      <c r="K185" s="41">
        <v>1085.7833333333333</v>
      </c>
      <c r="L185" s="41">
        <v>1099.5666666666666</v>
      </c>
      <c r="M185" s="31">
        <v>1072</v>
      </c>
      <c r="N185" s="31">
        <v>1043.5</v>
      </c>
      <c r="O185" s="42">
        <v>1703025</v>
      </c>
      <c r="P185" s="43">
        <v>1.9973947025618759E-2</v>
      </c>
    </row>
    <row r="186" spans="1:16" ht="12.75" customHeight="1">
      <c r="A186" s="31">
        <v>176</v>
      </c>
      <c r="B186" s="32" t="s">
        <v>50</v>
      </c>
      <c r="C186" s="33" t="s">
        <v>209</v>
      </c>
      <c r="D186" s="34">
        <v>44497</v>
      </c>
      <c r="E186" s="40">
        <v>564.79999999999995</v>
      </c>
      <c r="F186" s="40">
        <v>564.33333333333337</v>
      </c>
      <c r="G186" s="41">
        <v>557.4666666666667</v>
      </c>
      <c r="H186" s="41">
        <v>550.13333333333333</v>
      </c>
      <c r="I186" s="41">
        <v>543.26666666666665</v>
      </c>
      <c r="J186" s="41">
        <v>571.66666666666674</v>
      </c>
      <c r="K186" s="41">
        <v>578.5333333333333</v>
      </c>
      <c r="L186" s="41">
        <v>585.86666666666679</v>
      </c>
      <c r="M186" s="31">
        <v>571.20000000000005</v>
      </c>
      <c r="N186" s="31">
        <v>557</v>
      </c>
      <c r="O186" s="42">
        <v>7508200</v>
      </c>
      <c r="P186" s="43">
        <v>3.2736375890621991E-2</v>
      </c>
    </row>
    <row r="187" spans="1:16" ht="12.75" customHeight="1">
      <c r="A187" s="31">
        <v>177</v>
      </c>
      <c r="B187" s="32" t="s">
        <v>57</v>
      </c>
      <c r="C187" s="33" t="s">
        <v>210</v>
      </c>
      <c r="D187" s="34">
        <v>44497</v>
      </c>
      <c r="E187" s="40">
        <v>1620.6</v>
      </c>
      <c r="F187" s="40">
        <v>1614.0999999999997</v>
      </c>
      <c r="G187" s="41">
        <v>1602.8999999999994</v>
      </c>
      <c r="H187" s="41">
        <v>1585.1999999999998</v>
      </c>
      <c r="I187" s="41">
        <v>1573.9999999999995</v>
      </c>
      <c r="J187" s="41">
        <v>1631.7999999999993</v>
      </c>
      <c r="K187" s="41">
        <v>1642.9999999999995</v>
      </c>
      <c r="L187" s="41">
        <v>1660.6999999999991</v>
      </c>
      <c r="M187" s="31">
        <v>1625.3</v>
      </c>
      <c r="N187" s="31">
        <v>1596.4</v>
      </c>
      <c r="O187" s="42">
        <v>1643600</v>
      </c>
      <c r="P187" s="43">
        <v>4.4483985765124558E-2</v>
      </c>
    </row>
    <row r="188" spans="1:16" ht="12.75" customHeight="1">
      <c r="A188" s="31">
        <v>178</v>
      </c>
      <c r="B188" s="32" t="s">
        <v>43</v>
      </c>
      <c r="C188" s="33" t="s">
        <v>211</v>
      </c>
      <c r="D188" s="34">
        <v>44497</v>
      </c>
      <c r="E188" s="40">
        <v>7501.65</v>
      </c>
      <c r="F188" s="40">
        <v>7528.5</v>
      </c>
      <c r="G188" s="41">
        <v>7457</v>
      </c>
      <c r="H188" s="41">
        <v>7412.35</v>
      </c>
      <c r="I188" s="41">
        <v>7340.85</v>
      </c>
      <c r="J188" s="41">
        <v>7573.15</v>
      </c>
      <c r="K188" s="41">
        <v>7644.65</v>
      </c>
      <c r="L188" s="41">
        <v>7689.2999999999993</v>
      </c>
      <c r="M188" s="31">
        <v>7600</v>
      </c>
      <c r="N188" s="31">
        <v>7483.85</v>
      </c>
      <c r="O188" s="42">
        <v>1760000</v>
      </c>
      <c r="P188" s="43">
        <v>2.0644861980978892E-2</v>
      </c>
    </row>
    <row r="189" spans="1:16" ht="12.75" customHeight="1">
      <c r="A189" s="31">
        <v>179</v>
      </c>
      <c r="B189" s="32" t="s">
        <v>39</v>
      </c>
      <c r="C189" s="33" t="s">
        <v>212</v>
      </c>
      <c r="D189" s="34">
        <v>44497</v>
      </c>
      <c r="E189" s="40">
        <v>717.8</v>
      </c>
      <c r="F189" s="40">
        <v>714.36666666666667</v>
      </c>
      <c r="G189" s="41">
        <v>705.73333333333335</v>
      </c>
      <c r="H189" s="41">
        <v>693.66666666666663</v>
      </c>
      <c r="I189" s="41">
        <v>685.0333333333333</v>
      </c>
      <c r="J189" s="41">
        <v>726.43333333333339</v>
      </c>
      <c r="K189" s="41">
        <v>735.06666666666683</v>
      </c>
      <c r="L189" s="41">
        <v>747.13333333333344</v>
      </c>
      <c r="M189" s="31">
        <v>723</v>
      </c>
      <c r="N189" s="31">
        <v>702.3</v>
      </c>
      <c r="O189" s="42">
        <v>27649700</v>
      </c>
      <c r="P189" s="43">
        <v>1.508137259580967E-2</v>
      </c>
    </row>
    <row r="190" spans="1:16" ht="12.75" customHeight="1">
      <c r="A190" s="31">
        <v>180</v>
      </c>
      <c r="B190" s="32" t="s">
        <v>121</v>
      </c>
      <c r="C190" s="33" t="s">
        <v>213</v>
      </c>
      <c r="D190" s="34">
        <v>44497</v>
      </c>
      <c r="E190" s="40">
        <v>304.60000000000002</v>
      </c>
      <c r="F190" s="40">
        <v>304.43333333333334</v>
      </c>
      <c r="G190" s="41">
        <v>299.61666666666667</v>
      </c>
      <c r="H190" s="41">
        <v>294.63333333333333</v>
      </c>
      <c r="I190" s="41">
        <v>289.81666666666666</v>
      </c>
      <c r="J190" s="41">
        <v>309.41666666666669</v>
      </c>
      <c r="K190" s="41">
        <v>314.23333333333341</v>
      </c>
      <c r="L190" s="41">
        <v>319.2166666666667</v>
      </c>
      <c r="M190" s="31">
        <v>309.25</v>
      </c>
      <c r="N190" s="31">
        <v>299.45</v>
      </c>
      <c r="O190" s="42">
        <v>114399300</v>
      </c>
      <c r="P190" s="43">
        <v>2.7171697959405485E-3</v>
      </c>
    </row>
    <row r="191" spans="1:16" ht="12.75" customHeight="1">
      <c r="A191" s="31">
        <v>181</v>
      </c>
      <c r="B191" s="32" t="s">
        <v>71</v>
      </c>
      <c r="C191" s="33" t="s">
        <v>214</v>
      </c>
      <c r="D191" s="34">
        <v>44497</v>
      </c>
      <c r="E191" s="40">
        <v>1254.5</v>
      </c>
      <c r="F191" s="40">
        <v>1245.7833333333333</v>
      </c>
      <c r="G191" s="41">
        <v>1229.5666666666666</v>
      </c>
      <c r="H191" s="41">
        <v>1204.6333333333332</v>
      </c>
      <c r="I191" s="41">
        <v>1188.4166666666665</v>
      </c>
      <c r="J191" s="41">
        <v>1270.7166666666667</v>
      </c>
      <c r="K191" s="41">
        <v>1286.9333333333334</v>
      </c>
      <c r="L191" s="41">
        <v>1311.8666666666668</v>
      </c>
      <c r="M191" s="31">
        <v>1262</v>
      </c>
      <c r="N191" s="31">
        <v>1220.8499999999999</v>
      </c>
      <c r="O191" s="42">
        <v>2846500</v>
      </c>
      <c r="P191" s="43">
        <v>4.2483061710309467E-2</v>
      </c>
    </row>
    <row r="192" spans="1:16" ht="12.75" customHeight="1">
      <c r="A192" s="31">
        <v>182</v>
      </c>
      <c r="B192" s="32" t="s">
        <v>88</v>
      </c>
      <c r="C192" s="33" t="s">
        <v>215</v>
      </c>
      <c r="D192" s="34">
        <v>44497</v>
      </c>
      <c r="E192" s="40">
        <v>650.15</v>
      </c>
      <c r="F192" s="40">
        <v>646.18333333333328</v>
      </c>
      <c r="G192" s="41">
        <v>639.71666666666658</v>
      </c>
      <c r="H192" s="41">
        <v>629.2833333333333</v>
      </c>
      <c r="I192" s="41">
        <v>622.81666666666661</v>
      </c>
      <c r="J192" s="41">
        <v>656.61666666666656</v>
      </c>
      <c r="K192" s="41">
        <v>663.08333333333326</v>
      </c>
      <c r="L192" s="41">
        <v>673.51666666666654</v>
      </c>
      <c r="M192" s="31">
        <v>652.65</v>
      </c>
      <c r="N192" s="31">
        <v>635.75</v>
      </c>
      <c r="O192" s="42">
        <v>34412800</v>
      </c>
      <c r="P192" s="43">
        <v>3.2846715328467155E-2</v>
      </c>
    </row>
    <row r="193" spans="1:16" ht="12.75" customHeight="1">
      <c r="A193" s="31">
        <v>183</v>
      </c>
      <c r="B193" s="32" t="s">
        <v>183</v>
      </c>
      <c r="C193" s="33" t="s">
        <v>216</v>
      </c>
      <c r="D193" s="34">
        <v>44497</v>
      </c>
      <c r="E193" s="40">
        <v>300.05</v>
      </c>
      <c r="F193" s="40">
        <v>299.55</v>
      </c>
      <c r="G193" s="41">
        <v>295.10000000000002</v>
      </c>
      <c r="H193" s="41">
        <v>290.15000000000003</v>
      </c>
      <c r="I193" s="41">
        <v>285.70000000000005</v>
      </c>
      <c r="J193" s="41">
        <v>304.5</v>
      </c>
      <c r="K193" s="41">
        <v>308.94999999999993</v>
      </c>
      <c r="L193" s="41">
        <v>313.89999999999998</v>
      </c>
      <c r="M193" s="31">
        <v>304</v>
      </c>
      <c r="N193" s="31">
        <v>294.60000000000002</v>
      </c>
      <c r="O193" s="42">
        <v>49311000</v>
      </c>
      <c r="P193" s="43">
        <v>-2.997934493951018E-2</v>
      </c>
    </row>
    <row r="194" spans="1:16" ht="12.75" customHeight="1">
      <c r="A194" s="31"/>
      <c r="B194" s="32"/>
      <c r="C194" s="33"/>
      <c r="D194" s="34"/>
      <c r="E194" s="40"/>
      <c r="F194" s="40"/>
      <c r="G194" s="41"/>
      <c r="H194" s="41"/>
      <c r="I194" s="41"/>
      <c r="J194" s="41"/>
      <c r="K194" s="41"/>
      <c r="L194" s="41"/>
      <c r="M194" s="31"/>
      <c r="N194" s="31"/>
      <c r="O194" s="42"/>
      <c r="P194" s="43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44475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85" t="s">
        <v>16</v>
      </c>
      <c r="B8" s="387"/>
      <c r="C8" s="391" t="s">
        <v>20</v>
      </c>
      <c r="D8" s="391" t="s">
        <v>21</v>
      </c>
      <c r="E8" s="382" t="s">
        <v>22</v>
      </c>
      <c r="F8" s="383"/>
      <c r="G8" s="384"/>
      <c r="H8" s="382" t="s">
        <v>23</v>
      </c>
      <c r="I8" s="383"/>
      <c r="J8" s="384"/>
      <c r="K8" s="26"/>
      <c r="L8" s="53"/>
      <c r="M8" s="53"/>
      <c r="N8" s="1"/>
      <c r="O8" s="1"/>
    </row>
    <row r="9" spans="1:15" ht="36" customHeight="1">
      <c r="A9" s="389"/>
      <c r="B9" s="390"/>
      <c r="C9" s="390"/>
      <c r="D9" s="39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17822.3</v>
      </c>
      <c r="D10" s="35">
        <v>17765.55</v>
      </c>
      <c r="E10" s="35">
        <v>17697.649999999998</v>
      </c>
      <c r="F10" s="35">
        <v>17573</v>
      </c>
      <c r="G10" s="35">
        <v>17505.099999999999</v>
      </c>
      <c r="H10" s="35">
        <v>17890.199999999997</v>
      </c>
      <c r="I10" s="35">
        <v>17958.099999999999</v>
      </c>
      <c r="J10" s="35">
        <v>18082.749999999996</v>
      </c>
      <c r="K10" s="37">
        <v>17833.45</v>
      </c>
      <c r="L10" s="37">
        <v>17640.900000000001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37741</v>
      </c>
      <c r="D11" s="40">
        <v>37630.783333333333</v>
      </c>
      <c r="E11" s="40">
        <v>37474.966666666667</v>
      </c>
      <c r="F11" s="40">
        <v>37208.933333333334</v>
      </c>
      <c r="G11" s="40">
        <v>37053.116666666669</v>
      </c>
      <c r="H11" s="40">
        <v>37896.816666666666</v>
      </c>
      <c r="I11" s="40">
        <v>38052.633333333331</v>
      </c>
      <c r="J11" s="40">
        <v>38318.666666666664</v>
      </c>
      <c r="K11" s="31">
        <v>37786.6</v>
      </c>
      <c r="L11" s="31">
        <v>37364.75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2461.35</v>
      </c>
      <c r="D12" s="40">
        <v>2443.8999999999996</v>
      </c>
      <c r="E12" s="40">
        <v>2421.8499999999995</v>
      </c>
      <c r="F12" s="40">
        <v>2382.35</v>
      </c>
      <c r="G12" s="40">
        <v>2360.2999999999997</v>
      </c>
      <c r="H12" s="40">
        <v>2483.3999999999992</v>
      </c>
      <c r="I12" s="40">
        <v>2505.4499999999994</v>
      </c>
      <c r="J12" s="40">
        <v>2544.9499999999989</v>
      </c>
      <c r="K12" s="31">
        <v>2465.9499999999998</v>
      </c>
      <c r="L12" s="31">
        <v>2404.4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5125.3</v>
      </c>
      <c r="D13" s="40">
        <v>5107.9833333333327</v>
      </c>
      <c r="E13" s="40">
        <v>5085.2166666666653</v>
      </c>
      <c r="F13" s="40">
        <v>5045.1333333333323</v>
      </c>
      <c r="G13" s="40">
        <v>5022.366666666665</v>
      </c>
      <c r="H13" s="40">
        <v>5148.0666666666657</v>
      </c>
      <c r="I13" s="40">
        <v>5170.8333333333339</v>
      </c>
      <c r="J13" s="40">
        <v>5210.9166666666661</v>
      </c>
      <c r="K13" s="31">
        <v>5130.75</v>
      </c>
      <c r="L13" s="31">
        <v>5067.8999999999996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35544.300000000003</v>
      </c>
      <c r="D14" s="40">
        <v>35325.583333333336</v>
      </c>
      <c r="E14" s="40">
        <v>35000.316666666673</v>
      </c>
      <c r="F14" s="40">
        <v>34456.333333333336</v>
      </c>
      <c r="G14" s="40">
        <v>34131.066666666673</v>
      </c>
      <c r="H14" s="40">
        <v>35869.566666666673</v>
      </c>
      <c r="I14" s="40">
        <v>36194.833333333336</v>
      </c>
      <c r="J14" s="40">
        <v>36738.816666666673</v>
      </c>
      <c r="K14" s="31">
        <v>35650.85</v>
      </c>
      <c r="L14" s="31">
        <v>34781.599999999999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4257.7</v>
      </c>
      <c r="D15" s="40">
        <v>4233.2166666666662</v>
      </c>
      <c r="E15" s="40">
        <v>4198.1333333333323</v>
      </c>
      <c r="F15" s="40">
        <v>4138.5666666666657</v>
      </c>
      <c r="G15" s="40">
        <v>4103.4833333333318</v>
      </c>
      <c r="H15" s="40">
        <v>4292.7833333333328</v>
      </c>
      <c r="I15" s="40">
        <v>4327.8666666666668</v>
      </c>
      <c r="J15" s="40">
        <v>4387.4333333333334</v>
      </c>
      <c r="K15" s="31">
        <v>4268.3</v>
      </c>
      <c r="L15" s="31">
        <v>4173.6499999999996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8470.7999999999993</v>
      </c>
      <c r="D16" s="40">
        <v>8445.3833333333332</v>
      </c>
      <c r="E16" s="40">
        <v>8410.1666666666661</v>
      </c>
      <c r="F16" s="40">
        <v>8349.5333333333328</v>
      </c>
      <c r="G16" s="40">
        <v>8314.3166666666657</v>
      </c>
      <c r="H16" s="40">
        <v>8506.0166666666664</v>
      </c>
      <c r="I16" s="40">
        <v>8541.2333333333336</v>
      </c>
      <c r="J16" s="40">
        <v>8601.8666666666668</v>
      </c>
      <c r="K16" s="31">
        <v>8480.6</v>
      </c>
      <c r="L16" s="31">
        <v>8384.75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2263.6999999999998</v>
      </c>
      <c r="D17" s="40">
        <v>2266.9500000000003</v>
      </c>
      <c r="E17" s="40">
        <v>2249.9000000000005</v>
      </c>
      <c r="F17" s="40">
        <v>2236.1000000000004</v>
      </c>
      <c r="G17" s="40">
        <v>2219.0500000000006</v>
      </c>
      <c r="H17" s="40">
        <v>2280.7500000000005</v>
      </c>
      <c r="I17" s="40">
        <v>2297.8000000000006</v>
      </c>
      <c r="J17" s="40">
        <v>2311.6000000000004</v>
      </c>
      <c r="K17" s="31">
        <v>2284</v>
      </c>
      <c r="L17" s="31">
        <v>2253.15</v>
      </c>
      <c r="M17" s="31">
        <v>2.51071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1213</v>
      </c>
      <c r="D18" s="40">
        <v>1199.8999999999999</v>
      </c>
      <c r="E18" s="40">
        <v>1184.0999999999997</v>
      </c>
      <c r="F18" s="40">
        <v>1155.1999999999998</v>
      </c>
      <c r="G18" s="40">
        <v>1139.3999999999996</v>
      </c>
      <c r="H18" s="40">
        <v>1228.7999999999997</v>
      </c>
      <c r="I18" s="40">
        <v>1244.5999999999999</v>
      </c>
      <c r="J18" s="40">
        <v>1273.4999999999998</v>
      </c>
      <c r="K18" s="31">
        <v>1215.7</v>
      </c>
      <c r="L18" s="31">
        <v>1171</v>
      </c>
      <c r="M18" s="31">
        <v>11.519170000000001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1066.2</v>
      </c>
      <c r="D19" s="40">
        <v>1049.8</v>
      </c>
      <c r="E19" s="40">
        <v>1026</v>
      </c>
      <c r="F19" s="40">
        <v>985.80000000000007</v>
      </c>
      <c r="G19" s="40">
        <v>962.00000000000011</v>
      </c>
      <c r="H19" s="40">
        <v>1090</v>
      </c>
      <c r="I19" s="40">
        <v>1113.7999999999997</v>
      </c>
      <c r="J19" s="40">
        <v>1153.9999999999998</v>
      </c>
      <c r="K19" s="31">
        <v>1073.5999999999999</v>
      </c>
      <c r="L19" s="31">
        <v>1009.6</v>
      </c>
      <c r="M19" s="31">
        <v>43.830930000000002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23184.5</v>
      </c>
      <c r="D20" s="40">
        <v>23406.316666666666</v>
      </c>
      <c r="E20" s="40">
        <v>22878.183333333331</v>
      </c>
      <c r="F20" s="40">
        <v>22571.866666666665</v>
      </c>
      <c r="G20" s="40">
        <v>22043.73333333333</v>
      </c>
      <c r="H20" s="40">
        <v>23712.633333333331</v>
      </c>
      <c r="I20" s="40">
        <v>24240.766666666663</v>
      </c>
      <c r="J20" s="40">
        <v>24547.083333333332</v>
      </c>
      <c r="K20" s="31">
        <v>23934.45</v>
      </c>
      <c r="L20" s="31">
        <v>23100</v>
      </c>
      <c r="M20" s="31">
        <v>0.82213999999999998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1527.65</v>
      </c>
      <c r="D21" s="40">
        <v>1532.6166666666668</v>
      </c>
      <c r="E21" s="40">
        <v>1507.3833333333337</v>
      </c>
      <c r="F21" s="40">
        <v>1487.1166666666668</v>
      </c>
      <c r="G21" s="40">
        <v>1461.8833333333337</v>
      </c>
      <c r="H21" s="40">
        <v>1552.8833333333337</v>
      </c>
      <c r="I21" s="40">
        <v>1578.1166666666668</v>
      </c>
      <c r="J21" s="40">
        <v>1598.3833333333337</v>
      </c>
      <c r="K21" s="31">
        <v>1557.85</v>
      </c>
      <c r="L21" s="31">
        <v>1512.35</v>
      </c>
      <c r="M21" s="31">
        <v>25.448350000000001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1222.2</v>
      </c>
      <c r="D22" s="40">
        <v>1217.1666666666667</v>
      </c>
      <c r="E22" s="40">
        <v>1204.3333333333335</v>
      </c>
      <c r="F22" s="40">
        <v>1186.4666666666667</v>
      </c>
      <c r="G22" s="40">
        <v>1173.6333333333334</v>
      </c>
      <c r="H22" s="40">
        <v>1235.0333333333335</v>
      </c>
      <c r="I22" s="40">
        <v>1247.866666666667</v>
      </c>
      <c r="J22" s="40">
        <v>1265.7333333333336</v>
      </c>
      <c r="K22" s="31">
        <v>1230</v>
      </c>
      <c r="L22" s="31">
        <v>1199.3</v>
      </c>
      <c r="M22" s="31">
        <v>5.8354699999999999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743.95</v>
      </c>
      <c r="D23" s="40">
        <v>746.58333333333337</v>
      </c>
      <c r="E23" s="40">
        <v>739.36666666666679</v>
      </c>
      <c r="F23" s="40">
        <v>734.78333333333342</v>
      </c>
      <c r="G23" s="40">
        <v>727.56666666666683</v>
      </c>
      <c r="H23" s="40">
        <v>751.16666666666674</v>
      </c>
      <c r="I23" s="40">
        <v>758.38333333333321</v>
      </c>
      <c r="J23" s="40">
        <v>762.9666666666667</v>
      </c>
      <c r="K23" s="31">
        <v>753.8</v>
      </c>
      <c r="L23" s="31">
        <v>742</v>
      </c>
      <c r="M23" s="31">
        <v>32.707639999999998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1416.1</v>
      </c>
      <c r="D24" s="40">
        <v>1422.0333333333335</v>
      </c>
      <c r="E24" s="40">
        <v>1399.0666666666671</v>
      </c>
      <c r="F24" s="40">
        <v>1382.0333333333335</v>
      </c>
      <c r="G24" s="40">
        <v>1359.0666666666671</v>
      </c>
      <c r="H24" s="40">
        <v>1439.0666666666671</v>
      </c>
      <c r="I24" s="40">
        <v>1462.0333333333338</v>
      </c>
      <c r="J24" s="40">
        <v>1479.0666666666671</v>
      </c>
      <c r="K24" s="31">
        <v>1445</v>
      </c>
      <c r="L24" s="31">
        <v>1405</v>
      </c>
      <c r="M24" s="31">
        <v>4.2406800000000002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1717.8</v>
      </c>
      <c r="D25" s="40">
        <v>1697.4333333333334</v>
      </c>
      <c r="E25" s="40">
        <v>1677.0666666666668</v>
      </c>
      <c r="F25" s="40">
        <v>1636.3333333333335</v>
      </c>
      <c r="G25" s="40">
        <v>1615.9666666666669</v>
      </c>
      <c r="H25" s="40">
        <v>1738.1666666666667</v>
      </c>
      <c r="I25" s="40">
        <v>1758.5333333333335</v>
      </c>
      <c r="J25" s="40">
        <v>1799.2666666666667</v>
      </c>
      <c r="K25" s="31">
        <v>1717.8</v>
      </c>
      <c r="L25" s="31">
        <v>1656.7</v>
      </c>
      <c r="M25" s="31">
        <v>1.0446599999999999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110.9</v>
      </c>
      <c r="D26" s="40">
        <v>111.56666666666666</v>
      </c>
      <c r="E26" s="40">
        <v>109.88333333333333</v>
      </c>
      <c r="F26" s="40">
        <v>108.86666666666666</v>
      </c>
      <c r="G26" s="40">
        <v>107.18333333333332</v>
      </c>
      <c r="H26" s="40">
        <v>112.58333333333333</v>
      </c>
      <c r="I26" s="40">
        <v>114.26666666666667</v>
      </c>
      <c r="J26" s="40">
        <v>115.28333333333333</v>
      </c>
      <c r="K26" s="31">
        <v>113.25</v>
      </c>
      <c r="L26" s="31">
        <v>110.55</v>
      </c>
      <c r="M26" s="31">
        <v>31.47728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255.6</v>
      </c>
      <c r="D27" s="40">
        <v>251.21666666666667</v>
      </c>
      <c r="E27" s="40">
        <v>243.03333333333336</v>
      </c>
      <c r="F27" s="40">
        <v>230.4666666666667</v>
      </c>
      <c r="G27" s="40">
        <v>222.28333333333339</v>
      </c>
      <c r="H27" s="40">
        <v>263.7833333333333</v>
      </c>
      <c r="I27" s="40">
        <v>271.9666666666667</v>
      </c>
      <c r="J27" s="40">
        <v>284.5333333333333</v>
      </c>
      <c r="K27" s="31">
        <v>259.39999999999998</v>
      </c>
      <c r="L27" s="31">
        <v>238.65</v>
      </c>
      <c r="M27" s="31">
        <v>110.71898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2264.5500000000002</v>
      </c>
      <c r="D28" s="40">
        <v>2273.5499999999997</v>
      </c>
      <c r="E28" s="40">
        <v>2250.0999999999995</v>
      </c>
      <c r="F28" s="40">
        <v>2235.6499999999996</v>
      </c>
      <c r="G28" s="40">
        <v>2212.1999999999994</v>
      </c>
      <c r="H28" s="40">
        <v>2287.9999999999995</v>
      </c>
      <c r="I28" s="40">
        <v>2311.4499999999994</v>
      </c>
      <c r="J28" s="40">
        <v>2325.8999999999996</v>
      </c>
      <c r="K28" s="31">
        <v>2297</v>
      </c>
      <c r="L28" s="31">
        <v>2259.1</v>
      </c>
      <c r="M28" s="31">
        <v>0.54271999999999998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787.4</v>
      </c>
      <c r="D29" s="40">
        <v>790.94999999999993</v>
      </c>
      <c r="E29" s="40">
        <v>782.99999999999989</v>
      </c>
      <c r="F29" s="40">
        <v>778.59999999999991</v>
      </c>
      <c r="G29" s="40">
        <v>770.64999999999986</v>
      </c>
      <c r="H29" s="40">
        <v>795.34999999999991</v>
      </c>
      <c r="I29" s="40">
        <v>803.3</v>
      </c>
      <c r="J29" s="40">
        <v>807.69999999999993</v>
      </c>
      <c r="K29" s="31">
        <v>798.9</v>
      </c>
      <c r="L29" s="31">
        <v>786.55</v>
      </c>
      <c r="M29" s="31">
        <v>1.3525799999999999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3970.4</v>
      </c>
      <c r="D30" s="40">
        <v>3947.8833333333332</v>
      </c>
      <c r="E30" s="40">
        <v>3908.7666666666664</v>
      </c>
      <c r="F30" s="40">
        <v>3847.1333333333332</v>
      </c>
      <c r="G30" s="40">
        <v>3808.0166666666664</v>
      </c>
      <c r="H30" s="40">
        <v>4009.5166666666664</v>
      </c>
      <c r="I30" s="40">
        <v>4048.6333333333332</v>
      </c>
      <c r="J30" s="40">
        <v>4110.2666666666664</v>
      </c>
      <c r="K30" s="31">
        <v>3987</v>
      </c>
      <c r="L30" s="31">
        <v>3886.25</v>
      </c>
      <c r="M30" s="31">
        <v>1.6256699999999999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765.5</v>
      </c>
      <c r="D31" s="40">
        <v>766.48333333333323</v>
      </c>
      <c r="E31" s="40">
        <v>761.66666666666652</v>
      </c>
      <c r="F31" s="40">
        <v>757.83333333333326</v>
      </c>
      <c r="G31" s="40">
        <v>753.01666666666654</v>
      </c>
      <c r="H31" s="40">
        <v>770.31666666666649</v>
      </c>
      <c r="I31" s="40">
        <v>775.13333333333333</v>
      </c>
      <c r="J31" s="40">
        <v>778.96666666666647</v>
      </c>
      <c r="K31" s="31">
        <v>771.3</v>
      </c>
      <c r="L31" s="31">
        <v>762.65</v>
      </c>
      <c r="M31" s="31">
        <v>8.9593100000000003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403.65</v>
      </c>
      <c r="D32" s="40">
        <v>404.68333333333334</v>
      </c>
      <c r="E32" s="40">
        <v>401.76666666666665</v>
      </c>
      <c r="F32" s="40">
        <v>399.88333333333333</v>
      </c>
      <c r="G32" s="40">
        <v>396.96666666666664</v>
      </c>
      <c r="H32" s="40">
        <v>406.56666666666666</v>
      </c>
      <c r="I32" s="40">
        <v>409.48333333333329</v>
      </c>
      <c r="J32" s="40">
        <v>411.36666666666667</v>
      </c>
      <c r="K32" s="31">
        <v>407.6</v>
      </c>
      <c r="L32" s="31">
        <v>402.8</v>
      </c>
      <c r="M32" s="31">
        <v>25.0533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4482.3999999999996</v>
      </c>
      <c r="D33" s="40">
        <v>4509.4333333333334</v>
      </c>
      <c r="E33" s="40">
        <v>4442.0166666666664</v>
      </c>
      <c r="F33" s="40">
        <v>4401.6333333333332</v>
      </c>
      <c r="G33" s="40">
        <v>4334.2166666666662</v>
      </c>
      <c r="H33" s="40">
        <v>4549.8166666666666</v>
      </c>
      <c r="I33" s="40">
        <v>4617.2333333333327</v>
      </c>
      <c r="J33" s="40">
        <v>4657.6166666666668</v>
      </c>
      <c r="K33" s="31">
        <v>4576.8500000000004</v>
      </c>
      <c r="L33" s="31">
        <v>4469.05</v>
      </c>
      <c r="M33" s="31">
        <v>4.2555500000000004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225.25</v>
      </c>
      <c r="D34" s="40">
        <v>226.1</v>
      </c>
      <c r="E34" s="40">
        <v>223.95</v>
      </c>
      <c r="F34" s="40">
        <v>222.65</v>
      </c>
      <c r="G34" s="40">
        <v>220.5</v>
      </c>
      <c r="H34" s="40">
        <v>227.39999999999998</v>
      </c>
      <c r="I34" s="40">
        <v>229.55</v>
      </c>
      <c r="J34" s="40">
        <v>230.84999999999997</v>
      </c>
      <c r="K34" s="31">
        <v>228.25</v>
      </c>
      <c r="L34" s="31">
        <v>224.8</v>
      </c>
      <c r="M34" s="31">
        <v>17.760809999999999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132.25</v>
      </c>
      <c r="D35" s="40">
        <v>131.63333333333333</v>
      </c>
      <c r="E35" s="40">
        <v>130.06666666666666</v>
      </c>
      <c r="F35" s="40">
        <v>127.88333333333333</v>
      </c>
      <c r="G35" s="40">
        <v>126.31666666666666</v>
      </c>
      <c r="H35" s="40">
        <v>133.81666666666666</v>
      </c>
      <c r="I35" s="40">
        <v>135.38333333333333</v>
      </c>
      <c r="J35" s="40">
        <v>137.56666666666666</v>
      </c>
      <c r="K35" s="31">
        <v>133.19999999999999</v>
      </c>
      <c r="L35" s="31">
        <v>129.44999999999999</v>
      </c>
      <c r="M35" s="31">
        <v>132.42500000000001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3254.75</v>
      </c>
      <c r="D36" s="40">
        <v>3235.4666666666667</v>
      </c>
      <c r="E36" s="40">
        <v>3210.9333333333334</v>
      </c>
      <c r="F36" s="40">
        <v>3167.1166666666668</v>
      </c>
      <c r="G36" s="40">
        <v>3142.5833333333335</v>
      </c>
      <c r="H36" s="40">
        <v>3279.2833333333333</v>
      </c>
      <c r="I36" s="40">
        <v>3303.8166666666671</v>
      </c>
      <c r="J36" s="40">
        <v>3347.6333333333332</v>
      </c>
      <c r="K36" s="31">
        <v>3260</v>
      </c>
      <c r="L36" s="31">
        <v>3191.65</v>
      </c>
      <c r="M36" s="31">
        <v>9.0933700000000002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724</v>
      </c>
      <c r="D37" s="40">
        <v>725.70000000000016</v>
      </c>
      <c r="E37" s="40">
        <v>716.50000000000034</v>
      </c>
      <c r="F37" s="40">
        <v>709.00000000000023</v>
      </c>
      <c r="G37" s="40">
        <v>699.80000000000041</v>
      </c>
      <c r="H37" s="40">
        <v>733.20000000000027</v>
      </c>
      <c r="I37" s="40">
        <v>742.40000000000009</v>
      </c>
      <c r="J37" s="40">
        <v>749.9000000000002</v>
      </c>
      <c r="K37" s="31">
        <v>734.9</v>
      </c>
      <c r="L37" s="31">
        <v>718.2</v>
      </c>
      <c r="M37" s="31">
        <v>22.419090000000001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4257.3</v>
      </c>
      <c r="D38" s="40">
        <v>4262.7166666666662</v>
      </c>
      <c r="E38" s="40">
        <v>4241.4333333333325</v>
      </c>
      <c r="F38" s="40">
        <v>4225.5666666666666</v>
      </c>
      <c r="G38" s="40">
        <v>4204.2833333333328</v>
      </c>
      <c r="H38" s="40">
        <v>4278.5833333333321</v>
      </c>
      <c r="I38" s="40">
        <v>4299.8666666666668</v>
      </c>
      <c r="J38" s="40">
        <v>4315.7333333333318</v>
      </c>
      <c r="K38" s="31">
        <v>4284</v>
      </c>
      <c r="L38" s="31">
        <v>4246.8500000000004</v>
      </c>
      <c r="M38" s="31">
        <v>2.4256600000000001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782.6</v>
      </c>
      <c r="D39" s="40">
        <v>779.26666666666677</v>
      </c>
      <c r="E39" s="40">
        <v>774.53333333333353</v>
      </c>
      <c r="F39" s="40">
        <v>766.46666666666681</v>
      </c>
      <c r="G39" s="40">
        <v>761.73333333333358</v>
      </c>
      <c r="H39" s="40">
        <v>787.33333333333348</v>
      </c>
      <c r="I39" s="40">
        <v>792.06666666666683</v>
      </c>
      <c r="J39" s="40">
        <v>800.13333333333344</v>
      </c>
      <c r="K39" s="31">
        <v>784</v>
      </c>
      <c r="L39" s="31">
        <v>771.2</v>
      </c>
      <c r="M39" s="31">
        <v>39.452240000000003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3864</v>
      </c>
      <c r="D40" s="40">
        <v>3852.6333333333332</v>
      </c>
      <c r="E40" s="40">
        <v>3831.3666666666663</v>
      </c>
      <c r="F40" s="40">
        <v>3798.7333333333331</v>
      </c>
      <c r="G40" s="40">
        <v>3777.4666666666662</v>
      </c>
      <c r="H40" s="40">
        <v>3885.2666666666664</v>
      </c>
      <c r="I40" s="40">
        <v>3906.5333333333328</v>
      </c>
      <c r="J40" s="40">
        <v>3939.1666666666665</v>
      </c>
      <c r="K40" s="31">
        <v>3873.9</v>
      </c>
      <c r="L40" s="31">
        <v>3820</v>
      </c>
      <c r="M40" s="31">
        <v>2.8761199999999998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7724.2</v>
      </c>
      <c r="D41" s="40">
        <v>7707.7666666666673</v>
      </c>
      <c r="E41" s="40">
        <v>7650.5333333333347</v>
      </c>
      <c r="F41" s="40">
        <v>7576.8666666666677</v>
      </c>
      <c r="G41" s="40">
        <v>7519.633333333335</v>
      </c>
      <c r="H41" s="40">
        <v>7781.4333333333343</v>
      </c>
      <c r="I41" s="40">
        <v>7838.6666666666661</v>
      </c>
      <c r="J41" s="40">
        <v>7912.3333333333339</v>
      </c>
      <c r="K41" s="31">
        <v>7765</v>
      </c>
      <c r="L41" s="31">
        <v>7634.1</v>
      </c>
      <c r="M41" s="31">
        <v>7.7324299999999999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17847.5</v>
      </c>
      <c r="D42" s="40">
        <v>17774.166666666668</v>
      </c>
      <c r="E42" s="40">
        <v>17598.333333333336</v>
      </c>
      <c r="F42" s="40">
        <v>17349.166666666668</v>
      </c>
      <c r="G42" s="40">
        <v>17173.333333333336</v>
      </c>
      <c r="H42" s="40">
        <v>18023.333333333336</v>
      </c>
      <c r="I42" s="40">
        <v>18199.166666666672</v>
      </c>
      <c r="J42" s="40">
        <v>18448.333333333336</v>
      </c>
      <c r="K42" s="31">
        <v>17950</v>
      </c>
      <c r="L42" s="31">
        <v>17525</v>
      </c>
      <c r="M42" s="31">
        <v>2.6816300000000002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4836.6000000000004</v>
      </c>
      <c r="D43" s="40">
        <v>4862.5333333333338</v>
      </c>
      <c r="E43" s="40">
        <v>4775.0666666666675</v>
      </c>
      <c r="F43" s="40">
        <v>4713.5333333333338</v>
      </c>
      <c r="G43" s="40">
        <v>4626.0666666666675</v>
      </c>
      <c r="H43" s="40">
        <v>4924.0666666666675</v>
      </c>
      <c r="I43" s="40">
        <v>5011.5333333333328</v>
      </c>
      <c r="J43" s="40">
        <v>5073.0666666666675</v>
      </c>
      <c r="K43" s="31">
        <v>4950</v>
      </c>
      <c r="L43" s="31">
        <v>4801</v>
      </c>
      <c r="M43" s="31">
        <v>0.44484000000000001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2537.1999999999998</v>
      </c>
      <c r="D44" s="40">
        <v>2529.9833333333336</v>
      </c>
      <c r="E44" s="40">
        <v>2513.8166666666671</v>
      </c>
      <c r="F44" s="40">
        <v>2490.4333333333334</v>
      </c>
      <c r="G44" s="40">
        <v>2474.2666666666669</v>
      </c>
      <c r="H44" s="40">
        <v>2553.3666666666672</v>
      </c>
      <c r="I44" s="40">
        <v>2569.5333333333333</v>
      </c>
      <c r="J44" s="40">
        <v>2592.9166666666674</v>
      </c>
      <c r="K44" s="31">
        <v>2546.15</v>
      </c>
      <c r="L44" s="31">
        <v>2506.6</v>
      </c>
      <c r="M44" s="31">
        <v>3.9787699999999999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298.39999999999998</v>
      </c>
      <c r="D45" s="40">
        <v>296.88333333333333</v>
      </c>
      <c r="E45" s="40">
        <v>294.26666666666665</v>
      </c>
      <c r="F45" s="40">
        <v>290.13333333333333</v>
      </c>
      <c r="G45" s="40">
        <v>287.51666666666665</v>
      </c>
      <c r="H45" s="40">
        <v>301.01666666666665</v>
      </c>
      <c r="I45" s="40">
        <v>303.63333333333333</v>
      </c>
      <c r="J45" s="40">
        <v>307.76666666666665</v>
      </c>
      <c r="K45" s="31">
        <v>299.5</v>
      </c>
      <c r="L45" s="31">
        <v>292.75</v>
      </c>
      <c r="M45" s="31">
        <v>34.845210000000002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83.35</v>
      </c>
      <c r="D46" s="40">
        <v>83.63333333333334</v>
      </c>
      <c r="E46" s="40">
        <v>82.366666666666674</v>
      </c>
      <c r="F46" s="40">
        <v>81.38333333333334</v>
      </c>
      <c r="G46" s="40">
        <v>80.116666666666674</v>
      </c>
      <c r="H46" s="40">
        <v>84.616666666666674</v>
      </c>
      <c r="I46" s="40">
        <v>85.883333333333354</v>
      </c>
      <c r="J46" s="40">
        <v>86.866666666666674</v>
      </c>
      <c r="K46" s="31">
        <v>84.9</v>
      </c>
      <c r="L46" s="31">
        <v>82.65</v>
      </c>
      <c r="M46" s="31">
        <v>270.59658000000002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57.5</v>
      </c>
      <c r="D47" s="40">
        <v>57.766666666666673</v>
      </c>
      <c r="E47" s="40">
        <v>57.033333333333346</v>
      </c>
      <c r="F47" s="40">
        <v>56.56666666666667</v>
      </c>
      <c r="G47" s="40">
        <v>55.833333333333343</v>
      </c>
      <c r="H47" s="40">
        <v>58.233333333333348</v>
      </c>
      <c r="I47" s="40">
        <v>58.966666666666683</v>
      </c>
      <c r="J47" s="40">
        <v>59.433333333333351</v>
      </c>
      <c r="K47" s="31">
        <v>58.5</v>
      </c>
      <c r="L47" s="31">
        <v>57.3</v>
      </c>
      <c r="M47" s="31">
        <v>68.95984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1856.55</v>
      </c>
      <c r="D48" s="40">
        <v>1857.6500000000003</v>
      </c>
      <c r="E48" s="40">
        <v>1840.3000000000006</v>
      </c>
      <c r="F48" s="40">
        <v>1824.0500000000004</v>
      </c>
      <c r="G48" s="40">
        <v>1806.7000000000007</v>
      </c>
      <c r="H48" s="40">
        <v>1873.9000000000005</v>
      </c>
      <c r="I48" s="40">
        <v>1891.2500000000005</v>
      </c>
      <c r="J48" s="40">
        <v>1907.5000000000005</v>
      </c>
      <c r="K48" s="31">
        <v>1875</v>
      </c>
      <c r="L48" s="31">
        <v>1841.4</v>
      </c>
      <c r="M48" s="31">
        <v>7.6412899999999997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825.45</v>
      </c>
      <c r="D49" s="40">
        <v>823.01666666666677</v>
      </c>
      <c r="E49" s="40">
        <v>818.03333333333353</v>
      </c>
      <c r="F49" s="40">
        <v>810.61666666666679</v>
      </c>
      <c r="G49" s="40">
        <v>805.63333333333355</v>
      </c>
      <c r="H49" s="40">
        <v>830.43333333333351</v>
      </c>
      <c r="I49" s="40">
        <v>835.41666666666686</v>
      </c>
      <c r="J49" s="40">
        <v>842.83333333333348</v>
      </c>
      <c r="K49" s="31">
        <v>828</v>
      </c>
      <c r="L49" s="31">
        <v>815.6</v>
      </c>
      <c r="M49" s="31">
        <v>4.0493899999999998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205.85</v>
      </c>
      <c r="D50" s="40">
        <v>206.01666666666665</v>
      </c>
      <c r="E50" s="40">
        <v>204.3833333333333</v>
      </c>
      <c r="F50" s="40">
        <v>202.91666666666666</v>
      </c>
      <c r="G50" s="40">
        <v>201.2833333333333</v>
      </c>
      <c r="H50" s="40">
        <v>207.48333333333329</v>
      </c>
      <c r="I50" s="40">
        <v>209.11666666666662</v>
      </c>
      <c r="J50" s="40">
        <v>210.58333333333329</v>
      </c>
      <c r="K50" s="31">
        <v>207.65</v>
      </c>
      <c r="L50" s="31">
        <v>204.55</v>
      </c>
      <c r="M50" s="31">
        <v>62.445099999999996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722.9</v>
      </c>
      <c r="D51" s="40">
        <v>726.31666666666661</v>
      </c>
      <c r="E51" s="40">
        <v>716.88333333333321</v>
      </c>
      <c r="F51" s="40">
        <v>710.86666666666656</v>
      </c>
      <c r="G51" s="40">
        <v>701.43333333333317</v>
      </c>
      <c r="H51" s="40">
        <v>732.33333333333326</v>
      </c>
      <c r="I51" s="40">
        <v>741.76666666666665</v>
      </c>
      <c r="J51" s="40">
        <v>747.7833333333333</v>
      </c>
      <c r="K51" s="31">
        <v>735.75</v>
      </c>
      <c r="L51" s="31">
        <v>720.3</v>
      </c>
      <c r="M51" s="31">
        <v>24.55538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66.25</v>
      </c>
      <c r="D52" s="40">
        <v>66.533333333333331</v>
      </c>
      <c r="E52" s="40">
        <v>65.066666666666663</v>
      </c>
      <c r="F52" s="40">
        <v>63.883333333333326</v>
      </c>
      <c r="G52" s="40">
        <v>62.416666666666657</v>
      </c>
      <c r="H52" s="40">
        <v>67.716666666666669</v>
      </c>
      <c r="I52" s="40">
        <v>69.183333333333337</v>
      </c>
      <c r="J52" s="40">
        <v>70.366666666666674</v>
      </c>
      <c r="K52" s="31">
        <v>68</v>
      </c>
      <c r="L52" s="31">
        <v>65.349999999999994</v>
      </c>
      <c r="M52" s="31">
        <v>591.98873000000003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443.85</v>
      </c>
      <c r="D53" s="40">
        <v>441.68333333333334</v>
      </c>
      <c r="E53" s="40">
        <v>437.86666666666667</v>
      </c>
      <c r="F53" s="40">
        <v>431.88333333333333</v>
      </c>
      <c r="G53" s="40">
        <v>428.06666666666666</v>
      </c>
      <c r="H53" s="40">
        <v>447.66666666666669</v>
      </c>
      <c r="I53" s="40">
        <v>451.48333333333341</v>
      </c>
      <c r="J53" s="40">
        <v>457.4666666666667</v>
      </c>
      <c r="K53" s="31">
        <v>445.5</v>
      </c>
      <c r="L53" s="31">
        <v>435.7</v>
      </c>
      <c r="M53" s="31">
        <v>90.101460000000003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699.25</v>
      </c>
      <c r="D54" s="40">
        <v>694.36666666666667</v>
      </c>
      <c r="E54" s="40">
        <v>685.2833333333333</v>
      </c>
      <c r="F54" s="40">
        <v>671.31666666666661</v>
      </c>
      <c r="G54" s="40">
        <v>662.23333333333323</v>
      </c>
      <c r="H54" s="40">
        <v>708.33333333333337</v>
      </c>
      <c r="I54" s="40">
        <v>717.41666666666663</v>
      </c>
      <c r="J54" s="40">
        <v>731.38333333333344</v>
      </c>
      <c r="K54" s="31">
        <v>703.45</v>
      </c>
      <c r="L54" s="31">
        <v>680.4</v>
      </c>
      <c r="M54" s="31">
        <v>255.98885000000001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362</v>
      </c>
      <c r="D55" s="40">
        <v>363.65000000000003</v>
      </c>
      <c r="E55" s="40">
        <v>359.85000000000008</v>
      </c>
      <c r="F55" s="40">
        <v>357.70000000000005</v>
      </c>
      <c r="G55" s="40">
        <v>353.90000000000009</v>
      </c>
      <c r="H55" s="40">
        <v>365.80000000000007</v>
      </c>
      <c r="I55" s="40">
        <v>369.6</v>
      </c>
      <c r="J55" s="40">
        <v>371.75000000000006</v>
      </c>
      <c r="K55" s="31">
        <v>367.45</v>
      </c>
      <c r="L55" s="31">
        <v>361.5</v>
      </c>
      <c r="M55" s="31">
        <v>11.14071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1177.25</v>
      </c>
      <c r="D56" s="40">
        <v>1178.45</v>
      </c>
      <c r="E56" s="40">
        <v>1163.95</v>
      </c>
      <c r="F56" s="40">
        <v>1150.6500000000001</v>
      </c>
      <c r="G56" s="40">
        <v>1136.1500000000001</v>
      </c>
      <c r="H56" s="40">
        <v>1191.75</v>
      </c>
      <c r="I56" s="40">
        <v>1206.25</v>
      </c>
      <c r="J56" s="40">
        <v>1219.55</v>
      </c>
      <c r="K56" s="31">
        <v>1192.95</v>
      </c>
      <c r="L56" s="31">
        <v>1165.1500000000001</v>
      </c>
      <c r="M56" s="31">
        <v>1.0055799999999999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15473.4</v>
      </c>
      <c r="D57" s="40">
        <v>15481.800000000001</v>
      </c>
      <c r="E57" s="40">
        <v>15391.600000000002</v>
      </c>
      <c r="F57" s="40">
        <v>15309.800000000001</v>
      </c>
      <c r="G57" s="40">
        <v>15219.600000000002</v>
      </c>
      <c r="H57" s="40">
        <v>15563.600000000002</v>
      </c>
      <c r="I57" s="40">
        <v>15653.800000000003</v>
      </c>
      <c r="J57" s="40">
        <v>15735.600000000002</v>
      </c>
      <c r="K57" s="31">
        <v>15572</v>
      </c>
      <c r="L57" s="31">
        <v>15400</v>
      </c>
      <c r="M57" s="31">
        <v>0.23529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3882.2</v>
      </c>
      <c r="D58" s="40">
        <v>3884.3166666666671</v>
      </c>
      <c r="E58" s="40">
        <v>3863.3833333333341</v>
      </c>
      <c r="F58" s="40">
        <v>3844.5666666666671</v>
      </c>
      <c r="G58" s="40">
        <v>3823.6333333333341</v>
      </c>
      <c r="H58" s="40">
        <v>3903.1333333333341</v>
      </c>
      <c r="I58" s="40">
        <v>3924.0666666666675</v>
      </c>
      <c r="J58" s="40">
        <v>3942.8833333333341</v>
      </c>
      <c r="K58" s="31">
        <v>3905.25</v>
      </c>
      <c r="L58" s="31">
        <v>3865.5</v>
      </c>
      <c r="M58" s="31">
        <v>1.31731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93</v>
      </c>
      <c r="D59" s="40">
        <v>93.166666666666671</v>
      </c>
      <c r="E59" s="40">
        <v>92.13333333333334</v>
      </c>
      <c r="F59" s="40">
        <v>91.266666666666666</v>
      </c>
      <c r="G59" s="40">
        <v>90.233333333333334</v>
      </c>
      <c r="H59" s="40">
        <v>94.033333333333346</v>
      </c>
      <c r="I59" s="40">
        <v>95.066666666666677</v>
      </c>
      <c r="J59" s="40">
        <v>95.933333333333351</v>
      </c>
      <c r="K59" s="31">
        <v>94.2</v>
      </c>
      <c r="L59" s="31">
        <v>92.3</v>
      </c>
      <c r="M59" s="31">
        <v>80.071150000000003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563.95000000000005</v>
      </c>
      <c r="D60" s="40">
        <v>562.19999999999993</v>
      </c>
      <c r="E60" s="40">
        <v>557.34999999999991</v>
      </c>
      <c r="F60" s="40">
        <v>550.75</v>
      </c>
      <c r="G60" s="40">
        <v>545.9</v>
      </c>
      <c r="H60" s="40">
        <v>568.79999999999984</v>
      </c>
      <c r="I60" s="40">
        <v>573.65</v>
      </c>
      <c r="J60" s="40">
        <v>580.24999999999977</v>
      </c>
      <c r="K60" s="31">
        <v>567.04999999999995</v>
      </c>
      <c r="L60" s="31">
        <v>555.6</v>
      </c>
      <c r="M60" s="31">
        <v>14.34639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179.75</v>
      </c>
      <c r="D61" s="40">
        <v>180.44999999999996</v>
      </c>
      <c r="E61" s="40">
        <v>177.49999999999991</v>
      </c>
      <c r="F61" s="40">
        <v>175.24999999999994</v>
      </c>
      <c r="G61" s="40">
        <v>172.2999999999999</v>
      </c>
      <c r="H61" s="40">
        <v>182.69999999999993</v>
      </c>
      <c r="I61" s="40">
        <v>185.64999999999998</v>
      </c>
      <c r="J61" s="40">
        <v>187.89999999999995</v>
      </c>
      <c r="K61" s="31">
        <v>183.4</v>
      </c>
      <c r="L61" s="31">
        <v>178.2</v>
      </c>
      <c r="M61" s="31">
        <v>165.62629000000001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141.19999999999999</v>
      </c>
      <c r="D62" s="40">
        <v>140.81666666666666</v>
      </c>
      <c r="E62" s="40">
        <v>139.68333333333334</v>
      </c>
      <c r="F62" s="40">
        <v>138.16666666666669</v>
      </c>
      <c r="G62" s="40">
        <v>137.03333333333336</v>
      </c>
      <c r="H62" s="40">
        <v>142.33333333333331</v>
      </c>
      <c r="I62" s="40">
        <v>143.46666666666664</v>
      </c>
      <c r="J62" s="40">
        <v>144.98333333333329</v>
      </c>
      <c r="K62" s="31">
        <v>141.94999999999999</v>
      </c>
      <c r="L62" s="31">
        <v>139.30000000000001</v>
      </c>
      <c r="M62" s="31">
        <v>7.3640100000000004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558.75</v>
      </c>
      <c r="D63" s="40">
        <v>560.4666666666667</v>
      </c>
      <c r="E63" s="40">
        <v>553.78333333333342</v>
      </c>
      <c r="F63" s="40">
        <v>548.81666666666672</v>
      </c>
      <c r="G63" s="40">
        <v>542.13333333333344</v>
      </c>
      <c r="H63" s="40">
        <v>565.43333333333339</v>
      </c>
      <c r="I63" s="40">
        <v>572.11666666666679</v>
      </c>
      <c r="J63" s="40">
        <v>577.08333333333337</v>
      </c>
      <c r="K63" s="31">
        <v>567.15</v>
      </c>
      <c r="L63" s="31">
        <v>555.5</v>
      </c>
      <c r="M63" s="31">
        <v>19.544709999999998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934.55</v>
      </c>
      <c r="D64" s="40">
        <v>941.63333333333321</v>
      </c>
      <c r="E64" s="40">
        <v>921.36666666666645</v>
      </c>
      <c r="F64" s="40">
        <v>908.18333333333328</v>
      </c>
      <c r="G64" s="40">
        <v>887.91666666666652</v>
      </c>
      <c r="H64" s="40">
        <v>954.81666666666638</v>
      </c>
      <c r="I64" s="40">
        <v>975.08333333333326</v>
      </c>
      <c r="J64" s="40">
        <v>988.26666666666631</v>
      </c>
      <c r="K64" s="31">
        <v>961.9</v>
      </c>
      <c r="L64" s="31">
        <v>928.45</v>
      </c>
      <c r="M64" s="31">
        <v>49.866999999999997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158</v>
      </c>
      <c r="D65" s="40">
        <v>158.56666666666666</v>
      </c>
      <c r="E65" s="40">
        <v>157.13333333333333</v>
      </c>
      <c r="F65" s="40">
        <v>156.26666666666665</v>
      </c>
      <c r="G65" s="40">
        <v>154.83333333333331</v>
      </c>
      <c r="H65" s="40">
        <v>159.43333333333334</v>
      </c>
      <c r="I65" s="40">
        <v>160.86666666666667</v>
      </c>
      <c r="J65" s="40">
        <v>161.73333333333335</v>
      </c>
      <c r="K65" s="31">
        <v>160</v>
      </c>
      <c r="L65" s="31">
        <v>157.69999999999999</v>
      </c>
      <c r="M65" s="31">
        <v>8.8794799999999992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197.95</v>
      </c>
      <c r="D66" s="40">
        <v>195.75</v>
      </c>
      <c r="E66" s="40">
        <v>192.6</v>
      </c>
      <c r="F66" s="40">
        <v>187.25</v>
      </c>
      <c r="G66" s="40">
        <v>184.1</v>
      </c>
      <c r="H66" s="40">
        <v>201.1</v>
      </c>
      <c r="I66" s="40">
        <v>204.24999999999997</v>
      </c>
      <c r="J66" s="40">
        <v>209.6</v>
      </c>
      <c r="K66" s="31">
        <v>198.9</v>
      </c>
      <c r="L66" s="31">
        <v>190.4</v>
      </c>
      <c r="M66" s="31">
        <v>423.59591999999998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5382.4</v>
      </c>
      <c r="D67" s="40">
        <v>5345.5999999999995</v>
      </c>
      <c r="E67" s="40">
        <v>5279.8499999999985</v>
      </c>
      <c r="F67" s="40">
        <v>5177.2999999999993</v>
      </c>
      <c r="G67" s="40">
        <v>5111.5499999999984</v>
      </c>
      <c r="H67" s="40">
        <v>5448.1499999999987</v>
      </c>
      <c r="I67" s="40">
        <v>5513.9000000000005</v>
      </c>
      <c r="J67" s="40">
        <v>5616.4499999999989</v>
      </c>
      <c r="K67" s="31">
        <v>5411.35</v>
      </c>
      <c r="L67" s="31">
        <v>5243.05</v>
      </c>
      <c r="M67" s="31">
        <v>2.5697899999999998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1680.5</v>
      </c>
      <c r="D68" s="40">
        <v>1680.3333333333333</v>
      </c>
      <c r="E68" s="40">
        <v>1672.5166666666664</v>
      </c>
      <c r="F68" s="40">
        <v>1664.5333333333331</v>
      </c>
      <c r="G68" s="40">
        <v>1656.7166666666662</v>
      </c>
      <c r="H68" s="40">
        <v>1688.3166666666666</v>
      </c>
      <c r="I68" s="40">
        <v>1696.1333333333337</v>
      </c>
      <c r="J68" s="40">
        <v>1704.1166666666668</v>
      </c>
      <c r="K68" s="31">
        <v>1688.15</v>
      </c>
      <c r="L68" s="31">
        <v>1672.35</v>
      </c>
      <c r="M68" s="31">
        <v>2.3333900000000001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709.1</v>
      </c>
      <c r="D69" s="40">
        <v>708.83333333333337</v>
      </c>
      <c r="E69" s="40">
        <v>701.26666666666677</v>
      </c>
      <c r="F69" s="40">
        <v>693.43333333333339</v>
      </c>
      <c r="G69" s="40">
        <v>685.86666666666679</v>
      </c>
      <c r="H69" s="40">
        <v>716.66666666666674</v>
      </c>
      <c r="I69" s="40">
        <v>724.23333333333335</v>
      </c>
      <c r="J69" s="40">
        <v>732.06666666666672</v>
      </c>
      <c r="K69" s="31">
        <v>716.4</v>
      </c>
      <c r="L69" s="31">
        <v>701</v>
      </c>
      <c r="M69" s="31">
        <v>14.602819999999999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827.05</v>
      </c>
      <c r="D70" s="40">
        <v>818.7833333333333</v>
      </c>
      <c r="E70" s="40">
        <v>807.56666666666661</v>
      </c>
      <c r="F70" s="40">
        <v>788.08333333333326</v>
      </c>
      <c r="G70" s="40">
        <v>776.86666666666656</v>
      </c>
      <c r="H70" s="40">
        <v>838.26666666666665</v>
      </c>
      <c r="I70" s="40">
        <v>849.48333333333335</v>
      </c>
      <c r="J70" s="40">
        <v>868.9666666666667</v>
      </c>
      <c r="K70" s="31">
        <v>830</v>
      </c>
      <c r="L70" s="31">
        <v>799.3</v>
      </c>
      <c r="M70" s="31">
        <v>8.8338599999999996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486.4</v>
      </c>
      <c r="D71" s="40">
        <v>485.5</v>
      </c>
      <c r="E71" s="40">
        <v>482.65</v>
      </c>
      <c r="F71" s="40">
        <v>478.9</v>
      </c>
      <c r="G71" s="40">
        <v>476.04999999999995</v>
      </c>
      <c r="H71" s="40">
        <v>489.25</v>
      </c>
      <c r="I71" s="40">
        <v>492.1</v>
      </c>
      <c r="J71" s="40">
        <v>495.85</v>
      </c>
      <c r="K71" s="31">
        <v>488.35</v>
      </c>
      <c r="L71" s="31">
        <v>481.75</v>
      </c>
      <c r="M71" s="31">
        <v>6.6341200000000002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899.85</v>
      </c>
      <c r="D72" s="40">
        <v>896.26666666666677</v>
      </c>
      <c r="E72" s="40">
        <v>888.98333333333358</v>
      </c>
      <c r="F72" s="40">
        <v>878.11666666666679</v>
      </c>
      <c r="G72" s="40">
        <v>870.8333333333336</v>
      </c>
      <c r="H72" s="40">
        <v>907.13333333333355</v>
      </c>
      <c r="I72" s="40">
        <v>914.41666666666663</v>
      </c>
      <c r="J72" s="40">
        <v>925.28333333333353</v>
      </c>
      <c r="K72" s="31">
        <v>903.55</v>
      </c>
      <c r="L72" s="31">
        <v>885.4</v>
      </c>
      <c r="M72" s="31">
        <v>12.927210000000001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415.65</v>
      </c>
      <c r="D73" s="40">
        <v>417.61666666666662</v>
      </c>
      <c r="E73" s="40">
        <v>411.48333333333323</v>
      </c>
      <c r="F73" s="40">
        <v>407.31666666666661</v>
      </c>
      <c r="G73" s="40">
        <v>401.18333333333322</v>
      </c>
      <c r="H73" s="40">
        <v>421.78333333333325</v>
      </c>
      <c r="I73" s="40">
        <v>427.91666666666657</v>
      </c>
      <c r="J73" s="40">
        <v>432.08333333333326</v>
      </c>
      <c r="K73" s="31">
        <v>423.75</v>
      </c>
      <c r="L73" s="31">
        <v>413.45</v>
      </c>
      <c r="M73" s="31">
        <v>67.366829999999993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616.20000000000005</v>
      </c>
      <c r="D74" s="40">
        <v>618.86666666666667</v>
      </c>
      <c r="E74" s="40">
        <v>611.33333333333337</v>
      </c>
      <c r="F74" s="40">
        <v>606.4666666666667</v>
      </c>
      <c r="G74" s="40">
        <v>598.93333333333339</v>
      </c>
      <c r="H74" s="40">
        <v>623.73333333333335</v>
      </c>
      <c r="I74" s="40">
        <v>631.26666666666665</v>
      </c>
      <c r="J74" s="40">
        <v>636.13333333333333</v>
      </c>
      <c r="K74" s="31">
        <v>626.4</v>
      </c>
      <c r="L74" s="31">
        <v>614</v>
      </c>
      <c r="M74" s="31">
        <v>31.562010000000001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2073.8000000000002</v>
      </c>
      <c r="D75" s="40">
        <v>2088.5166666666669</v>
      </c>
      <c r="E75" s="40">
        <v>2050.2833333333338</v>
      </c>
      <c r="F75" s="40">
        <v>2026.7666666666669</v>
      </c>
      <c r="G75" s="40">
        <v>1988.5333333333338</v>
      </c>
      <c r="H75" s="40">
        <v>2112.0333333333338</v>
      </c>
      <c r="I75" s="40">
        <v>2150.2666666666664</v>
      </c>
      <c r="J75" s="40">
        <v>2173.7833333333338</v>
      </c>
      <c r="K75" s="31">
        <v>2126.75</v>
      </c>
      <c r="L75" s="31">
        <v>2065</v>
      </c>
      <c r="M75" s="31">
        <v>2.6382099999999999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2670.55</v>
      </c>
      <c r="D76" s="40">
        <v>2679.8333333333335</v>
      </c>
      <c r="E76" s="40">
        <v>2605.7166666666672</v>
      </c>
      <c r="F76" s="40">
        <v>2540.8833333333337</v>
      </c>
      <c r="G76" s="40">
        <v>2466.7666666666673</v>
      </c>
      <c r="H76" s="40">
        <v>2744.666666666667</v>
      </c>
      <c r="I76" s="40">
        <v>2818.7833333333328</v>
      </c>
      <c r="J76" s="40">
        <v>2883.6166666666668</v>
      </c>
      <c r="K76" s="31">
        <v>2753.95</v>
      </c>
      <c r="L76" s="31">
        <v>2615</v>
      </c>
      <c r="M76" s="31">
        <v>38.297440000000002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193.3</v>
      </c>
      <c r="D77" s="40">
        <v>194.06666666666669</v>
      </c>
      <c r="E77" s="40">
        <v>189.83333333333337</v>
      </c>
      <c r="F77" s="40">
        <v>186.36666666666667</v>
      </c>
      <c r="G77" s="40">
        <v>182.13333333333335</v>
      </c>
      <c r="H77" s="40">
        <v>197.53333333333339</v>
      </c>
      <c r="I77" s="40">
        <v>201.76666666666668</v>
      </c>
      <c r="J77" s="40">
        <v>205.23333333333341</v>
      </c>
      <c r="K77" s="31">
        <v>198.3</v>
      </c>
      <c r="L77" s="31">
        <v>190.6</v>
      </c>
      <c r="M77" s="31">
        <v>32.4101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5217.8500000000004</v>
      </c>
      <c r="D78" s="40">
        <v>5206.4333333333334</v>
      </c>
      <c r="E78" s="40">
        <v>5158.5166666666664</v>
      </c>
      <c r="F78" s="40">
        <v>5099.1833333333334</v>
      </c>
      <c r="G78" s="40">
        <v>5051.2666666666664</v>
      </c>
      <c r="H78" s="40">
        <v>5265.7666666666664</v>
      </c>
      <c r="I78" s="40">
        <v>5313.6833333333325</v>
      </c>
      <c r="J78" s="40">
        <v>5373.0166666666664</v>
      </c>
      <c r="K78" s="31">
        <v>5254.35</v>
      </c>
      <c r="L78" s="31">
        <v>5147.1000000000004</v>
      </c>
      <c r="M78" s="31">
        <v>5.7566300000000004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4830.5</v>
      </c>
      <c r="D79" s="40">
        <v>4859.5</v>
      </c>
      <c r="E79" s="40">
        <v>4771</v>
      </c>
      <c r="F79" s="40">
        <v>4711.5</v>
      </c>
      <c r="G79" s="40">
        <v>4623</v>
      </c>
      <c r="H79" s="40">
        <v>4919</v>
      </c>
      <c r="I79" s="40">
        <v>5007.5</v>
      </c>
      <c r="J79" s="40">
        <v>5067</v>
      </c>
      <c r="K79" s="31">
        <v>4948</v>
      </c>
      <c r="L79" s="31">
        <v>4800</v>
      </c>
      <c r="M79" s="31">
        <v>3.1872400000000001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3775.1</v>
      </c>
      <c r="D80" s="40">
        <v>3758.2833333333328</v>
      </c>
      <c r="E80" s="40">
        <v>3731.8666666666659</v>
      </c>
      <c r="F80" s="40">
        <v>3688.6333333333332</v>
      </c>
      <c r="G80" s="40">
        <v>3662.2166666666662</v>
      </c>
      <c r="H80" s="40">
        <v>3801.5166666666655</v>
      </c>
      <c r="I80" s="40">
        <v>3827.9333333333325</v>
      </c>
      <c r="J80" s="40">
        <v>3871.1666666666652</v>
      </c>
      <c r="K80" s="31">
        <v>3784.7</v>
      </c>
      <c r="L80" s="31">
        <v>3715.05</v>
      </c>
      <c r="M80" s="31">
        <v>1.4782999999999999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5034.6000000000004</v>
      </c>
      <c r="D81" s="40">
        <v>5018.2</v>
      </c>
      <c r="E81" s="40">
        <v>4986.3999999999996</v>
      </c>
      <c r="F81" s="40">
        <v>4938.2</v>
      </c>
      <c r="G81" s="40">
        <v>4906.3999999999996</v>
      </c>
      <c r="H81" s="40">
        <v>5066.3999999999996</v>
      </c>
      <c r="I81" s="40">
        <v>5098.2000000000007</v>
      </c>
      <c r="J81" s="40">
        <v>5146.3999999999996</v>
      </c>
      <c r="K81" s="31">
        <v>5050</v>
      </c>
      <c r="L81" s="31">
        <v>4970</v>
      </c>
      <c r="M81" s="31">
        <v>3.54847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2760.1</v>
      </c>
      <c r="D82" s="40">
        <v>2759.3833333333337</v>
      </c>
      <c r="E82" s="40">
        <v>2729.7666666666673</v>
      </c>
      <c r="F82" s="40">
        <v>2699.4333333333338</v>
      </c>
      <c r="G82" s="40">
        <v>2669.8166666666675</v>
      </c>
      <c r="H82" s="40">
        <v>2789.7166666666672</v>
      </c>
      <c r="I82" s="40">
        <v>2819.333333333333</v>
      </c>
      <c r="J82" s="40">
        <v>2849.666666666667</v>
      </c>
      <c r="K82" s="31">
        <v>2789</v>
      </c>
      <c r="L82" s="31">
        <v>2729.05</v>
      </c>
      <c r="M82" s="31">
        <v>4.5228200000000003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566.54999999999995</v>
      </c>
      <c r="D83" s="40">
        <v>566.2166666666667</v>
      </c>
      <c r="E83" s="40">
        <v>556.43333333333339</v>
      </c>
      <c r="F83" s="40">
        <v>546.31666666666672</v>
      </c>
      <c r="G83" s="40">
        <v>536.53333333333342</v>
      </c>
      <c r="H83" s="40">
        <v>576.33333333333337</v>
      </c>
      <c r="I83" s="40">
        <v>586.11666666666667</v>
      </c>
      <c r="J83" s="40">
        <v>596.23333333333335</v>
      </c>
      <c r="K83" s="31">
        <v>576</v>
      </c>
      <c r="L83" s="31">
        <v>556.1</v>
      </c>
      <c r="M83" s="31">
        <v>9.5120299999999993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1599.55</v>
      </c>
      <c r="D84" s="40">
        <v>1594.8166666666666</v>
      </c>
      <c r="E84" s="40">
        <v>1579.7333333333331</v>
      </c>
      <c r="F84" s="40">
        <v>1559.9166666666665</v>
      </c>
      <c r="G84" s="40">
        <v>1544.833333333333</v>
      </c>
      <c r="H84" s="40">
        <v>1614.6333333333332</v>
      </c>
      <c r="I84" s="40">
        <v>1629.7166666666667</v>
      </c>
      <c r="J84" s="40">
        <v>1649.5333333333333</v>
      </c>
      <c r="K84" s="31">
        <v>1609.9</v>
      </c>
      <c r="L84" s="31">
        <v>1575</v>
      </c>
      <c r="M84" s="31">
        <v>0.38538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1488.8</v>
      </c>
      <c r="D85" s="40">
        <v>1494.8666666666668</v>
      </c>
      <c r="E85" s="40">
        <v>1473.9333333333336</v>
      </c>
      <c r="F85" s="40">
        <v>1459.0666666666668</v>
      </c>
      <c r="G85" s="40">
        <v>1438.1333333333337</v>
      </c>
      <c r="H85" s="40">
        <v>1509.7333333333336</v>
      </c>
      <c r="I85" s="40">
        <v>1530.666666666667</v>
      </c>
      <c r="J85" s="40">
        <v>1545.5333333333335</v>
      </c>
      <c r="K85" s="31">
        <v>1515.8</v>
      </c>
      <c r="L85" s="31">
        <v>1480</v>
      </c>
      <c r="M85" s="31">
        <v>6.7175200000000004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181</v>
      </c>
      <c r="D86" s="40">
        <v>180.96666666666667</v>
      </c>
      <c r="E86" s="40">
        <v>179.53333333333333</v>
      </c>
      <c r="F86" s="40">
        <v>178.06666666666666</v>
      </c>
      <c r="G86" s="40">
        <v>176.63333333333333</v>
      </c>
      <c r="H86" s="40">
        <v>182.43333333333334</v>
      </c>
      <c r="I86" s="40">
        <v>183.86666666666667</v>
      </c>
      <c r="J86" s="40">
        <v>185.33333333333334</v>
      </c>
      <c r="K86" s="31">
        <v>182.4</v>
      </c>
      <c r="L86" s="31">
        <v>179.5</v>
      </c>
      <c r="M86" s="31">
        <v>32.224989999999998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85.75</v>
      </c>
      <c r="D87" s="40">
        <v>85.483333333333334</v>
      </c>
      <c r="E87" s="40">
        <v>84.766666666666666</v>
      </c>
      <c r="F87" s="40">
        <v>83.783333333333331</v>
      </c>
      <c r="G87" s="40">
        <v>83.066666666666663</v>
      </c>
      <c r="H87" s="40">
        <v>86.466666666666669</v>
      </c>
      <c r="I87" s="40">
        <v>87.183333333333337</v>
      </c>
      <c r="J87" s="40">
        <v>88.166666666666671</v>
      </c>
      <c r="K87" s="31">
        <v>86.2</v>
      </c>
      <c r="L87" s="31">
        <v>84.5</v>
      </c>
      <c r="M87" s="31">
        <v>130.17162999999999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275.55</v>
      </c>
      <c r="D88" s="40">
        <v>276.90000000000003</v>
      </c>
      <c r="E88" s="40">
        <v>273.60000000000008</v>
      </c>
      <c r="F88" s="40">
        <v>271.65000000000003</v>
      </c>
      <c r="G88" s="40">
        <v>268.35000000000008</v>
      </c>
      <c r="H88" s="40">
        <v>278.85000000000008</v>
      </c>
      <c r="I88" s="40">
        <v>282.15000000000003</v>
      </c>
      <c r="J88" s="40">
        <v>284.10000000000008</v>
      </c>
      <c r="K88" s="31">
        <v>280.2</v>
      </c>
      <c r="L88" s="31">
        <v>274.95</v>
      </c>
      <c r="M88" s="31">
        <v>11.00038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164.7</v>
      </c>
      <c r="D89" s="40">
        <v>164.88333333333335</v>
      </c>
      <c r="E89" s="40">
        <v>161.3666666666667</v>
      </c>
      <c r="F89" s="40">
        <v>158.03333333333336</v>
      </c>
      <c r="G89" s="40">
        <v>154.51666666666671</v>
      </c>
      <c r="H89" s="40">
        <v>168.2166666666667</v>
      </c>
      <c r="I89" s="40">
        <v>171.73333333333335</v>
      </c>
      <c r="J89" s="40">
        <v>175.06666666666669</v>
      </c>
      <c r="K89" s="31">
        <v>168.4</v>
      </c>
      <c r="L89" s="31">
        <v>161.55000000000001</v>
      </c>
      <c r="M89" s="31">
        <v>252.05709999999999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40.549999999999997</v>
      </c>
      <c r="D90" s="40">
        <v>40.883333333333333</v>
      </c>
      <c r="E90" s="40">
        <v>40.066666666666663</v>
      </c>
      <c r="F90" s="40">
        <v>39.583333333333329</v>
      </c>
      <c r="G90" s="40">
        <v>38.766666666666659</v>
      </c>
      <c r="H90" s="40">
        <v>41.366666666666667</v>
      </c>
      <c r="I90" s="40">
        <v>42.183333333333344</v>
      </c>
      <c r="J90" s="40">
        <v>42.666666666666671</v>
      </c>
      <c r="K90" s="31">
        <v>41.7</v>
      </c>
      <c r="L90" s="31">
        <v>40.4</v>
      </c>
      <c r="M90" s="31">
        <v>248.37130999999999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4030.55</v>
      </c>
      <c r="D91" s="40">
        <v>3977.4166666666665</v>
      </c>
      <c r="E91" s="40">
        <v>3904.833333333333</v>
      </c>
      <c r="F91" s="40">
        <v>3779.1166666666663</v>
      </c>
      <c r="G91" s="40">
        <v>3706.5333333333328</v>
      </c>
      <c r="H91" s="40">
        <v>4103.1333333333332</v>
      </c>
      <c r="I91" s="40">
        <v>4175.7166666666662</v>
      </c>
      <c r="J91" s="40">
        <v>4301.4333333333334</v>
      </c>
      <c r="K91" s="31">
        <v>4050</v>
      </c>
      <c r="L91" s="31">
        <v>3851.7</v>
      </c>
      <c r="M91" s="31">
        <v>3.02291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519.79999999999995</v>
      </c>
      <c r="D92" s="40">
        <v>517.44999999999993</v>
      </c>
      <c r="E92" s="40">
        <v>513.34999999999991</v>
      </c>
      <c r="F92" s="40">
        <v>506.9</v>
      </c>
      <c r="G92" s="40">
        <v>502.79999999999995</v>
      </c>
      <c r="H92" s="40">
        <v>523.89999999999986</v>
      </c>
      <c r="I92" s="40">
        <v>528</v>
      </c>
      <c r="J92" s="40">
        <v>534.44999999999982</v>
      </c>
      <c r="K92" s="31">
        <v>521.54999999999995</v>
      </c>
      <c r="L92" s="31">
        <v>511</v>
      </c>
      <c r="M92" s="31">
        <v>11.1271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626.54999999999995</v>
      </c>
      <c r="D93" s="40">
        <v>629.55000000000007</v>
      </c>
      <c r="E93" s="40">
        <v>623.00000000000011</v>
      </c>
      <c r="F93" s="40">
        <v>619.45000000000005</v>
      </c>
      <c r="G93" s="40">
        <v>612.90000000000009</v>
      </c>
      <c r="H93" s="40">
        <v>633.10000000000014</v>
      </c>
      <c r="I93" s="40">
        <v>639.65000000000009</v>
      </c>
      <c r="J93" s="40">
        <v>643.20000000000016</v>
      </c>
      <c r="K93" s="31">
        <v>636.1</v>
      </c>
      <c r="L93" s="31">
        <v>626</v>
      </c>
      <c r="M93" s="31">
        <v>1.02284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1042.0999999999999</v>
      </c>
      <c r="D94" s="40">
        <v>1039.05</v>
      </c>
      <c r="E94" s="40">
        <v>1029.1999999999998</v>
      </c>
      <c r="F94" s="40">
        <v>1016.3</v>
      </c>
      <c r="G94" s="40">
        <v>1006.4499999999998</v>
      </c>
      <c r="H94" s="40">
        <v>1051.9499999999998</v>
      </c>
      <c r="I94" s="40">
        <v>1061.7999999999997</v>
      </c>
      <c r="J94" s="40">
        <v>1074.6999999999998</v>
      </c>
      <c r="K94" s="31">
        <v>1048.9000000000001</v>
      </c>
      <c r="L94" s="31">
        <v>1026.1500000000001</v>
      </c>
      <c r="M94" s="31">
        <v>11.602130000000001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565.04999999999995</v>
      </c>
      <c r="D95" s="40">
        <v>566.19999999999993</v>
      </c>
      <c r="E95" s="40">
        <v>560.89999999999986</v>
      </c>
      <c r="F95" s="40">
        <v>556.74999999999989</v>
      </c>
      <c r="G95" s="40">
        <v>551.44999999999982</v>
      </c>
      <c r="H95" s="40">
        <v>570.34999999999991</v>
      </c>
      <c r="I95" s="40">
        <v>575.64999999999986</v>
      </c>
      <c r="J95" s="40">
        <v>579.79999999999995</v>
      </c>
      <c r="K95" s="31">
        <v>571.5</v>
      </c>
      <c r="L95" s="31">
        <v>562.04999999999995</v>
      </c>
      <c r="M95" s="31">
        <v>2.0676199999999998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2285.4499999999998</v>
      </c>
      <c r="D96" s="40">
        <v>2297.65</v>
      </c>
      <c r="E96" s="40">
        <v>2247.8000000000002</v>
      </c>
      <c r="F96" s="40">
        <v>2210.15</v>
      </c>
      <c r="G96" s="40">
        <v>2160.3000000000002</v>
      </c>
      <c r="H96" s="40">
        <v>2335.3000000000002</v>
      </c>
      <c r="I96" s="40">
        <v>2385.1499999999996</v>
      </c>
      <c r="J96" s="40">
        <v>2422.8000000000002</v>
      </c>
      <c r="K96" s="31">
        <v>2347.5</v>
      </c>
      <c r="L96" s="31">
        <v>2260</v>
      </c>
      <c r="M96" s="31">
        <v>15.27266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1627</v>
      </c>
      <c r="D97" s="40">
        <v>1634.4833333333333</v>
      </c>
      <c r="E97" s="40">
        <v>1615.5166666666667</v>
      </c>
      <c r="F97" s="40">
        <v>1604.0333333333333</v>
      </c>
      <c r="G97" s="40">
        <v>1585.0666666666666</v>
      </c>
      <c r="H97" s="40">
        <v>1645.9666666666667</v>
      </c>
      <c r="I97" s="40">
        <v>1664.9333333333334</v>
      </c>
      <c r="J97" s="40">
        <v>1676.4166666666667</v>
      </c>
      <c r="K97" s="31">
        <v>1653.45</v>
      </c>
      <c r="L97" s="31">
        <v>1623</v>
      </c>
      <c r="M97" s="31">
        <v>5.4128999999999996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627.79999999999995</v>
      </c>
      <c r="D98" s="40">
        <v>627.83333333333337</v>
      </c>
      <c r="E98" s="40">
        <v>616.81666666666672</v>
      </c>
      <c r="F98" s="40">
        <v>605.83333333333337</v>
      </c>
      <c r="G98" s="40">
        <v>594.81666666666672</v>
      </c>
      <c r="H98" s="40">
        <v>638.81666666666672</v>
      </c>
      <c r="I98" s="40">
        <v>649.83333333333337</v>
      </c>
      <c r="J98" s="40">
        <v>660.81666666666672</v>
      </c>
      <c r="K98" s="31">
        <v>638.85</v>
      </c>
      <c r="L98" s="31">
        <v>616.85</v>
      </c>
      <c r="M98" s="31">
        <v>47.913429999999998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309.89999999999998</v>
      </c>
      <c r="D99" s="40">
        <v>312.45</v>
      </c>
      <c r="E99" s="40">
        <v>306</v>
      </c>
      <c r="F99" s="40">
        <v>302.10000000000002</v>
      </c>
      <c r="G99" s="40">
        <v>295.65000000000003</v>
      </c>
      <c r="H99" s="40">
        <v>316.34999999999997</v>
      </c>
      <c r="I99" s="40">
        <v>322.7999999999999</v>
      </c>
      <c r="J99" s="40">
        <v>326.69999999999993</v>
      </c>
      <c r="K99" s="31">
        <v>318.89999999999998</v>
      </c>
      <c r="L99" s="31">
        <v>308.55</v>
      </c>
      <c r="M99" s="31">
        <v>12.60253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1305.1500000000001</v>
      </c>
      <c r="D100" s="40">
        <v>1293.6499999999999</v>
      </c>
      <c r="E100" s="40">
        <v>1273.6999999999998</v>
      </c>
      <c r="F100" s="40">
        <v>1242.25</v>
      </c>
      <c r="G100" s="40">
        <v>1222.3</v>
      </c>
      <c r="H100" s="40">
        <v>1325.0999999999997</v>
      </c>
      <c r="I100" s="40">
        <v>1345.05</v>
      </c>
      <c r="J100" s="40">
        <v>1376.4999999999995</v>
      </c>
      <c r="K100" s="31">
        <v>1313.6</v>
      </c>
      <c r="L100" s="31">
        <v>1262.2</v>
      </c>
      <c r="M100" s="31">
        <v>37.103140000000003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2905.75</v>
      </c>
      <c r="D101" s="40">
        <v>2910.0666666666671</v>
      </c>
      <c r="E101" s="40">
        <v>2895.733333333334</v>
      </c>
      <c r="F101" s="40">
        <v>2885.7166666666672</v>
      </c>
      <c r="G101" s="40">
        <v>2871.3833333333341</v>
      </c>
      <c r="H101" s="40">
        <v>2920.0833333333339</v>
      </c>
      <c r="I101" s="40">
        <v>2934.416666666667</v>
      </c>
      <c r="J101" s="40">
        <v>2944.4333333333338</v>
      </c>
      <c r="K101" s="31">
        <v>2924.4</v>
      </c>
      <c r="L101" s="31">
        <v>2900.05</v>
      </c>
      <c r="M101" s="31">
        <v>7.5541999999999998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1595.45</v>
      </c>
      <c r="D102" s="40">
        <v>1589.7333333333333</v>
      </c>
      <c r="E102" s="40">
        <v>1581.9666666666667</v>
      </c>
      <c r="F102" s="40">
        <v>1568.4833333333333</v>
      </c>
      <c r="G102" s="40">
        <v>1560.7166666666667</v>
      </c>
      <c r="H102" s="40">
        <v>1603.2166666666667</v>
      </c>
      <c r="I102" s="40">
        <v>1610.9833333333336</v>
      </c>
      <c r="J102" s="40">
        <v>1624.4666666666667</v>
      </c>
      <c r="K102" s="31">
        <v>1597.5</v>
      </c>
      <c r="L102" s="31">
        <v>1576.25</v>
      </c>
      <c r="M102" s="31">
        <v>51.285890000000002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733.15</v>
      </c>
      <c r="D103" s="40">
        <v>730.38333333333321</v>
      </c>
      <c r="E103" s="40">
        <v>724.81666666666638</v>
      </c>
      <c r="F103" s="40">
        <v>716.48333333333312</v>
      </c>
      <c r="G103" s="40">
        <v>710.91666666666629</v>
      </c>
      <c r="H103" s="40">
        <v>738.71666666666647</v>
      </c>
      <c r="I103" s="40">
        <v>744.2833333333333</v>
      </c>
      <c r="J103" s="40">
        <v>752.61666666666656</v>
      </c>
      <c r="K103" s="31">
        <v>735.95</v>
      </c>
      <c r="L103" s="31">
        <v>722.05</v>
      </c>
      <c r="M103" s="31">
        <v>22.369479999999999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1389.55</v>
      </c>
      <c r="D104" s="40">
        <v>1391.1666666666667</v>
      </c>
      <c r="E104" s="40">
        <v>1381.2333333333336</v>
      </c>
      <c r="F104" s="40">
        <v>1372.9166666666667</v>
      </c>
      <c r="G104" s="40">
        <v>1362.9833333333336</v>
      </c>
      <c r="H104" s="40">
        <v>1399.4833333333336</v>
      </c>
      <c r="I104" s="40">
        <v>1409.4166666666665</v>
      </c>
      <c r="J104" s="40">
        <v>1417.7333333333336</v>
      </c>
      <c r="K104" s="31">
        <v>1401.1</v>
      </c>
      <c r="L104" s="31">
        <v>1382.85</v>
      </c>
      <c r="M104" s="31">
        <v>9.1367600000000007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2844.55</v>
      </c>
      <c r="D105" s="40">
        <v>2848.0666666666671</v>
      </c>
      <c r="E105" s="40">
        <v>2836.483333333334</v>
      </c>
      <c r="F105" s="40">
        <v>2828.416666666667</v>
      </c>
      <c r="G105" s="40">
        <v>2816.8333333333339</v>
      </c>
      <c r="H105" s="40">
        <v>2856.1333333333341</v>
      </c>
      <c r="I105" s="40">
        <v>2867.7166666666672</v>
      </c>
      <c r="J105" s="40">
        <v>2875.7833333333342</v>
      </c>
      <c r="K105" s="31">
        <v>2859.65</v>
      </c>
      <c r="L105" s="31">
        <v>2840</v>
      </c>
      <c r="M105" s="31">
        <v>3.1699099999999998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495.3</v>
      </c>
      <c r="D106" s="40">
        <v>498.56666666666666</v>
      </c>
      <c r="E106" s="40">
        <v>490.93333333333334</v>
      </c>
      <c r="F106" s="40">
        <v>486.56666666666666</v>
      </c>
      <c r="G106" s="40">
        <v>478.93333333333334</v>
      </c>
      <c r="H106" s="40">
        <v>502.93333333333334</v>
      </c>
      <c r="I106" s="40">
        <v>510.56666666666666</v>
      </c>
      <c r="J106" s="40">
        <v>514.93333333333339</v>
      </c>
      <c r="K106" s="31">
        <v>506.2</v>
      </c>
      <c r="L106" s="31">
        <v>494.2</v>
      </c>
      <c r="M106" s="31">
        <v>81.621089999999995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1375</v>
      </c>
      <c r="D107" s="40">
        <v>1375.3333333333333</v>
      </c>
      <c r="E107" s="40">
        <v>1339.6666666666665</v>
      </c>
      <c r="F107" s="40">
        <v>1304.3333333333333</v>
      </c>
      <c r="G107" s="40">
        <v>1268.6666666666665</v>
      </c>
      <c r="H107" s="40">
        <v>1410.6666666666665</v>
      </c>
      <c r="I107" s="40">
        <v>1446.333333333333</v>
      </c>
      <c r="J107" s="40">
        <v>1481.6666666666665</v>
      </c>
      <c r="K107" s="31">
        <v>1411</v>
      </c>
      <c r="L107" s="31">
        <v>1340</v>
      </c>
      <c r="M107" s="31">
        <v>12.40733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314.45</v>
      </c>
      <c r="D108" s="40">
        <v>310.56666666666666</v>
      </c>
      <c r="E108" s="40">
        <v>305.23333333333335</v>
      </c>
      <c r="F108" s="40">
        <v>296.01666666666671</v>
      </c>
      <c r="G108" s="40">
        <v>290.68333333333339</v>
      </c>
      <c r="H108" s="40">
        <v>319.7833333333333</v>
      </c>
      <c r="I108" s="40">
        <v>325.11666666666667</v>
      </c>
      <c r="J108" s="40">
        <v>334.33333333333326</v>
      </c>
      <c r="K108" s="31">
        <v>315.89999999999998</v>
      </c>
      <c r="L108" s="31">
        <v>301.35000000000002</v>
      </c>
      <c r="M108" s="31">
        <v>106.12385999999999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2708.65</v>
      </c>
      <c r="D109" s="40">
        <v>2703.2000000000003</v>
      </c>
      <c r="E109" s="40">
        <v>2691.4500000000007</v>
      </c>
      <c r="F109" s="40">
        <v>2674.2500000000005</v>
      </c>
      <c r="G109" s="40">
        <v>2662.5000000000009</v>
      </c>
      <c r="H109" s="40">
        <v>2720.4000000000005</v>
      </c>
      <c r="I109" s="40">
        <v>2732.1499999999996</v>
      </c>
      <c r="J109" s="40">
        <v>2749.3500000000004</v>
      </c>
      <c r="K109" s="31">
        <v>2714.95</v>
      </c>
      <c r="L109" s="31">
        <v>2686</v>
      </c>
      <c r="M109" s="31">
        <v>5.62784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312.05</v>
      </c>
      <c r="D110" s="40">
        <v>313.18333333333334</v>
      </c>
      <c r="E110" s="40">
        <v>310.41666666666669</v>
      </c>
      <c r="F110" s="40">
        <v>308.78333333333336</v>
      </c>
      <c r="G110" s="40">
        <v>306.01666666666671</v>
      </c>
      <c r="H110" s="40">
        <v>314.81666666666666</v>
      </c>
      <c r="I110" s="40">
        <v>317.58333333333331</v>
      </c>
      <c r="J110" s="40">
        <v>319.21666666666664</v>
      </c>
      <c r="K110" s="31">
        <v>315.95</v>
      </c>
      <c r="L110" s="31">
        <v>311.55</v>
      </c>
      <c r="M110" s="31">
        <v>13.87444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2741.45</v>
      </c>
      <c r="D111" s="40">
        <v>2737.2833333333328</v>
      </c>
      <c r="E111" s="40">
        <v>2719.6166666666659</v>
      </c>
      <c r="F111" s="40">
        <v>2697.7833333333328</v>
      </c>
      <c r="G111" s="40">
        <v>2680.1166666666659</v>
      </c>
      <c r="H111" s="40">
        <v>2759.1166666666659</v>
      </c>
      <c r="I111" s="40">
        <v>2776.7833333333328</v>
      </c>
      <c r="J111" s="40">
        <v>2798.6166666666659</v>
      </c>
      <c r="K111" s="31">
        <v>2754.95</v>
      </c>
      <c r="L111" s="31">
        <v>2715.45</v>
      </c>
      <c r="M111" s="31">
        <v>21.259519999999998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697.1</v>
      </c>
      <c r="D112" s="40">
        <v>695.98333333333323</v>
      </c>
      <c r="E112" s="40">
        <v>692.96666666666647</v>
      </c>
      <c r="F112" s="40">
        <v>688.83333333333326</v>
      </c>
      <c r="G112" s="40">
        <v>685.81666666666649</v>
      </c>
      <c r="H112" s="40">
        <v>700.11666666666645</v>
      </c>
      <c r="I112" s="40">
        <v>703.1333333333331</v>
      </c>
      <c r="J112" s="40">
        <v>707.26666666666642</v>
      </c>
      <c r="K112" s="31">
        <v>699</v>
      </c>
      <c r="L112" s="31">
        <v>691.85</v>
      </c>
      <c r="M112" s="31">
        <v>74.972080000000005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1548.7</v>
      </c>
      <c r="D113" s="40">
        <v>1559.4166666666667</v>
      </c>
      <c r="E113" s="40">
        <v>1530.8333333333335</v>
      </c>
      <c r="F113" s="40">
        <v>1512.9666666666667</v>
      </c>
      <c r="G113" s="40">
        <v>1484.3833333333334</v>
      </c>
      <c r="H113" s="40">
        <v>1577.2833333333335</v>
      </c>
      <c r="I113" s="40">
        <v>1605.866666666667</v>
      </c>
      <c r="J113" s="40">
        <v>1623.7333333333336</v>
      </c>
      <c r="K113" s="31">
        <v>1588</v>
      </c>
      <c r="L113" s="31">
        <v>1541.55</v>
      </c>
      <c r="M113" s="31">
        <v>36.86947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678.9</v>
      </c>
      <c r="D114" s="40">
        <v>677.45</v>
      </c>
      <c r="E114" s="40">
        <v>669.40000000000009</v>
      </c>
      <c r="F114" s="40">
        <v>659.90000000000009</v>
      </c>
      <c r="G114" s="40">
        <v>651.85000000000014</v>
      </c>
      <c r="H114" s="40">
        <v>686.95</v>
      </c>
      <c r="I114" s="40">
        <v>695</v>
      </c>
      <c r="J114" s="40">
        <v>704.5</v>
      </c>
      <c r="K114" s="31">
        <v>685.5</v>
      </c>
      <c r="L114" s="31">
        <v>667.95</v>
      </c>
      <c r="M114" s="31">
        <v>10.04027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759</v>
      </c>
      <c r="D115" s="40">
        <v>766.43333333333339</v>
      </c>
      <c r="E115" s="40">
        <v>738.86666666666679</v>
      </c>
      <c r="F115" s="40">
        <v>718.73333333333335</v>
      </c>
      <c r="G115" s="40">
        <v>691.16666666666674</v>
      </c>
      <c r="H115" s="40">
        <v>786.56666666666683</v>
      </c>
      <c r="I115" s="40">
        <v>814.13333333333344</v>
      </c>
      <c r="J115" s="40">
        <v>834.26666666666688</v>
      </c>
      <c r="K115" s="31">
        <v>794</v>
      </c>
      <c r="L115" s="31">
        <v>746.3</v>
      </c>
      <c r="M115" s="31">
        <v>9.2623700000000007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47.95</v>
      </c>
      <c r="D116" s="40">
        <v>47.9</v>
      </c>
      <c r="E116" s="40">
        <v>47.25</v>
      </c>
      <c r="F116" s="40">
        <v>46.550000000000004</v>
      </c>
      <c r="G116" s="40">
        <v>45.900000000000006</v>
      </c>
      <c r="H116" s="40">
        <v>48.599999999999994</v>
      </c>
      <c r="I116" s="40">
        <v>49.249999999999986</v>
      </c>
      <c r="J116" s="40">
        <v>49.949999999999989</v>
      </c>
      <c r="K116" s="31">
        <v>48.55</v>
      </c>
      <c r="L116" s="31">
        <v>47.2</v>
      </c>
      <c r="M116" s="31">
        <v>277.25232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234.7</v>
      </c>
      <c r="D117" s="40">
        <v>235.54999999999998</v>
      </c>
      <c r="E117" s="40">
        <v>233.64999999999998</v>
      </c>
      <c r="F117" s="40">
        <v>232.6</v>
      </c>
      <c r="G117" s="40">
        <v>230.7</v>
      </c>
      <c r="H117" s="40">
        <v>236.59999999999997</v>
      </c>
      <c r="I117" s="40">
        <v>238.5</v>
      </c>
      <c r="J117" s="40">
        <v>239.54999999999995</v>
      </c>
      <c r="K117" s="31">
        <v>237.45</v>
      </c>
      <c r="L117" s="31">
        <v>234.5</v>
      </c>
      <c r="M117" s="31">
        <v>92.235969999999995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241.85</v>
      </c>
      <c r="D118" s="40">
        <v>241.15</v>
      </c>
      <c r="E118" s="40">
        <v>236.3</v>
      </c>
      <c r="F118" s="40">
        <v>230.75</v>
      </c>
      <c r="G118" s="40">
        <v>225.9</v>
      </c>
      <c r="H118" s="40">
        <v>246.70000000000002</v>
      </c>
      <c r="I118" s="40">
        <v>251.54999999999998</v>
      </c>
      <c r="J118" s="40">
        <v>257.10000000000002</v>
      </c>
      <c r="K118" s="31">
        <v>246</v>
      </c>
      <c r="L118" s="31">
        <v>235.6</v>
      </c>
      <c r="M118" s="31">
        <v>124.17221000000001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8420.15</v>
      </c>
      <c r="D119" s="40">
        <v>8433.2833333333328</v>
      </c>
      <c r="E119" s="40">
        <v>8346.866666666665</v>
      </c>
      <c r="F119" s="40">
        <v>8273.5833333333321</v>
      </c>
      <c r="G119" s="40">
        <v>8187.1666666666642</v>
      </c>
      <c r="H119" s="40">
        <v>8506.5666666666657</v>
      </c>
      <c r="I119" s="40">
        <v>8592.9833333333336</v>
      </c>
      <c r="J119" s="40">
        <v>8666.2666666666664</v>
      </c>
      <c r="K119" s="31">
        <v>8519.7000000000007</v>
      </c>
      <c r="L119" s="31">
        <v>8360</v>
      </c>
      <c r="M119" s="31">
        <v>0.67908000000000002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193.6</v>
      </c>
      <c r="D120" s="40">
        <v>191.79999999999998</v>
      </c>
      <c r="E120" s="40">
        <v>188.14999999999998</v>
      </c>
      <c r="F120" s="40">
        <v>182.7</v>
      </c>
      <c r="G120" s="40">
        <v>179.04999999999998</v>
      </c>
      <c r="H120" s="40">
        <v>197.24999999999997</v>
      </c>
      <c r="I120" s="40">
        <v>200.9</v>
      </c>
      <c r="J120" s="40">
        <v>206.34999999999997</v>
      </c>
      <c r="K120" s="31">
        <v>195.45</v>
      </c>
      <c r="L120" s="31">
        <v>186.35</v>
      </c>
      <c r="M120" s="31">
        <v>110.41670000000001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129.9</v>
      </c>
      <c r="D121" s="40">
        <v>128.91666666666666</v>
      </c>
      <c r="E121" s="40">
        <v>127.23333333333332</v>
      </c>
      <c r="F121" s="40">
        <v>124.56666666666666</v>
      </c>
      <c r="G121" s="40">
        <v>122.88333333333333</v>
      </c>
      <c r="H121" s="40">
        <v>131.58333333333331</v>
      </c>
      <c r="I121" s="40">
        <v>133.26666666666665</v>
      </c>
      <c r="J121" s="40">
        <v>135.93333333333331</v>
      </c>
      <c r="K121" s="31">
        <v>130.6</v>
      </c>
      <c r="L121" s="31">
        <v>126.25</v>
      </c>
      <c r="M121" s="31">
        <v>202.07254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4166.1000000000004</v>
      </c>
      <c r="D122" s="40">
        <v>4126.5</v>
      </c>
      <c r="E122" s="40">
        <v>4044.6000000000004</v>
      </c>
      <c r="F122" s="40">
        <v>3923.1000000000004</v>
      </c>
      <c r="G122" s="40">
        <v>3841.2000000000007</v>
      </c>
      <c r="H122" s="40">
        <v>4248</v>
      </c>
      <c r="I122" s="40">
        <v>4329.8999999999996</v>
      </c>
      <c r="J122" s="40">
        <v>4451.3999999999996</v>
      </c>
      <c r="K122" s="31">
        <v>4208.3999999999996</v>
      </c>
      <c r="L122" s="31">
        <v>4005</v>
      </c>
      <c r="M122" s="31">
        <v>73.692949999999996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526.54999999999995</v>
      </c>
      <c r="D123" s="40">
        <v>529.1</v>
      </c>
      <c r="E123" s="40">
        <v>522.45000000000005</v>
      </c>
      <c r="F123" s="40">
        <v>518.35</v>
      </c>
      <c r="G123" s="40">
        <v>511.70000000000005</v>
      </c>
      <c r="H123" s="40">
        <v>533.20000000000005</v>
      </c>
      <c r="I123" s="40">
        <v>539.84999999999991</v>
      </c>
      <c r="J123" s="40">
        <v>543.95000000000005</v>
      </c>
      <c r="K123" s="31">
        <v>535.75</v>
      </c>
      <c r="L123" s="31">
        <v>525</v>
      </c>
      <c r="M123" s="31">
        <v>24.053260000000002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310.60000000000002</v>
      </c>
      <c r="D124" s="40">
        <v>308.61666666666673</v>
      </c>
      <c r="E124" s="40">
        <v>305.18333333333345</v>
      </c>
      <c r="F124" s="40">
        <v>299.76666666666671</v>
      </c>
      <c r="G124" s="40">
        <v>296.33333333333343</v>
      </c>
      <c r="H124" s="40">
        <v>314.03333333333347</v>
      </c>
      <c r="I124" s="40">
        <v>317.46666666666675</v>
      </c>
      <c r="J124" s="40">
        <v>322.8833333333335</v>
      </c>
      <c r="K124" s="31">
        <v>312.05</v>
      </c>
      <c r="L124" s="31">
        <v>303.2</v>
      </c>
      <c r="M124" s="31">
        <v>81.308920000000001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1168.5999999999999</v>
      </c>
      <c r="D125" s="40">
        <v>1151.45</v>
      </c>
      <c r="E125" s="40">
        <v>1125.8000000000002</v>
      </c>
      <c r="F125" s="40">
        <v>1083.0000000000002</v>
      </c>
      <c r="G125" s="40">
        <v>1057.3500000000004</v>
      </c>
      <c r="H125" s="40">
        <v>1194.25</v>
      </c>
      <c r="I125" s="40">
        <v>1219.9000000000001</v>
      </c>
      <c r="J125" s="40">
        <v>1262.6999999999998</v>
      </c>
      <c r="K125" s="31">
        <v>1177.0999999999999</v>
      </c>
      <c r="L125" s="31">
        <v>1108.6500000000001</v>
      </c>
      <c r="M125" s="31">
        <v>52.700130000000001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6492.8</v>
      </c>
      <c r="D126" s="40">
        <v>6494.916666666667</v>
      </c>
      <c r="E126" s="40">
        <v>6424.8833333333341</v>
      </c>
      <c r="F126" s="40">
        <v>6356.9666666666672</v>
      </c>
      <c r="G126" s="40">
        <v>6286.9333333333343</v>
      </c>
      <c r="H126" s="40">
        <v>6562.8333333333339</v>
      </c>
      <c r="I126" s="40">
        <v>6632.8666666666668</v>
      </c>
      <c r="J126" s="40">
        <v>6700.7833333333338</v>
      </c>
      <c r="K126" s="31">
        <v>6564.95</v>
      </c>
      <c r="L126" s="31">
        <v>6427</v>
      </c>
      <c r="M126" s="31">
        <v>3.0923400000000001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1692.8</v>
      </c>
      <c r="D127" s="40">
        <v>1686.25</v>
      </c>
      <c r="E127" s="40">
        <v>1669.55</v>
      </c>
      <c r="F127" s="40">
        <v>1646.3</v>
      </c>
      <c r="G127" s="40">
        <v>1629.6</v>
      </c>
      <c r="H127" s="40">
        <v>1709.5</v>
      </c>
      <c r="I127" s="40">
        <v>1726.1999999999998</v>
      </c>
      <c r="J127" s="40">
        <v>1749.45</v>
      </c>
      <c r="K127" s="31">
        <v>1702.95</v>
      </c>
      <c r="L127" s="31">
        <v>1663</v>
      </c>
      <c r="M127" s="31">
        <v>43.7331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1971.05</v>
      </c>
      <c r="D128" s="40">
        <v>1981.2833333333335</v>
      </c>
      <c r="E128" s="40">
        <v>1951.7666666666671</v>
      </c>
      <c r="F128" s="40">
        <v>1932.4833333333336</v>
      </c>
      <c r="G128" s="40">
        <v>1902.9666666666672</v>
      </c>
      <c r="H128" s="40">
        <v>2000.5666666666671</v>
      </c>
      <c r="I128" s="40">
        <v>2030.0833333333335</v>
      </c>
      <c r="J128" s="40">
        <v>2049.3666666666668</v>
      </c>
      <c r="K128" s="31">
        <v>2010.8</v>
      </c>
      <c r="L128" s="31">
        <v>1962</v>
      </c>
      <c r="M128" s="31">
        <v>3.3797999999999999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2348.5500000000002</v>
      </c>
      <c r="D129" s="40">
        <v>2371.1166666666668</v>
      </c>
      <c r="E129" s="40">
        <v>2322.4333333333334</v>
      </c>
      <c r="F129" s="40">
        <v>2296.3166666666666</v>
      </c>
      <c r="G129" s="40">
        <v>2247.6333333333332</v>
      </c>
      <c r="H129" s="40">
        <v>2397.2333333333336</v>
      </c>
      <c r="I129" s="40">
        <v>2445.916666666667</v>
      </c>
      <c r="J129" s="40">
        <v>2472.0333333333338</v>
      </c>
      <c r="K129" s="31">
        <v>2419.8000000000002</v>
      </c>
      <c r="L129" s="31">
        <v>2345</v>
      </c>
      <c r="M129" s="31">
        <v>3.41012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388.75</v>
      </c>
      <c r="D130" s="40">
        <v>383.56666666666666</v>
      </c>
      <c r="E130" s="40">
        <v>377.18333333333334</v>
      </c>
      <c r="F130" s="40">
        <v>365.61666666666667</v>
      </c>
      <c r="G130" s="40">
        <v>359.23333333333335</v>
      </c>
      <c r="H130" s="40">
        <v>395.13333333333333</v>
      </c>
      <c r="I130" s="40">
        <v>401.51666666666665</v>
      </c>
      <c r="J130" s="40">
        <v>413.08333333333331</v>
      </c>
      <c r="K130" s="31">
        <v>389.95</v>
      </c>
      <c r="L130" s="31">
        <v>372</v>
      </c>
      <c r="M130" s="31">
        <v>21.818999999999999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679.35</v>
      </c>
      <c r="D131" s="40">
        <v>682.44999999999993</v>
      </c>
      <c r="E131" s="40">
        <v>674.04999999999984</v>
      </c>
      <c r="F131" s="40">
        <v>668.74999999999989</v>
      </c>
      <c r="G131" s="40">
        <v>660.3499999999998</v>
      </c>
      <c r="H131" s="40">
        <v>687.74999999999989</v>
      </c>
      <c r="I131" s="40">
        <v>696.15</v>
      </c>
      <c r="J131" s="40">
        <v>701.44999999999993</v>
      </c>
      <c r="K131" s="31">
        <v>690.85</v>
      </c>
      <c r="L131" s="31">
        <v>677.15</v>
      </c>
      <c r="M131" s="31">
        <v>41.864640000000001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421.15</v>
      </c>
      <c r="D132" s="40">
        <v>420.41666666666669</v>
      </c>
      <c r="E132" s="40">
        <v>415.03333333333336</v>
      </c>
      <c r="F132" s="40">
        <v>408.91666666666669</v>
      </c>
      <c r="G132" s="40">
        <v>403.53333333333336</v>
      </c>
      <c r="H132" s="40">
        <v>426.53333333333336</v>
      </c>
      <c r="I132" s="40">
        <v>431.91666666666669</v>
      </c>
      <c r="J132" s="40">
        <v>438.03333333333336</v>
      </c>
      <c r="K132" s="31">
        <v>425.8</v>
      </c>
      <c r="L132" s="31">
        <v>414.3</v>
      </c>
      <c r="M132" s="31">
        <v>104.64852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4068.6</v>
      </c>
      <c r="D133" s="40">
        <v>4094.1166666666663</v>
      </c>
      <c r="E133" s="40">
        <v>4034.5333333333328</v>
      </c>
      <c r="F133" s="40">
        <v>4000.4666666666667</v>
      </c>
      <c r="G133" s="40">
        <v>3940.8833333333332</v>
      </c>
      <c r="H133" s="40">
        <v>4128.1833333333325</v>
      </c>
      <c r="I133" s="40">
        <v>4187.7666666666655</v>
      </c>
      <c r="J133" s="40">
        <v>4221.8333333333321</v>
      </c>
      <c r="K133" s="31">
        <v>4153.7</v>
      </c>
      <c r="L133" s="31">
        <v>4060.05</v>
      </c>
      <c r="M133" s="31">
        <v>3.6874099999999999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1982.35</v>
      </c>
      <c r="D134" s="40">
        <v>1985.2666666666667</v>
      </c>
      <c r="E134" s="40">
        <v>1972.5833333333333</v>
      </c>
      <c r="F134" s="40">
        <v>1962.8166666666666</v>
      </c>
      <c r="G134" s="40">
        <v>1950.1333333333332</v>
      </c>
      <c r="H134" s="40">
        <v>1995.0333333333333</v>
      </c>
      <c r="I134" s="40">
        <v>2007.7166666666667</v>
      </c>
      <c r="J134" s="40">
        <v>2017.4833333333333</v>
      </c>
      <c r="K134" s="31">
        <v>1997.95</v>
      </c>
      <c r="L134" s="31">
        <v>1975.5</v>
      </c>
      <c r="M134" s="31">
        <v>27.198070000000001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91.1</v>
      </c>
      <c r="D135" s="40">
        <v>91.283333333333317</v>
      </c>
      <c r="E135" s="40">
        <v>90.266666666666637</v>
      </c>
      <c r="F135" s="40">
        <v>89.433333333333323</v>
      </c>
      <c r="G135" s="40">
        <v>88.416666666666643</v>
      </c>
      <c r="H135" s="40">
        <v>92.116666666666632</v>
      </c>
      <c r="I135" s="40">
        <v>93.133333333333312</v>
      </c>
      <c r="J135" s="40">
        <v>93.966666666666626</v>
      </c>
      <c r="K135" s="31">
        <v>92.3</v>
      </c>
      <c r="L135" s="31">
        <v>90.45</v>
      </c>
      <c r="M135" s="31">
        <v>58.762619999999998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4667.2</v>
      </c>
      <c r="D136" s="40">
        <v>4623.2333333333336</v>
      </c>
      <c r="E136" s="40">
        <v>4563.9666666666672</v>
      </c>
      <c r="F136" s="40">
        <v>4460.7333333333336</v>
      </c>
      <c r="G136" s="40">
        <v>4401.4666666666672</v>
      </c>
      <c r="H136" s="40">
        <v>4726.4666666666672</v>
      </c>
      <c r="I136" s="40">
        <v>4785.7333333333336</v>
      </c>
      <c r="J136" s="40">
        <v>4888.9666666666672</v>
      </c>
      <c r="K136" s="31">
        <v>4682.5</v>
      </c>
      <c r="L136" s="31">
        <v>4520</v>
      </c>
      <c r="M136" s="31">
        <v>3.8907799999999999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447.75</v>
      </c>
      <c r="D137" s="40">
        <v>446.43333333333339</v>
      </c>
      <c r="E137" s="40">
        <v>441.4166666666668</v>
      </c>
      <c r="F137" s="40">
        <v>435.08333333333343</v>
      </c>
      <c r="G137" s="40">
        <v>430.06666666666683</v>
      </c>
      <c r="H137" s="40">
        <v>452.76666666666677</v>
      </c>
      <c r="I137" s="40">
        <v>457.78333333333342</v>
      </c>
      <c r="J137" s="40">
        <v>464.11666666666673</v>
      </c>
      <c r="K137" s="31">
        <v>451.45</v>
      </c>
      <c r="L137" s="31">
        <v>440.1</v>
      </c>
      <c r="M137" s="31">
        <v>34.540509999999998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5765.4</v>
      </c>
      <c r="D138" s="40">
        <v>5740.166666666667</v>
      </c>
      <c r="E138" s="40">
        <v>5677.2833333333338</v>
      </c>
      <c r="F138" s="40">
        <v>5589.166666666667</v>
      </c>
      <c r="G138" s="40">
        <v>5526.2833333333338</v>
      </c>
      <c r="H138" s="40">
        <v>5828.2833333333338</v>
      </c>
      <c r="I138" s="40">
        <v>5891.166666666667</v>
      </c>
      <c r="J138" s="40">
        <v>5979.2833333333338</v>
      </c>
      <c r="K138" s="31">
        <v>5803.05</v>
      </c>
      <c r="L138" s="31">
        <v>5652.05</v>
      </c>
      <c r="M138" s="31">
        <v>3.1078899999999998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1716.7</v>
      </c>
      <c r="D139" s="40">
        <v>1720.8999999999999</v>
      </c>
      <c r="E139" s="40">
        <v>1701.7999999999997</v>
      </c>
      <c r="F139" s="40">
        <v>1686.8999999999999</v>
      </c>
      <c r="G139" s="40">
        <v>1667.7999999999997</v>
      </c>
      <c r="H139" s="40">
        <v>1735.7999999999997</v>
      </c>
      <c r="I139" s="40">
        <v>1754.8999999999996</v>
      </c>
      <c r="J139" s="40">
        <v>1769.7999999999997</v>
      </c>
      <c r="K139" s="31">
        <v>1740</v>
      </c>
      <c r="L139" s="31">
        <v>1706</v>
      </c>
      <c r="M139" s="31">
        <v>17.052420000000001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622.20000000000005</v>
      </c>
      <c r="D140" s="40">
        <v>620.05000000000007</v>
      </c>
      <c r="E140" s="40">
        <v>616.30000000000018</v>
      </c>
      <c r="F140" s="40">
        <v>610.40000000000009</v>
      </c>
      <c r="G140" s="40">
        <v>606.6500000000002</v>
      </c>
      <c r="H140" s="40">
        <v>625.95000000000016</v>
      </c>
      <c r="I140" s="40">
        <v>629.69999999999993</v>
      </c>
      <c r="J140" s="40">
        <v>635.60000000000014</v>
      </c>
      <c r="K140" s="31">
        <v>623.79999999999995</v>
      </c>
      <c r="L140" s="31">
        <v>614.15</v>
      </c>
      <c r="M140" s="31">
        <v>12.07264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963.75</v>
      </c>
      <c r="D141" s="40">
        <v>961.91666666666663</v>
      </c>
      <c r="E141" s="40">
        <v>956.83333333333326</v>
      </c>
      <c r="F141" s="40">
        <v>949.91666666666663</v>
      </c>
      <c r="G141" s="40">
        <v>944.83333333333326</v>
      </c>
      <c r="H141" s="40">
        <v>968.83333333333326</v>
      </c>
      <c r="I141" s="40">
        <v>973.91666666666652</v>
      </c>
      <c r="J141" s="40">
        <v>980.83333333333326</v>
      </c>
      <c r="K141" s="31">
        <v>967</v>
      </c>
      <c r="L141" s="31">
        <v>955</v>
      </c>
      <c r="M141" s="31">
        <v>7.2334899999999998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79407.199999999997</v>
      </c>
      <c r="D142" s="40">
        <v>79569.733333333337</v>
      </c>
      <c r="E142" s="40">
        <v>79069.466666666674</v>
      </c>
      <c r="F142" s="40">
        <v>78731.733333333337</v>
      </c>
      <c r="G142" s="40">
        <v>78231.466666666674</v>
      </c>
      <c r="H142" s="40">
        <v>79907.466666666674</v>
      </c>
      <c r="I142" s="40">
        <v>80407.733333333337</v>
      </c>
      <c r="J142" s="40">
        <v>80745.466666666674</v>
      </c>
      <c r="K142" s="31">
        <v>80070</v>
      </c>
      <c r="L142" s="31">
        <v>79232</v>
      </c>
      <c r="M142" s="31">
        <v>5.3609999999999998E-2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1080.1500000000001</v>
      </c>
      <c r="D143" s="40">
        <v>1088.95</v>
      </c>
      <c r="E143" s="40">
        <v>1070.2</v>
      </c>
      <c r="F143" s="40">
        <v>1060.25</v>
      </c>
      <c r="G143" s="40">
        <v>1041.5</v>
      </c>
      <c r="H143" s="40">
        <v>1098.9000000000001</v>
      </c>
      <c r="I143" s="40">
        <v>1117.6500000000001</v>
      </c>
      <c r="J143" s="40">
        <v>1127.6000000000001</v>
      </c>
      <c r="K143" s="31">
        <v>1107.7</v>
      </c>
      <c r="L143" s="31">
        <v>1079</v>
      </c>
      <c r="M143" s="31">
        <v>8.9034600000000008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186</v>
      </c>
      <c r="D144" s="40">
        <v>188.11666666666667</v>
      </c>
      <c r="E144" s="40">
        <v>183.28333333333336</v>
      </c>
      <c r="F144" s="40">
        <v>180.56666666666669</v>
      </c>
      <c r="G144" s="40">
        <v>175.73333333333338</v>
      </c>
      <c r="H144" s="40">
        <v>190.83333333333334</v>
      </c>
      <c r="I144" s="40">
        <v>195.66666666666666</v>
      </c>
      <c r="J144" s="40">
        <v>198.38333333333333</v>
      </c>
      <c r="K144" s="31">
        <v>192.95</v>
      </c>
      <c r="L144" s="31">
        <v>185.4</v>
      </c>
      <c r="M144" s="31">
        <v>131.89064999999999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843.05</v>
      </c>
      <c r="D145" s="40">
        <v>841.36666666666667</v>
      </c>
      <c r="E145" s="40">
        <v>836.73333333333335</v>
      </c>
      <c r="F145" s="40">
        <v>830.41666666666663</v>
      </c>
      <c r="G145" s="40">
        <v>825.7833333333333</v>
      </c>
      <c r="H145" s="40">
        <v>847.68333333333339</v>
      </c>
      <c r="I145" s="40">
        <v>852.31666666666683</v>
      </c>
      <c r="J145" s="40">
        <v>858.63333333333344</v>
      </c>
      <c r="K145" s="31">
        <v>846</v>
      </c>
      <c r="L145" s="31">
        <v>835.05</v>
      </c>
      <c r="M145" s="31">
        <v>26.474419999999999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184.3</v>
      </c>
      <c r="D146" s="40">
        <v>183.70000000000002</v>
      </c>
      <c r="E146" s="40">
        <v>181.60000000000002</v>
      </c>
      <c r="F146" s="40">
        <v>178.9</v>
      </c>
      <c r="G146" s="40">
        <v>176.8</v>
      </c>
      <c r="H146" s="40">
        <v>186.40000000000003</v>
      </c>
      <c r="I146" s="40">
        <v>188.5</v>
      </c>
      <c r="J146" s="40">
        <v>191.20000000000005</v>
      </c>
      <c r="K146" s="31">
        <v>185.8</v>
      </c>
      <c r="L146" s="31">
        <v>181</v>
      </c>
      <c r="M146" s="31">
        <v>47.079639999999998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557.95000000000005</v>
      </c>
      <c r="D147" s="40">
        <v>557.30000000000007</v>
      </c>
      <c r="E147" s="40">
        <v>554.85000000000014</v>
      </c>
      <c r="F147" s="40">
        <v>551.75000000000011</v>
      </c>
      <c r="G147" s="40">
        <v>549.30000000000018</v>
      </c>
      <c r="H147" s="40">
        <v>560.40000000000009</v>
      </c>
      <c r="I147" s="40">
        <v>562.85000000000014</v>
      </c>
      <c r="J147" s="40">
        <v>565.95000000000005</v>
      </c>
      <c r="K147" s="31">
        <v>559.75</v>
      </c>
      <c r="L147" s="31">
        <v>554.20000000000005</v>
      </c>
      <c r="M147" s="31">
        <v>19.39884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7258.25</v>
      </c>
      <c r="D148" s="40">
        <v>7237.9666666666672</v>
      </c>
      <c r="E148" s="40">
        <v>7175.9333333333343</v>
      </c>
      <c r="F148" s="40">
        <v>7093.6166666666668</v>
      </c>
      <c r="G148" s="40">
        <v>7031.5833333333339</v>
      </c>
      <c r="H148" s="40">
        <v>7320.2833333333347</v>
      </c>
      <c r="I148" s="40">
        <v>7382.3166666666675</v>
      </c>
      <c r="J148" s="40">
        <v>7464.633333333335</v>
      </c>
      <c r="K148" s="31">
        <v>7300</v>
      </c>
      <c r="L148" s="31">
        <v>7155.65</v>
      </c>
      <c r="M148" s="31">
        <v>5.4600400000000002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1015.2</v>
      </c>
      <c r="D149" s="40">
        <v>1015.5666666666666</v>
      </c>
      <c r="E149" s="40">
        <v>1004.3333333333333</v>
      </c>
      <c r="F149" s="40">
        <v>993.4666666666667</v>
      </c>
      <c r="G149" s="40">
        <v>982.23333333333335</v>
      </c>
      <c r="H149" s="40">
        <v>1026.4333333333332</v>
      </c>
      <c r="I149" s="40">
        <v>1037.6666666666665</v>
      </c>
      <c r="J149" s="40">
        <v>1048.5333333333331</v>
      </c>
      <c r="K149" s="31">
        <v>1026.8</v>
      </c>
      <c r="L149" s="31">
        <v>1004.7</v>
      </c>
      <c r="M149" s="31">
        <v>4.7374900000000002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4285.1000000000004</v>
      </c>
      <c r="D150" s="40">
        <v>4255.95</v>
      </c>
      <c r="E150" s="40">
        <v>4185.1499999999996</v>
      </c>
      <c r="F150" s="40">
        <v>4085.2</v>
      </c>
      <c r="G150" s="40">
        <v>4014.3999999999996</v>
      </c>
      <c r="H150" s="40">
        <v>4355.8999999999996</v>
      </c>
      <c r="I150" s="40">
        <v>4426.7000000000007</v>
      </c>
      <c r="J150" s="40">
        <v>4526.6499999999996</v>
      </c>
      <c r="K150" s="31">
        <v>4326.75</v>
      </c>
      <c r="L150" s="31">
        <v>4156</v>
      </c>
      <c r="M150" s="31">
        <v>11.626799999999999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3141.3</v>
      </c>
      <c r="D151" s="40">
        <v>3109.3666666666668</v>
      </c>
      <c r="E151" s="40">
        <v>3066.7333333333336</v>
      </c>
      <c r="F151" s="40">
        <v>2992.166666666667</v>
      </c>
      <c r="G151" s="40">
        <v>2949.5333333333338</v>
      </c>
      <c r="H151" s="40">
        <v>3183.9333333333334</v>
      </c>
      <c r="I151" s="40">
        <v>3226.5666666666666</v>
      </c>
      <c r="J151" s="40">
        <v>3301.1333333333332</v>
      </c>
      <c r="K151" s="31">
        <v>3152</v>
      </c>
      <c r="L151" s="31">
        <v>3034.8</v>
      </c>
      <c r="M151" s="31">
        <v>6.1063499999999999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1521</v>
      </c>
      <c r="D152" s="40">
        <v>1524.6833333333332</v>
      </c>
      <c r="E152" s="40">
        <v>1511.6666666666663</v>
      </c>
      <c r="F152" s="40">
        <v>1502.333333333333</v>
      </c>
      <c r="G152" s="40">
        <v>1489.3166666666662</v>
      </c>
      <c r="H152" s="40">
        <v>1534.0166666666664</v>
      </c>
      <c r="I152" s="40">
        <v>1547.0333333333333</v>
      </c>
      <c r="J152" s="40">
        <v>1556.3666666666666</v>
      </c>
      <c r="K152" s="31">
        <v>1537.7</v>
      </c>
      <c r="L152" s="31">
        <v>1515.35</v>
      </c>
      <c r="M152" s="31">
        <v>5.7583200000000003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897.6</v>
      </c>
      <c r="D153" s="40">
        <v>902.6</v>
      </c>
      <c r="E153" s="40">
        <v>890.2</v>
      </c>
      <c r="F153" s="40">
        <v>882.80000000000007</v>
      </c>
      <c r="G153" s="40">
        <v>870.40000000000009</v>
      </c>
      <c r="H153" s="40">
        <v>910</v>
      </c>
      <c r="I153" s="40">
        <v>922.39999999999986</v>
      </c>
      <c r="J153" s="40">
        <v>929.8</v>
      </c>
      <c r="K153" s="31">
        <v>915</v>
      </c>
      <c r="L153" s="31">
        <v>895.2</v>
      </c>
      <c r="M153" s="31">
        <v>1.14181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146.65</v>
      </c>
      <c r="D154" s="40">
        <v>147.43333333333337</v>
      </c>
      <c r="E154" s="40">
        <v>145.31666666666672</v>
      </c>
      <c r="F154" s="40">
        <v>143.98333333333335</v>
      </c>
      <c r="G154" s="40">
        <v>141.8666666666667</v>
      </c>
      <c r="H154" s="40">
        <v>148.76666666666674</v>
      </c>
      <c r="I154" s="40">
        <v>150.88333333333335</v>
      </c>
      <c r="J154" s="40">
        <v>152.21666666666675</v>
      </c>
      <c r="K154" s="31">
        <v>149.55000000000001</v>
      </c>
      <c r="L154" s="31">
        <v>146.1</v>
      </c>
      <c r="M154" s="31">
        <v>163.33090000000001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145.4</v>
      </c>
      <c r="D155" s="40">
        <v>145.81666666666666</v>
      </c>
      <c r="E155" s="40">
        <v>143.78333333333333</v>
      </c>
      <c r="F155" s="40">
        <v>142.16666666666666</v>
      </c>
      <c r="G155" s="40">
        <v>140.13333333333333</v>
      </c>
      <c r="H155" s="40">
        <v>147.43333333333334</v>
      </c>
      <c r="I155" s="40">
        <v>149.46666666666664</v>
      </c>
      <c r="J155" s="40">
        <v>151.08333333333334</v>
      </c>
      <c r="K155" s="31">
        <v>147.85</v>
      </c>
      <c r="L155" s="31">
        <v>144.19999999999999</v>
      </c>
      <c r="M155" s="31">
        <v>243.90675999999999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3961.85</v>
      </c>
      <c r="D156" s="40">
        <v>3945.8666666666668</v>
      </c>
      <c r="E156" s="40">
        <v>3825.3833333333337</v>
      </c>
      <c r="F156" s="40">
        <v>3688.916666666667</v>
      </c>
      <c r="G156" s="40">
        <v>3568.4333333333338</v>
      </c>
      <c r="H156" s="40">
        <v>4082.3333333333335</v>
      </c>
      <c r="I156" s="40">
        <v>4202.8166666666675</v>
      </c>
      <c r="J156" s="40">
        <v>4339.2833333333328</v>
      </c>
      <c r="K156" s="31">
        <v>4066.35</v>
      </c>
      <c r="L156" s="31">
        <v>3809.4</v>
      </c>
      <c r="M156" s="31">
        <v>6.5932199999999996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19395.55</v>
      </c>
      <c r="D157" s="40">
        <v>19442.483333333334</v>
      </c>
      <c r="E157" s="40">
        <v>19297.916666666668</v>
      </c>
      <c r="F157" s="40">
        <v>19200.283333333333</v>
      </c>
      <c r="G157" s="40">
        <v>19055.716666666667</v>
      </c>
      <c r="H157" s="40">
        <v>19540.116666666669</v>
      </c>
      <c r="I157" s="40">
        <v>19684.683333333334</v>
      </c>
      <c r="J157" s="40">
        <v>19782.316666666669</v>
      </c>
      <c r="K157" s="31">
        <v>19587.05</v>
      </c>
      <c r="L157" s="31">
        <v>19344.849999999999</v>
      </c>
      <c r="M157" s="31">
        <v>0.27328000000000002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448.25</v>
      </c>
      <c r="D158" s="40">
        <v>452.4666666666667</v>
      </c>
      <c r="E158" s="40">
        <v>440.43333333333339</v>
      </c>
      <c r="F158" s="40">
        <v>432.61666666666667</v>
      </c>
      <c r="G158" s="40">
        <v>420.58333333333337</v>
      </c>
      <c r="H158" s="40">
        <v>460.28333333333342</v>
      </c>
      <c r="I158" s="40">
        <v>472.31666666666672</v>
      </c>
      <c r="J158" s="40">
        <v>480.13333333333344</v>
      </c>
      <c r="K158" s="31">
        <v>464.5</v>
      </c>
      <c r="L158" s="31">
        <v>444.65</v>
      </c>
      <c r="M158" s="31">
        <v>23.374009999999998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886.7</v>
      </c>
      <c r="D159" s="40">
        <v>897.65</v>
      </c>
      <c r="E159" s="40">
        <v>871.3</v>
      </c>
      <c r="F159" s="40">
        <v>855.9</v>
      </c>
      <c r="G159" s="40">
        <v>829.55</v>
      </c>
      <c r="H159" s="40">
        <v>913.05</v>
      </c>
      <c r="I159" s="40">
        <v>939.40000000000009</v>
      </c>
      <c r="J159" s="40">
        <v>954.8</v>
      </c>
      <c r="K159" s="31">
        <v>924</v>
      </c>
      <c r="L159" s="31">
        <v>882.25</v>
      </c>
      <c r="M159" s="31">
        <v>11.926869999999999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163.65</v>
      </c>
      <c r="D160" s="40">
        <v>159.08333333333334</v>
      </c>
      <c r="E160" s="40">
        <v>153.56666666666669</v>
      </c>
      <c r="F160" s="40">
        <v>143.48333333333335</v>
      </c>
      <c r="G160" s="40">
        <v>137.9666666666667</v>
      </c>
      <c r="H160" s="40">
        <v>169.16666666666669</v>
      </c>
      <c r="I160" s="40">
        <v>174.68333333333334</v>
      </c>
      <c r="J160" s="40">
        <v>184.76666666666668</v>
      </c>
      <c r="K160" s="31">
        <v>164.6</v>
      </c>
      <c r="L160" s="31">
        <v>149</v>
      </c>
      <c r="M160" s="31">
        <v>1312.3837799999999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242.95</v>
      </c>
      <c r="D161" s="40">
        <v>245.65</v>
      </c>
      <c r="E161" s="40">
        <v>239.35000000000002</v>
      </c>
      <c r="F161" s="40">
        <v>235.75000000000003</v>
      </c>
      <c r="G161" s="40">
        <v>229.45000000000005</v>
      </c>
      <c r="H161" s="40">
        <v>249.25</v>
      </c>
      <c r="I161" s="40">
        <v>255.55</v>
      </c>
      <c r="J161" s="40">
        <v>259.14999999999998</v>
      </c>
      <c r="K161" s="31">
        <v>251.95</v>
      </c>
      <c r="L161" s="31">
        <v>242.05</v>
      </c>
      <c r="M161" s="31">
        <v>45.196489999999997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3175.2</v>
      </c>
      <c r="D162" s="40">
        <v>3175.7333333333336</v>
      </c>
      <c r="E162" s="40">
        <v>3132.0166666666673</v>
      </c>
      <c r="F162" s="40">
        <v>3088.8333333333339</v>
      </c>
      <c r="G162" s="40">
        <v>3045.1166666666677</v>
      </c>
      <c r="H162" s="40">
        <v>3218.916666666667</v>
      </c>
      <c r="I162" s="40">
        <v>3262.6333333333332</v>
      </c>
      <c r="J162" s="40">
        <v>3305.8166666666666</v>
      </c>
      <c r="K162" s="31">
        <v>3219.45</v>
      </c>
      <c r="L162" s="31">
        <v>3132.55</v>
      </c>
      <c r="M162" s="31">
        <v>2.7226699999999999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33871.4</v>
      </c>
      <c r="D163" s="40">
        <v>33662.1</v>
      </c>
      <c r="E163" s="40">
        <v>33174.299999999996</v>
      </c>
      <c r="F163" s="40">
        <v>32477.199999999997</v>
      </c>
      <c r="G163" s="40">
        <v>31989.399999999994</v>
      </c>
      <c r="H163" s="40">
        <v>34359.199999999997</v>
      </c>
      <c r="I163" s="40">
        <v>34847</v>
      </c>
      <c r="J163" s="40">
        <v>35544.1</v>
      </c>
      <c r="K163" s="31">
        <v>34149.9</v>
      </c>
      <c r="L163" s="31">
        <v>32965</v>
      </c>
      <c r="M163" s="31">
        <v>0.35785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232.35</v>
      </c>
      <c r="D164" s="40">
        <v>232.88333333333335</v>
      </c>
      <c r="E164" s="40">
        <v>230.01666666666671</v>
      </c>
      <c r="F164" s="40">
        <v>227.68333333333337</v>
      </c>
      <c r="G164" s="40">
        <v>224.81666666666672</v>
      </c>
      <c r="H164" s="40">
        <v>235.2166666666667</v>
      </c>
      <c r="I164" s="40">
        <v>238.08333333333331</v>
      </c>
      <c r="J164" s="40">
        <v>240.41666666666669</v>
      </c>
      <c r="K164" s="31">
        <v>235.75</v>
      </c>
      <c r="L164" s="31">
        <v>230.55</v>
      </c>
      <c r="M164" s="31">
        <v>39.759219999999999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5656.3</v>
      </c>
      <c r="D165" s="40">
        <v>5663.7666666666664</v>
      </c>
      <c r="E165" s="40">
        <v>5597.5333333333328</v>
      </c>
      <c r="F165" s="40">
        <v>5538.7666666666664</v>
      </c>
      <c r="G165" s="40">
        <v>5472.5333333333328</v>
      </c>
      <c r="H165" s="40">
        <v>5722.5333333333328</v>
      </c>
      <c r="I165" s="40">
        <v>5788.7666666666664</v>
      </c>
      <c r="J165" s="40">
        <v>5847.5333333333328</v>
      </c>
      <c r="K165" s="31">
        <v>5730</v>
      </c>
      <c r="L165" s="31">
        <v>5605</v>
      </c>
      <c r="M165" s="31">
        <v>0.29910999999999999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2436.35</v>
      </c>
      <c r="D166" s="40">
        <v>2429.3000000000002</v>
      </c>
      <c r="E166" s="40">
        <v>2418.6000000000004</v>
      </c>
      <c r="F166" s="40">
        <v>2400.8500000000004</v>
      </c>
      <c r="G166" s="40">
        <v>2390.1500000000005</v>
      </c>
      <c r="H166" s="40">
        <v>2447.0500000000002</v>
      </c>
      <c r="I166" s="40">
        <v>2457.75</v>
      </c>
      <c r="J166" s="40">
        <v>2475.5</v>
      </c>
      <c r="K166" s="31">
        <v>2440</v>
      </c>
      <c r="L166" s="31">
        <v>2411.5500000000002</v>
      </c>
      <c r="M166" s="31">
        <v>1.27966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2922.45</v>
      </c>
      <c r="D167" s="40">
        <v>2875.5166666666664</v>
      </c>
      <c r="E167" s="40">
        <v>2807.0333333333328</v>
      </c>
      <c r="F167" s="40">
        <v>2691.6166666666663</v>
      </c>
      <c r="G167" s="40">
        <v>2623.1333333333328</v>
      </c>
      <c r="H167" s="40">
        <v>2990.9333333333329</v>
      </c>
      <c r="I167" s="40">
        <v>3059.4166666666665</v>
      </c>
      <c r="J167" s="40">
        <v>3174.833333333333</v>
      </c>
      <c r="K167" s="31">
        <v>2944</v>
      </c>
      <c r="L167" s="31">
        <v>2760.1</v>
      </c>
      <c r="M167" s="31">
        <v>32.92971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2449.1999999999998</v>
      </c>
      <c r="D168" s="40">
        <v>2443.0333333333333</v>
      </c>
      <c r="E168" s="40">
        <v>2416.4166666666665</v>
      </c>
      <c r="F168" s="40">
        <v>2383.6333333333332</v>
      </c>
      <c r="G168" s="40">
        <v>2357.0166666666664</v>
      </c>
      <c r="H168" s="40">
        <v>2475.8166666666666</v>
      </c>
      <c r="I168" s="40">
        <v>2502.4333333333334</v>
      </c>
      <c r="J168" s="40">
        <v>2535.2166666666667</v>
      </c>
      <c r="K168" s="31">
        <v>2469.65</v>
      </c>
      <c r="L168" s="31">
        <v>2410.25</v>
      </c>
      <c r="M168" s="31">
        <v>4.4016200000000003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142.44999999999999</v>
      </c>
      <c r="D169" s="40">
        <v>142.94999999999999</v>
      </c>
      <c r="E169" s="40">
        <v>141.04999999999998</v>
      </c>
      <c r="F169" s="40">
        <v>139.65</v>
      </c>
      <c r="G169" s="40">
        <v>137.75</v>
      </c>
      <c r="H169" s="40">
        <v>144.34999999999997</v>
      </c>
      <c r="I169" s="40">
        <v>146.24999999999994</v>
      </c>
      <c r="J169" s="40">
        <v>147.64999999999995</v>
      </c>
      <c r="K169" s="31">
        <v>144.85</v>
      </c>
      <c r="L169" s="31">
        <v>141.55000000000001</v>
      </c>
      <c r="M169" s="31">
        <v>57.20158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189.95</v>
      </c>
      <c r="D170" s="40">
        <v>191.46666666666667</v>
      </c>
      <c r="E170" s="40">
        <v>187.83333333333334</v>
      </c>
      <c r="F170" s="40">
        <v>185.71666666666667</v>
      </c>
      <c r="G170" s="40">
        <v>182.08333333333334</v>
      </c>
      <c r="H170" s="40">
        <v>193.58333333333334</v>
      </c>
      <c r="I170" s="40">
        <v>197.21666666666667</v>
      </c>
      <c r="J170" s="40">
        <v>199.33333333333334</v>
      </c>
      <c r="K170" s="31">
        <v>195.1</v>
      </c>
      <c r="L170" s="31">
        <v>189.35</v>
      </c>
      <c r="M170" s="31">
        <v>129.00644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477</v>
      </c>
      <c r="D171" s="40">
        <v>478.43333333333334</v>
      </c>
      <c r="E171" s="40">
        <v>473.56666666666666</v>
      </c>
      <c r="F171" s="40">
        <v>470.13333333333333</v>
      </c>
      <c r="G171" s="40">
        <v>465.26666666666665</v>
      </c>
      <c r="H171" s="40">
        <v>481.86666666666667</v>
      </c>
      <c r="I171" s="40">
        <v>486.73333333333335</v>
      </c>
      <c r="J171" s="40">
        <v>490.16666666666669</v>
      </c>
      <c r="K171" s="31">
        <v>483.3</v>
      </c>
      <c r="L171" s="31">
        <v>475</v>
      </c>
      <c r="M171" s="31">
        <v>4.9606199999999996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13844.85</v>
      </c>
      <c r="D172" s="40">
        <v>13893.283333333335</v>
      </c>
      <c r="E172" s="40">
        <v>13737.76666666667</v>
      </c>
      <c r="F172" s="40">
        <v>13630.683333333336</v>
      </c>
      <c r="G172" s="40">
        <v>13475.166666666672</v>
      </c>
      <c r="H172" s="40">
        <v>14000.366666666669</v>
      </c>
      <c r="I172" s="40">
        <v>14155.883333333335</v>
      </c>
      <c r="J172" s="40">
        <v>14262.966666666667</v>
      </c>
      <c r="K172" s="31">
        <v>14048.8</v>
      </c>
      <c r="L172" s="31">
        <v>13786.2</v>
      </c>
      <c r="M172" s="31">
        <v>2.8250000000000001E-2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41.05</v>
      </c>
      <c r="D173" s="40">
        <v>41.18333333333333</v>
      </c>
      <c r="E173" s="40">
        <v>40.61666666666666</v>
      </c>
      <c r="F173" s="40">
        <v>40.18333333333333</v>
      </c>
      <c r="G173" s="40">
        <v>39.61666666666666</v>
      </c>
      <c r="H173" s="40">
        <v>41.61666666666666</v>
      </c>
      <c r="I173" s="40">
        <v>42.183333333333337</v>
      </c>
      <c r="J173" s="40">
        <v>42.61666666666666</v>
      </c>
      <c r="K173" s="31">
        <v>41.75</v>
      </c>
      <c r="L173" s="31">
        <v>40.75</v>
      </c>
      <c r="M173" s="31">
        <v>625.99441000000002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193.25</v>
      </c>
      <c r="D174" s="40">
        <v>192.65</v>
      </c>
      <c r="E174" s="40">
        <v>190.85000000000002</v>
      </c>
      <c r="F174" s="40">
        <v>188.45000000000002</v>
      </c>
      <c r="G174" s="40">
        <v>186.65000000000003</v>
      </c>
      <c r="H174" s="40">
        <v>195.05</v>
      </c>
      <c r="I174" s="40">
        <v>196.85000000000002</v>
      </c>
      <c r="J174" s="40">
        <v>199.25</v>
      </c>
      <c r="K174" s="31">
        <v>194.45</v>
      </c>
      <c r="L174" s="31">
        <v>190.25</v>
      </c>
      <c r="M174" s="31">
        <v>40.68282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161.65</v>
      </c>
      <c r="D175" s="40">
        <v>161.33333333333334</v>
      </c>
      <c r="E175" s="40">
        <v>159.16666666666669</v>
      </c>
      <c r="F175" s="40">
        <v>156.68333333333334</v>
      </c>
      <c r="G175" s="40">
        <v>154.51666666666668</v>
      </c>
      <c r="H175" s="40">
        <v>163.81666666666669</v>
      </c>
      <c r="I175" s="40">
        <v>165.98333333333338</v>
      </c>
      <c r="J175" s="40">
        <v>168.4666666666667</v>
      </c>
      <c r="K175" s="31">
        <v>163.5</v>
      </c>
      <c r="L175" s="31">
        <v>158.85</v>
      </c>
      <c r="M175" s="31">
        <v>62.092570000000002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2609.1999999999998</v>
      </c>
      <c r="D176" s="40">
        <v>2589.5166666666664</v>
      </c>
      <c r="E176" s="40">
        <v>2567.0333333333328</v>
      </c>
      <c r="F176" s="40">
        <v>2524.8666666666663</v>
      </c>
      <c r="G176" s="40">
        <v>2502.3833333333328</v>
      </c>
      <c r="H176" s="40">
        <v>2631.6833333333329</v>
      </c>
      <c r="I176" s="40">
        <v>2654.1666666666665</v>
      </c>
      <c r="J176" s="40">
        <v>2696.333333333333</v>
      </c>
      <c r="K176" s="31">
        <v>2612</v>
      </c>
      <c r="L176" s="31">
        <v>2547.35</v>
      </c>
      <c r="M176" s="31">
        <v>62.457700000000003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1096.7</v>
      </c>
      <c r="D177" s="40">
        <v>1086.8666666666668</v>
      </c>
      <c r="E177" s="40">
        <v>1074.8333333333335</v>
      </c>
      <c r="F177" s="40">
        <v>1052.9666666666667</v>
      </c>
      <c r="G177" s="40">
        <v>1040.9333333333334</v>
      </c>
      <c r="H177" s="40">
        <v>1108.7333333333336</v>
      </c>
      <c r="I177" s="40">
        <v>1120.7666666666669</v>
      </c>
      <c r="J177" s="40">
        <v>1142.6333333333337</v>
      </c>
      <c r="K177" s="31">
        <v>1098.9000000000001</v>
      </c>
      <c r="L177" s="31">
        <v>1065</v>
      </c>
      <c r="M177" s="31">
        <v>15.15466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1261.95</v>
      </c>
      <c r="D178" s="40">
        <v>1252.1499999999999</v>
      </c>
      <c r="E178" s="40">
        <v>1236.7999999999997</v>
      </c>
      <c r="F178" s="40">
        <v>1211.6499999999999</v>
      </c>
      <c r="G178" s="40">
        <v>1196.2999999999997</v>
      </c>
      <c r="H178" s="40">
        <v>1277.2999999999997</v>
      </c>
      <c r="I178" s="40">
        <v>1292.6499999999996</v>
      </c>
      <c r="J178" s="40">
        <v>1317.7999999999997</v>
      </c>
      <c r="K178" s="31">
        <v>1267.5</v>
      </c>
      <c r="L178" s="31">
        <v>1227</v>
      </c>
      <c r="M178" s="31">
        <v>22.828140000000001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11488.15</v>
      </c>
      <c r="D179" s="40">
        <v>11545.183333333334</v>
      </c>
      <c r="E179" s="40">
        <v>11397.966666666669</v>
      </c>
      <c r="F179" s="40">
        <v>11307.783333333335</v>
      </c>
      <c r="G179" s="40">
        <v>11160.566666666669</v>
      </c>
      <c r="H179" s="40">
        <v>11635.366666666669</v>
      </c>
      <c r="I179" s="40">
        <v>11782.583333333336</v>
      </c>
      <c r="J179" s="40">
        <v>11872.766666666668</v>
      </c>
      <c r="K179" s="31">
        <v>11692.4</v>
      </c>
      <c r="L179" s="31">
        <v>11455</v>
      </c>
      <c r="M179" s="31">
        <v>3.0276100000000001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7984</v>
      </c>
      <c r="D180" s="40">
        <v>7983</v>
      </c>
      <c r="E180" s="40">
        <v>7936</v>
      </c>
      <c r="F180" s="40">
        <v>7888</v>
      </c>
      <c r="G180" s="40">
        <v>7841</v>
      </c>
      <c r="H180" s="40">
        <v>8031</v>
      </c>
      <c r="I180" s="40">
        <v>8078</v>
      </c>
      <c r="J180" s="40">
        <v>8126</v>
      </c>
      <c r="K180" s="31">
        <v>8030</v>
      </c>
      <c r="L180" s="31">
        <v>7935</v>
      </c>
      <c r="M180" s="31">
        <v>9.622E-2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28766.45</v>
      </c>
      <c r="D181" s="40">
        <v>28964.233333333334</v>
      </c>
      <c r="E181" s="40">
        <v>28503.216666666667</v>
      </c>
      <c r="F181" s="40">
        <v>28239.983333333334</v>
      </c>
      <c r="G181" s="40">
        <v>27778.966666666667</v>
      </c>
      <c r="H181" s="40">
        <v>29227.466666666667</v>
      </c>
      <c r="I181" s="40">
        <v>29688.483333333337</v>
      </c>
      <c r="J181" s="40">
        <v>29951.716666666667</v>
      </c>
      <c r="K181" s="31">
        <v>29425.25</v>
      </c>
      <c r="L181" s="31">
        <v>28701</v>
      </c>
      <c r="M181" s="31">
        <v>0.42151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1335.25</v>
      </c>
      <c r="D182" s="40">
        <v>1339.0166666666667</v>
      </c>
      <c r="E182" s="40">
        <v>1320.5333333333333</v>
      </c>
      <c r="F182" s="40">
        <v>1305.8166666666666</v>
      </c>
      <c r="G182" s="40">
        <v>1287.3333333333333</v>
      </c>
      <c r="H182" s="40">
        <v>1353.7333333333333</v>
      </c>
      <c r="I182" s="40">
        <v>1372.2166666666665</v>
      </c>
      <c r="J182" s="40">
        <v>1386.9333333333334</v>
      </c>
      <c r="K182" s="31">
        <v>1357.5</v>
      </c>
      <c r="L182" s="31">
        <v>1324.3</v>
      </c>
      <c r="M182" s="31">
        <v>8.2206100000000006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2247.65</v>
      </c>
      <c r="D183" s="40">
        <v>2239.3333333333335</v>
      </c>
      <c r="E183" s="40">
        <v>2226.666666666667</v>
      </c>
      <c r="F183" s="40">
        <v>2205.6833333333334</v>
      </c>
      <c r="G183" s="40">
        <v>2193.0166666666669</v>
      </c>
      <c r="H183" s="40">
        <v>2260.3166666666671</v>
      </c>
      <c r="I183" s="40">
        <v>2272.983333333334</v>
      </c>
      <c r="J183" s="40">
        <v>2293.9666666666672</v>
      </c>
      <c r="K183" s="31">
        <v>2252</v>
      </c>
      <c r="L183" s="31">
        <v>2218.35</v>
      </c>
      <c r="M183" s="31">
        <v>4.3773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464.7</v>
      </c>
      <c r="D184" s="40">
        <v>464.13333333333338</v>
      </c>
      <c r="E184" s="40">
        <v>459.26666666666677</v>
      </c>
      <c r="F184" s="40">
        <v>453.83333333333337</v>
      </c>
      <c r="G184" s="40">
        <v>448.96666666666675</v>
      </c>
      <c r="H184" s="40">
        <v>469.56666666666678</v>
      </c>
      <c r="I184" s="40">
        <v>474.43333333333345</v>
      </c>
      <c r="J184" s="40">
        <v>479.86666666666679</v>
      </c>
      <c r="K184" s="31">
        <v>469</v>
      </c>
      <c r="L184" s="31">
        <v>458.7</v>
      </c>
      <c r="M184" s="31">
        <v>164.87567999999999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119.35</v>
      </c>
      <c r="D185" s="40">
        <v>119.63333333333333</v>
      </c>
      <c r="E185" s="40">
        <v>118.01666666666665</v>
      </c>
      <c r="F185" s="40">
        <v>116.68333333333332</v>
      </c>
      <c r="G185" s="40">
        <v>115.06666666666665</v>
      </c>
      <c r="H185" s="40">
        <v>120.96666666666665</v>
      </c>
      <c r="I185" s="40">
        <v>122.58333333333333</v>
      </c>
      <c r="J185" s="40">
        <v>123.91666666666666</v>
      </c>
      <c r="K185" s="31">
        <v>121.25</v>
      </c>
      <c r="L185" s="31">
        <v>118.3</v>
      </c>
      <c r="M185" s="31">
        <v>432.99835999999999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820.5</v>
      </c>
      <c r="D186" s="40">
        <v>823.28333333333342</v>
      </c>
      <c r="E186" s="40">
        <v>812.16666666666686</v>
      </c>
      <c r="F186" s="40">
        <v>803.83333333333348</v>
      </c>
      <c r="G186" s="40">
        <v>792.71666666666692</v>
      </c>
      <c r="H186" s="40">
        <v>831.61666666666679</v>
      </c>
      <c r="I186" s="40">
        <v>842.73333333333335</v>
      </c>
      <c r="J186" s="40">
        <v>851.06666666666672</v>
      </c>
      <c r="K186" s="31">
        <v>834.4</v>
      </c>
      <c r="L186" s="31">
        <v>814.95</v>
      </c>
      <c r="M186" s="31">
        <v>29.87134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534.4</v>
      </c>
      <c r="D187" s="40">
        <v>534.01666666666677</v>
      </c>
      <c r="E187" s="40">
        <v>526.03333333333353</v>
      </c>
      <c r="F187" s="40">
        <v>517.66666666666674</v>
      </c>
      <c r="G187" s="40">
        <v>509.68333333333351</v>
      </c>
      <c r="H187" s="40">
        <v>542.38333333333355</v>
      </c>
      <c r="I187" s="40">
        <v>550.3666666666669</v>
      </c>
      <c r="J187" s="40">
        <v>558.73333333333358</v>
      </c>
      <c r="K187" s="31">
        <v>542</v>
      </c>
      <c r="L187" s="31">
        <v>525.65</v>
      </c>
      <c r="M187" s="31">
        <v>24.442119999999999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631.45000000000005</v>
      </c>
      <c r="D188" s="40">
        <v>630.88333333333333</v>
      </c>
      <c r="E188" s="40">
        <v>624.11666666666667</v>
      </c>
      <c r="F188" s="40">
        <v>616.7833333333333</v>
      </c>
      <c r="G188" s="40">
        <v>610.01666666666665</v>
      </c>
      <c r="H188" s="40">
        <v>638.2166666666667</v>
      </c>
      <c r="I188" s="40">
        <v>644.98333333333335</v>
      </c>
      <c r="J188" s="40">
        <v>652.31666666666672</v>
      </c>
      <c r="K188" s="31">
        <v>637.65</v>
      </c>
      <c r="L188" s="31">
        <v>623.54999999999995</v>
      </c>
      <c r="M188" s="31">
        <v>8.2154900000000008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562</v>
      </c>
      <c r="D189" s="40">
        <v>561.7833333333333</v>
      </c>
      <c r="E189" s="40">
        <v>554.56666666666661</v>
      </c>
      <c r="F189" s="40">
        <v>547.13333333333333</v>
      </c>
      <c r="G189" s="40">
        <v>539.91666666666663</v>
      </c>
      <c r="H189" s="40">
        <v>569.21666666666658</v>
      </c>
      <c r="I189" s="40">
        <v>576.43333333333328</v>
      </c>
      <c r="J189" s="40">
        <v>583.86666666666656</v>
      </c>
      <c r="K189" s="31">
        <v>569</v>
      </c>
      <c r="L189" s="31">
        <v>554.35</v>
      </c>
      <c r="M189" s="31">
        <v>19.106870000000001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930.95</v>
      </c>
      <c r="D190" s="40">
        <v>936.73333333333323</v>
      </c>
      <c r="E190" s="40">
        <v>921.46666666666647</v>
      </c>
      <c r="F190" s="40">
        <v>911.98333333333323</v>
      </c>
      <c r="G190" s="40">
        <v>896.71666666666647</v>
      </c>
      <c r="H190" s="40">
        <v>946.21666666666647</v>
      </c>
      <c r="I190" s="40">
        <v>961.48333333333312</v>
      </c>
      <c r="J190" s="40">
        <v>970.96666666666647</v>
      </c>
      <c r="K190" s="31">
        <v>952</v>
      </c>
      <c r="L190" s="31">
        <v>927.25</v>
      </c>
      <c r="M190" s="31">
        <v>44.030160000000002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3833.3</v>
      </c>
      <c r="D191" s="40">
        <v>3804.9666666666667</v>
      </c>
      <c r="E191" s="40">
        <v>3769.9333333333334</v>
      </c>
      <c r="F191" s="40">
        <v>3706.5666666666666</v>
      </c>
      <c r="G191" s="40">
        <v>3671.5333333333333</v>
      </c>
      <c r="H191" s="40">
        <v>3868.3333333333335</v>
      </c>
      <c r="I191" s="40">
        <v>3903.3666666666672</v>
      </c>
      <c r="J191" s="40">
        <v>3966.7333333333336</v>
      </c>
      <c r="K191" s="31">
        <v>3840</v>
      </c>
      <c r="L191" s="31">
        <v>3741.6</v>
      </c>
      <c r="M191" s="31">
        <v>18.77966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801.45</v>
      </c>
      <c r="D192" s="40">
        <v>806.78333333333342</v>
      </c>
      <c r="E192" s="40">
        <v>794.36666666666679</v>
      </c>
      <c r="F192" s="40">
        <v>787.28333333333342</v>
      </c>
      <c r="G192" s="40">
        <v>774.86666666666679</v>
      </c>
      <c r="H192" s="40">
        <v>813.86666666666679</v>
      </c>
      <c r="I192" s="40">
        <v>826.28333333333353</v>
      </c>
      <c r="J192" s="40">
        <v>833.36666666666679</v>
      </c>
      <c r="K192" s="31">
        <v>819.2</v>
      </c>
      <c r="L192" s="31">
        <v>799.7</v>
      </c>
      <c r="M192" s="31">
        <v>34.998699999999999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5840.15</v>
      </c>
      <c r="D193" s="40">
        <v>5852.3666666666659</v>
      </c>
      <c r="E193" s="40">
        <v>5777.7833333333319</v>
      </c>
      <c r="F193" s="40">
        <v>5715.4166666666661</v>
      </c>
      <c r="G193" s="40">
        <v>5640.8333333333321</v>
      </c>
      <c r="H193" s="40">
        <v>5914.7333333333318</v>
      </c>
      <c r="I193" s="40">
        <v>5989.3166666666657</v>
      </c>
      <c r="J193" s="40">
        <v>6051.6833333333316</v>
      </c>
      <c r="K193" s="31">
        <v>5926.95</v>
      </c>
      <c r="L193" s="31">
        <v>5790</v>
      </c>
      <c r="M193" s="31">
        <v>1.9441600000000001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344.95</v>
      </c>
      <c r="D194" s="40">
        <v>345.10000000000008</v>
      </c>
      <c r="E194" s="40">
        <v>338.70000000000016</v>
      </c>
      <c r="F194" s="40">
        <v>332.4500000000001</v>
      </c>
      <c r="G194" s="40">
        <v>326.05000000000018</v>
      </c>
      <c r="H194" s="40">
        <v>351.35000000000014</v>
      </c>
      <c r="I194" s="40">
        <v>357.75000000000011</v>
      </c>
      <c r="J194" s="40">
        <v>364.00000000000011</v>
      </c>
      <c r="K194" s="31">
        <v>351.5</v>
      </c>
      <c r="L194" s="31">
        <v>338.85</v>
      </c>
      <c r="M194" s="31">
        <v>318.61984999999999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179.4</v>
      </c>
      <c r="D195" s="40">
        <v>177.5</v>
      </c>
      <c r="E195" s="40">
        <v>170.25</v>
      </c>
      <c r="F195" s="40">
        <v>161.1</v>
      </c>
      <c r="G195" s="40">
        <v>153.85</v>
      </c>
      <c r="H195" s="40">
        <v>186.65</v>
      </c>
      <c r="I195" s="40">
        <v>193.9</v>
      </c>
      <c r="J195" s="40">
        <v>203.05</v>
      </c>
      <c r="K195" s="31">
        <v>184.75</v>
      </c>
      <c r="L195" s="31">
        <v>168.35</v>
      </c>
      <c r="M195" s="31">
        <v>1611.8937900000001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1316.85</v>
      </c>
      <c r="D196" s="40">
        <v>1319.9</v>
      </c>
      <c r="E196" s="40">
        <v>1307.1000000000001</v>
      </c>
      <c r="F196" s="40">
        <v>1297.3500000000001</v>
      </c>
      <c r="G196" s="40">
        <v>1284.5500000000002</v>
      </c>
      <c r="H196" s="40">
        <v>1329.65</v>
      </c>
      <c r="I196" s="40">
        <v>1342.4500000000003</v>
      </c>
      <c r="J196" s="40">
        <v>1352.2</v>
      </c>
      <c r="K196" s="31">
        <v>1332.7</v>
      </c>
      <c r="L196" s="31">
        <v>1310.1500000000001</v>
      </c>
      <c r="M196" s="31">
        <v>57.952159999999999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1413.05</v>
      </c>
      <c r="D197" s="40">
        <v>1405.0166666666667</v>
      </c>
      <c r="E197" s="40">
        <v>1389.0333333333333</v>
      </c>
      <c r="F197" s="40">
        <v>1365.0166666666667</v>
      </c>
      <c r="G197" s="40">
        <v>1349.0333333333333</v>
      </c>
      <c r="H197" s="40">
        <v>1429.0333333333333</v>
      </c>
      <c r="I197" s="40">
        <v>1445.0166666666664</v>
      </c>
      <c r="J197" s="40">
        <v>1469.0333333333333</v>
      </c>
      <c r="K197" s="31">
        <v>1421</v>
      </c>
      <c r="L197" s="31">
        <v>1381</v>
      </c>
      <c r="M197" s="31">
        <v>24.818249999999999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1012</v>
      </c>
      <c r="D198" s="40">
        <v>1014.4666666666667</v>
      </c>
      <c r="E198" s="40">
        <v>1002.0333333333333</v>
      </c>
      <c r="F198" s="40">
        <v>992.06666666666661</v>
      </c>
      <c r="G198" s="40">
        <v>979.63333333333321</v>
      </c>
      <c r="H198" s="40">
        <v>1024.4333333333334</v>
      </c>
      <c r="I198" s="40">
        <v>1036.8666666666668</v>
      </c>
      <c r="J198" s="40">
        <v>1046.8333333333335</v>
      </c>
      <c r="K198" s="31">
        <v>1026.9000000000001</v>
      </c>
      <c r="L198" s="31">
        <v>1004.5</v>
      </c>
      <c r="M198" s="31">
        <v>5.6114699999999997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2192.65</v>
      </c>
      <c r="D199" s="40">
        <v>2176.4333333333334</v>
      </c>
      <c r="E199" s="40">
        <v>2146.2166666666667</v>
      </c>
      <c r="F199" s="40">
        <v>2099.7833333333333</v>
      </c>
      <c r="G199" s="40">
        <v>2069.5666666666666</v>
      </c>
      <c r="H199" s="40">
        <v>2222.8666666666668</v>
      </c>
      <c r="I199" s="40">
        <v>2253.0833333333339</v>
      </c>
      <c r="J199" s="40">
        <v>2299.5166666666669</v>
      </c>
      <c r="K199" s="31">
        <v>2206.65</v>
      </c>
      <c r="L199" s="31">
        <v>2130</v>
      </c>
      <c r="M199" s="31">
        <v>13.297840000000001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3129.3</v>
      </c>
      <c r="D200" s="40">
        <v>3126.7666666666664</v>
      </c>
      <c r="E200" s="40">
        <v>3104.5333333333328</v>
      </c>
      <c r="F200" s="40">
        <v>3079.7666666666664</v>
      </c>
      <c r="G200" s="40">
        <v>3057.5333333333328</v>
      </c>
      <c r="H200" s="40">
        <v>3151.5333333333328</v>
      </c>
      <c r="I200" s="40">
        <v>3173.7666666666664</v>
      </c>
      <c r="J200" s="40">
        <v>3198.5333333333328</v>
      </c>
      <c r="K200" s="31">
        <v>3149</v>
      </c>
      <c r="L200" s="31">
        <v>3102</v>
      </c>
      <c r="M200" s="31">
        <v>0.39334999999999998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515.15</v>
      </c>
      <c r="D201" s="40">
        <v>511.15000000000003</v>
      </c>
      <c r="E201" s="40">
        <v>502.80000000000007</v>
      </c>
      <c r="F201" s="40">
        <v>490.45000000000005</v>
      </c>
      <c r="G201" s="40">
        <v>482.10000000000008</v>
      </c>
      <c r="H201" s="40">
        <v>523.5</v>
      </c>
      <c r="I201" s="40">
        <v>531.85000000000014</v>
      </c>
      <c r="J201" s="40">
        <v>544.20000000000005</v>
      </c>
      <c r="K201" s="31">
        <v>519.5</v>
      </c>
      <c r="L201" s="31">
        <v>498.8</v>
      </c>
      <c r="M201" s="31">
        <v>18.17013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1049.8499999999999</v>
      </c>
      <c r="D202" s="40">
        <v>1052.7</v>
      </c>
      <c r="E202" s="40">
        <v>1037.4000000000001</v>
      </c>
      <c r="F202" s="40">
        <v>1024.95</v>
      </c>
      <c r="G202" s="40">
        <v>1009.6500000000001</v>
      </c>
      <c r="H202" s="40">
        <v>1065.1500000000001</v>
      </c>
      <c r="I202" s="40">
        <v>1080.4499999999998</v>
      </c>
      <c r="J202" s="40">
        <v>1092.9000000000001</v>
      </c>
      <c r="K202" s="31">
        <v>1068</v>
      </c>
      <c r="L202" s="31">
        <v>1040.25</v>
      </c>
      <c r="M202" s="31">
        <v>6.7524600000000001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714.65</v>
      </c>
      <c r="D203" s="40">
        <v>711.6</v>
      </c>
      <c r="E203" s="40">
        <v>703.6</v>
      </c>
      <c r="F203" s="40">
        <v>692.55</v>
      </c>
      <c r="G203" s="40">
        <v>684.55</v>
      </c>
      <c r="H203" s="40">
        <v>722.65000000000009</v>
      </c>
      <c r="I203" s="40">
        <v>730.65000000000009</v>
      </c>
      <c r="J203" s="40">
        <v>741.70000000000016</v>
      </c>
      <c r="K203" s="31">
        <v>719.6</v>
      </c>
      <c r="L203" s="31">
        <v>700.55</v>
      </c>
      <c r="M203" s="31">
        <v>37.801909999999999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7464</v>
      </c>
      <c r="D204" s="40">
        <v>7492.9833333333336</v>
      </c>
      <c r="E204" s="40">
        <v>7421.1166666666668</v>
      </c>
      <c r="F204" s="40">
        <v>7378.2333333333336</v>
      </c>
      <c r="G204" s="40">
        <v>7306.3666666666668</v>
      </c>
      <c r="H204" s="40">
        <v>7535.8666666666668</v>
      </c>
      <c r="I204" s="40">
        <v>7607.7333333333336</v>
      </c>
      <c r="J204" s="40">
        <v>7650.6166666666668</v>
      </c>
      <c r="K204" s="31">
        <v>7564.85</v>
      </c>
      <c r="L204" s="31">
        <v>7450.1</v>
      </c>
      <c r="M204" s="31">
        <v>2.2930999999999999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37.1</v>
      </c>
      <c r="D205" s="40">
        <v>37.283333333333331</v>
      </c>
      <c r="E205" s="40">
        <v>36.716666666666661</v>
      </c>
      <c r="F205" s="40">
        <v>36.333333333333329</v>
      </c>
      <c r="G205" s="40">
        <v>35.766666666666659</v>
      </c>
      <c r="H205" s="40">
        <v>37.666666666666664</v>
      </c>
      <c r="I205" s="40">
        <v>38.233333333333327</v>
      </c>
      <c r="J205" s="40">
        <v>38.616666666666667</v>
      </c>
      <c r="K205" s="31">
        <v>37.85</v>
      </c>
      <c r="L205" s="31">
        <v>36.9</v>
      </c>
      <c r="M205" s="31">
        <v>126.0243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1613.35</v>
      </c>
      <c r="D206" s="40">
        <v>1606.6333333333332</v>
      </c>
      <c r="E206" s="40">
        <v>1596.2666666666664</v>
      </c>
      <c r="F206" s="40">
        <v>1579.1833333333332</v>
      </c>
      <c r="G206" s="40">
        <v>1568.8166666666664</v>
      </c>
      <c r="H206" s="40">
        <v>1623.7166666666665</v>
      </c>
      <c r="I206" s="40">
        <v>1634.0833333333333</v>
      </c>
      <c r="J206" s="40">
        <v>1651.1666666666665</v>
      </c>
      <c r="K206" s="31">
        <v>1617</v>
      </c>
      <c r="L206" s="31">
        <v>1589.55</v>
      </c>
      <c r="M206" s="31">
        <v>4.1820700000000004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882.35</v>
      </c>
      <c r="D207" s="40">
        <v>877.33333333333337</v>
      </c>
      <c r="E207" s="40">
        <v>868.01666666666677</v>
      </c>
      <c r="F207" s="40">
        <v>853.68333333333339</v>
      </c>
      <c r="G207" s="40">
        <v>844.36666666666679</v>
      </c>
      <c r="H207" s="40">
        <v>891.66666666666674</v>
      </c>
      <c r="I207" s="40">
        <v>900.98333333333335</v>
      </c>
      <c r="J207" s="40">
        <v>915.31666666666672</v>
      </c>
      <c r="K207" s="31">
        <v>886.65</v>
      </c>
      <c r="L207" s="31">
        <v>863</v>
      </c>
      <c r="M207" s="31">
        <v>31.597809999999999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260.60000000000002</v>
      </c>
      <c r="D208" s="40">
        <v>261.61666666666667</v>
      </c>
      <c r="E208" s="40">
        <v>256.58333333333337</v>
      </c>
      <c r="F208" s="40">
        <v>252.56666666666672</v>
      </c>
      <c r="G208" s="40">
        <v>247.53333333333342</v>
      </c>
      <c r="H208" s="40">
        <v>265.63333333333333</v>
      </c>
      <c r="I208" s="40">
        <v>270.66666666666663</v>
      </c>
      <c r="J208" s="40">
        <v>274.68333333333328</v>
      </c>
      <c r="K208" s="31">
        <v>266.64999999999998</v>
      </c>
      <c r="L208" s="31">
        <v>257.60000000000002</v>
      </c>
      <c r="M208" s="31">
        <v>8.92211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913.9</v>
      </c>
      <c r="D209" s="40">
        <v>916.18333333333339</v>
      </c>
      <c r="E209" s="40">
        <v>907.96666666666681</v>
      </c>
      <c r="F209" s="40">
        <v>902.03333333333342</v>
      </c>
      <c r="G209" s="40">
        <v>893.81666666666683</v>
      </c>
      <c r="H209" s="40">
        <v>922.11666666666679</v>
      </c>
      <c r="I209" s="40">
        <v>930.33333333333348</v>
      </c>
      <c r="J209" s="40">
        <v>936.26666666666677</v>
      </c>
      <c r="K209" s="31">
        <v>924.4</v>
      </c>
      <c r="L209" s="31">
        <v>910.25</v>
      </c>
      <c r="M209" s="31">
        <v>2.6046100000000001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303</v>
      </c>
      <c r="D210" s="40">
        <v>303.40000000000003</v>
      </c>
      <c r="E210" s="40">
        <v>298.80000000000007</v>
      </c>
      <c r="F210" s="40">
        <v>294.60000000000002</v>
      </c>
      <c r="G210" s="40">
        <v>290.00000000000006</v>
      </c>
      <c r="H210" s="40">
        <v>307.60000000000008</v>
      </c>
      <c r="I210" s="40">
        <v>312.2000000000001</v>
      </c>
      <c r="J210" s="40">
        <v>316.40000000000009</v>
      </c>
      <c r="K210" s="31">
        <v>308</v>
      </c>
      <c r="L210" s="31">
        <v>299.2</v>
      </c>
      <c r="M210" s="31">
        <v>121.93085000000001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11.55</v>
      </c>
      <c r="D211" s="40">
        <v>11.683333333333332</v>
      </c>
      <c r="E211" s="40">
        <v>11.116666666666664</v>
      </c>
      <c r="F211" s="40">
        <v>10.683333333333332</v>
      </c>
      <c r="G211" s="40">
        <v>10.116666666666664</v>
      </c>
      <c r="H211" s="40">
        <v>12.116666666666664</v>
      </c>
      <c r="I211" s="40">
        <v>12.68333333333333</v>
      </c>
      <c r="J211" s="40">
        <v>13.116666666666664</v>
      </c>
      <c r="K211" s="31">
        <v>12.25</v>
      </c>
      <c r="L211" s="31">
        <v>11.25</v>
      </c>
      <c r="M211" s="31">
        <v>6540.3921399999999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1250.25</v>
      </c>
      <c r="D212" s="40">
        <v>1240.5833333333333</v>
      </c>
      <c r="E212" s="40">
        <v>1224.6666666666665</v>
      </c>
      <c r="F212" s="40">
        <v>1199.0833333333333</v>
      </c>
      <c r="G212" s="40">
        <v>1183.1666666666665</v>
      </c>
      <c r="H212" s="40">
        <v>1266.1666666666665</v>
      </c>
      <c r="I212" s="40">
        <v>1282.083333333333</v>
      </c>
      <c r="J212" s="40">
        <v>1307.6666666666665</v>
      </c>
      <c r="K212" s="31">
        <v>1256.5</v>
      </c>
      <c r="L212" s="31">
        <v>1215</v>
      </c>
      <c r="M212" s="31">
        <v>12.071120000000001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2280.15</v>
      </c>
      <c r="D213" s="40">
        <v>2286.0666666666666</v>
      </c>
      <c r="E213" s="40">
        <v>2257.2833333333333</v>
      </c>
      <c r="F213" s="40">
        <v>2234.4166666666665</v>
      </c>
      <c r="G213" s="40">
        <v>2205.6333333333332</v>
      </c>
      <c r="H213" s="40">
        <v>2308.9333333333334</v>
      </c>
      <c r="I213" s="40">
        <v>2337.7166666666662</v>
      </c>
      <c r="J213" s="40">
        <v>2360.5833333333335</v>
      </c>
      <c r="K213" s="31">
        <v>2314.85</v>
      </c>
      <c r="L213" s="31">
        <v>2263.1999999999998</v>
      </c>
      <c r="M213" s="31">
        <v>0.55118999999999996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646.85</v>
      </c>
      <c r="D214" s="40">
        <v>643.46666666666658</v>
      </c>
      <c r="E214" s="40">
        <v>637.43333333333317</v>
      </c>
      <c r="F214" s="40">
        <v>628.01666666666654</v>
      </c>
      <c r="G214" s="40">
        <v>621.98333333333312</v>
      </c>
      <c r="H214" s="40">
        <v>652.88333333333321</v>
      </c>
      <c r="I214" s="40">
        <v>658.91666666666674</v>
      </c>
      <c r="J214" s="40">
        <v>668.33333333333326</v>
      </c>
      <c r="K214" s="40">
        <v>649.5</v>
      </c>
      <c r="L214" s="40">
        <v>634.04999999999995</v>
      </c>
      <c r="M214" s="40">
        <v>54.560740000000003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13.1</v>
      </c>
      <c r="D215" s="40">
        <v>13.1</v>
      </c>
      <c r="E215" s="40">
        <v>13</v>
      </c>
      <c r="F215" s="40">
        <v>12.9</v>
      </c>
      <c r="G215" s="40">
        <v>12.8</v>
      </c>
      <c r="H215" s="40">
        <v>13.2</v>
      </c>
      <c r="I215" s="40">
        <v>13.299999999999997</v>
      </c>
      <c r="J215" s="40">
        <v>13.399999999999999</v>
      </c>
      <c r="K215" s="40">
        <v>13.2</v>
      </c>
      <c r="L215" s="40">
        <v>13</v>
      </c>
      <c r="M215" s="40">
        <v>968.49882000000002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299.45</v>
      </c>
      <c r="D216" s="40">
        <v>298.93333333333334</v>
      </c>
      <c r="E216" s="40">
        <v>294.66666666666669</v>
      </c>
      <c r="F216" s="40">
        <v>289.88333333333333</v>
      </c>
      <c r="G216" s="40">
        <v>285.61666666666667</v>
      </c>
      <c r="H216" s="40">
        <v>303.7166666666667</v>
      </c>
      <c r="I216" s="40">
        <v>307.98333333333335</v>
      </c>
      <c r="J216" s="40">
        <v>312.76666666666671</v>
      </c>
      <c r="K216" s="40">
        <v>303.2</v>
      </c>
      <c r="L216" s="40">
        <v>294.14999999999998</v>
      </c>
      <c r="M216" s="40">
        <v>186.71616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2"/>
      <c r="B1" s="393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44475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5" t="s">
        <v>16</v>
      </c>
      <c r="B9" s="387" t="s">
        <v>18</v>
      </c>
      <c r="C9" s="391" t="s">
        <v>20</v>
      </c>
      <c r="D9" s="391" t="s">
        <v>21</v>
      </c>
      <c r="E9" s="382" t="s">
        <v>22</v>
      </c>
      <c r="F9" s="383"/>
      <c r="G9" s="384"/>
      <c r="H9" s="382" t="s">
        <v>23</v>
      </c>
      <c r="I9" s="383"/>
      <c r="J9" s="384"/>
      <c r="K9" s="26"/>
      <c r="L9" s="27"/>
      <c r="M9" s="53"/>
      <c r="N9" s="1"/>
      <c r="O9" s="1"/>
    </row>
    <row r="10" spans="1:15" ht="42.75" customHeight="1">
      <c r="A10" s="389"/>
      <c r="B10" s="390"/>
      <c r="C10" s="390"/>
      <c r="D10" s="39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25254.55</v>
      </c>
      <c r="D11" s="40">
        <v>25406.333333333332</v>
      </c>
      <c r="E11" s="40">
        <v>25043.416666666664</v>
      </c>
      <c r="F11" s="40">
        <v>24832.283333333333</v>
      </c>
      <c r="G11" s="40">
        <v>24469.366666666665</v>
      </c>
      <c r="H11" s="40">
        <v>25617.466666666664</v>
      </c>
      <c r="I11" s="40">
        <v>25980.383333333328</v>
      </c>
      <c r="J11" s="40">
        <v>26191.516666666663</v>
      </c>
      <c r="K11" s="31">
        <v>25769.25</v>
      </c>
      <c r="L11" s="31">
        <v>25195.200000000001</v>
      </c>
      <c r="M11" s="31">
        <v>0.22642000000000001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1877.95</v>
      </c>
      <c r="D12" s="40">
        <v>1880.5166666666667</v>
      </c>
      <c r="E12" s="40">
        <v>1855.4333333333334</v>
      </c>
      <c r="F12" s="40">
        <v>1832.9166666666667</v>
      </c>
      <c r="G12" s="40">
        <v>1807.8333333333335</v>
      </c>
      <c r="H12" s="40">
        <v>1903.0333333333333</v>
      </c>
      <c r="I12" s="40">
        <v>1928.1166666666668</v>
      </c>
      <c r="J12" s="40">
        <v>1950.6333333333332</v>
      </c>
      <c r="K12" s="31">
        <v>1905.6</v>
      </c>
      <c r="L12" s="31">
        <v>1858</v>
      </c>
      <c r="M12" s="31">
        <v>1.59998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2431.9</v>
      </c>
      <c r="D13" s="40">
        <v>2449.6666666666665</v>
      </c>
      <c r="E13" s="40">
        <v>2406.4333333333329</v>
      </c>
      <c r="F13" s="40">
        <v>2380.9666666666662</v>
      </c>
      <c r="G13" s="40">
        <v>2337.7333333333327</v>
      </c>
      <c r="H13" s="40">
        <v>2475.1333333333332</v>
      </c>
      <c r="I13" s="40">
        <v>2518.3666666666668</v>
      </c>
      <c r="J13" s="40">
        <v>2543.8333333333335</v>
      </c>
      <c r="K13" s="31">
        <v>2492.9</v>
      </c>
      <c r="L13" s="31">
        <v>2424.1999999999998</v>
      </c>
      <c r="M13" s="31">
        <v>0.38935999999999998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2263.6999999999998</v>
      </c>
      <c r="D14" s="40">
        <v>2266.9500000000003</v>
      </c>
      <c r="E14" s="40">
        <v>2249.9000000000005</v>
      </c>
      <c r="F14" s="40">
        <v>2236.1000000000004</v>
      </c>
      <c r="G14" s="40">
        <v>2219.0500000000006</v>
      </c>
      <c r="H14" s="40">
        <v>2280.7500000000005</v>
      </c>
      <c r="I14" s="40">
        <v>2297.8000000000006</v>
      </c>
      <c r="J14" s="40">
        <v>2311.6000000000004</v>
      </c>
      <c r="K14" s="31">
        <v>2284</v>
      </c>
      <c r="L14" s="31">
        <v>2253.15</v>
      </c>
      <c r="M14" s="31">
        <v>2.51071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1935.95</v>
      </c>
      <c r="D15" s="40">
        <v>1936.0166666666667</v>
      </c>
      <c r="E15" s="40">
        <v>1915.0833333333333</v>
      </c>
      <c r="F15" s="40">
        <v>1894.2166666666667</v>
      </c>
      <c r="G15" s="40">
        <v>1873.2833333333333</v>
      </c>
      <c r="H15" s="40">
        <v>1956.8833333333332</v>
      </c>
      <c r="I15" s="40">
        <v>1977.8166666666666</v>
      </c>
      <c r="J15" s="40">
        <v>1998.6833333333332</v>
      </c>
      <c r="K15" s="31">
        <v>1956.95</v>
      </c>
      <c r="L15" s="31">
        <v>1915.15</v>
      </c>
      <c r="M15" s="31">
        <v>3.93459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853</v>
      </c>
      <c r="D16" s="40">
        <v>859.83333333333337</v>
      </c>
      <c r="E16" s="40">
        <v>843.16666666666674</v>
      </c>
      <c r="F16" s="40">
        <v>833.33333333333337</v>
      </c>
      <c r="G16" s="40">
        <v>816.66666666666674</v>
      </c>
      <c r="H16" s="40">
        <v>869.66666666666674</v>
      </c>
      <c r="I16" s="40">
        <v>886.33333333333348</v>
      </c>
      <c r="J16" s="40">
        <v>896.16666666666674</v>
      </c>
      <c r="K16" s="31">
        <v>876.5</v>
      </c>
      <c r="L16" s="31">
        <v>850</v>
      </c>
      <c r="M16" s="31">
        <v>5.0385400000000002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1213</v>
      </c>
      <c r="D17" s="40">
        <v>1199.8999999999999</v>
      </c>
      <c r="E17" s="40">
        <v>1184.0999999999997</v>
      </c>
      <c r="F17" s="40">
        <v>1155.1999999999998</v>
      </c>
      <c r="G17" s="40">
        <v>1139.3999999999996</v>
      </c>
      <c r="H17" s="40">
        <v>1228.7999999999997</v>
      </c>
      <c r="I17" s="40">
        <v>1244.5999999999999</v>
      </c>
      <c r="J17" s="40">
        <v>1273.4999999999998</v>
      </c>
      <c r="K17" s="31">
        <v>1215.7</v>
      </c>
      <c r="L17" s="31">
        <v>1171</v>
      </c>
      <c r="M17" s="31">
        <v>11.519170000000001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625.29999999999995</v>
      </c>
      <c r="D18" s="40">
        <v>622.24999999999989</v>
      </c>
      <c r="E18" s="40">
        <v>610.0999999999998</v>
      </c>
      <c r="F18" s="40">
        <v>594.89999999999986</v>
      </c>
      <c r="G18" s="40">
        <v>582.74999999999977</v>
      </c>
      <c r="H18" s="40">
        <v>637.44999999999982</v>
      </c>
      <c r="I18" s="40">
        <v>649.59999999999991</v>
      </c>
      <c r="J18" s="40">
        <v>664.79999999999984</v>
      </c>
      <c r="K18" s="31">
        <v>634.4</v>
      </c>
      <c r="L18" s="31">
        <v>607.04999999999995</v>
      </c>
      <c r="M18" s="31">
        <v>6.1342600000000003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1066.2</v>
      </c>
      <c r="D19" s="40">
        <v>1049.8</v>
      </c>
      <c r="E19" s="40">
        <v>1026</v>
      </c>
      <c r="F19" s="40">
        <v>985.80000000000007</v>
      </c>
      <c r="G19" s="40">
        <v>962.00000000000011</v>
      </c>
      <c r="H19" s="40">
        <v>1090</v>
      </c>
      <c r="I19" s="40">
        <v>1113.7999999999997</v>
      </c>
      <c r="J19" s="40">
        <v>1153.9999999999998</v>
      </c>
      <c r="K19" s="31">
        <v>1073.5999999999999</v>
      </c>
      <c r="L19" s="31">
        <v>1009.6</v>
      </c>
      <c r="M19" s="31">
        <v>43.830930000000002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2598.6999999999998</v>
      </c>
      <c r="D20" s="40">
        <v>2595.2166666666667</v>
      </c>
      <c r="E20" s="40">
        <v>2564.4833333333336</v>
      </c>
      <c r="F20" s="40">
        <v>2530.2666666666669</v>
      </c>
      <c r="G20" s="40">
        <v>2499.5333333333338</v>
      </c>
      <c r="H20" s="40">
        <v>2629.4333333333334</v>
      </c>
      <c r="I20" s="40">
        <v>2660.1666666666661</v>
      </c>
      <c r="J20" s="40">
        <v>2694.3833333333332</v>
      </c>
      <c r="K20" s="31">
        <v>2625.95</v>
      </c>
      <c r="L20" s="31">
        <v>2561</v>
      </c>
      <c r="M20" s="31">
        <v>0.33026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23184.5</v>
      </c>
      <c r="D21" s="40">
        <v>23406.316666666666</v>
      </c>
      <c r="E21" s="40">
        <v>22878.183333333331</v>
      </c>
      <c r="F21" s="40">
        <v>22571.866666666665</v>
      </c>
      <c r="G21" s="40">
        <v>22043.73333333333</v>
      </c>
      <c r="H21" s="40">
        <v>23712.633333333331</v>
      </c>
      <c r="I21" s="40">
        <v>24240.766666666663</v>
      </c>
      <c r="J21" s="40">
        <v>24547.083333333332</v>
      </c>
      <c r="K21" s="31">
        <v>23934.45</v>
      </c>
      <c r="L21" s="31">
        <v>23100</v>
      </c>
      <c r="M21" s="31">
        <v>0.82213999999999998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1527.65</v>
      </c>
      <c r="D22" s="40">
        <v>1532.6166666666668</v>
      </c>
      <c r="E22" s="40">
        <v>1507.3833333333337</v>
      </c>
      <c r="F22" s="40">
        <v>1487.1166666666668</v>
      </c>
      <c r="G22" s="40">
        <v>1461.8833333333337</v>
      </c>
      <c r="H22" s="40">
        <v>1552.8833333333337</v>
      </c>
      <c r="I22" s="40">
        <v>1578.1166666666668</v>
      </c>
      <c r="J22" s="40">
        <v>1598.3833333333337</v>
      </c>
      <c r="K22" s="31">
        <v>1557.85</v>
      </c>
      <c r="L22" s="31">
        <v>1512.35</v>
      </c>
      <c r="M22" s="31">
        <v>25.448350000000001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1222.2</v>
      </c>
      <c r="D23" s="40">
        <v>1217.1666666666667</v>
      </c>
      <c r="E23" s="40">
        <v>1204.3333333333335</v>
      </c>
      <c r="F23" s="40">
        <v>1186.4666666666667</v>
      </c>
      <c r="G23" s="40">
        <v>1173.6333333333334</v>
      </c>
      <c r="H23" s="40">
        <v>1235.0333333333335</v>
      </c>
      <c r="I23" s="40">
        <v>1247.866666666667</v>
      </c>
      <c r="J23" s="40">
        <v>1265.7333333333336</v>
      </c>
      <c r="K23" s="31">
        <v>1230</v>
      </c>
      <c r="L23" s="31">
        <v>1199.3</v>
      </c>
      <c r="M23" s="31">
        <v>5.8354699999999999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743.95</v>
      </c>
      <c r="D24" s="40">
        <v>746.58333333333337</v>
      </c>
      <c r="E24" s="40">
        <v>739.36666666666679</v>
      </c>
      <c r="F24" s="40">
        <v>734.78333333333342</v>
      </c>
      <c r="G24" s="40">
        <v>727.56666666666683</v>
      </c>
      <c r="H24" s="40">
        <v>751.16666666666674</v>
      </c>
      <c r="I24" s="40">
        <v>758.38333333333321</v>
      </c>
      <c r="J24" s="40">
        <v>762.9666666666667</v>
      </c>
      <c r="K24" s="31">
        <v>753.8</v>
      </c>
      <c r="L24" s="31">
        <v>742</v>
      </c>
      <c r="M24" s="31">
        <v>32.707639999999998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1416.1</v>
      </c>
      <c r="D25" s="40">
        <v>1422.0333333333335</v>
      </c>
      <c r="E25" s="40">
        <v>1399.0666666666671</v>
      </c>
      <c r="F25" s="40">
        <v>1382.0333333333335</v>
      </c>
      <c r="G25" s="40">
        <v>1359.0666666666671</v>
      </c>
      <c r="H25" s="40">
        <v>1439.0666666666671</v>
      </c>
      <c r="I25" s="40">
        <v>1462.0333333333338</v>
      </c>
      <c r="J25" s="40">
        <v>1479.0666666666671</v>
      </c>
      <c r="K25" s="31">
        <v>1445</v>
      </c>
      <c r="L25" s="31">
        <v>1405</v>
      </c>
      <c r="M25" s="31">
        <v>4.2406800000000002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1717.8</v>
      </c>
      <c r="D26" s="40">
        <v>1697.4333333333334</v>
      </c>
      <c r="E26" s="40">
        <v>1677.0666666666668</v>
      </c>
      <c r="F26" s="40">
        <v>1636.3333333333335</v>
      </c>
      <c r="G26" s="40">
        <v>1615.9666666666669</v>
      </c>
      <c r="H26" s="40">
        <v>1738.1666666666667</v>
      </c>
      <c r="I26" s="40">
        <v>1758.5333333333335</v>
      </c>
      <c r="J26" s="40">
        <v>1799.2666666666667</v>
      </c>
      <c r="K26" s="31">
        <v>1717.8</v>
      </c>
      <c r="L26" s="31">
        <v>1656.7</v>
      </c>
      <c r="M26" s="31">
        <v>1.0446599999999999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110.9</v>
      </c>
      <c r="D27" s="40">
        <v>111.56666666666666</v>
      </c>
      <c r="E27" s="40">
        <v>109.88333333333333</v>
      </c>
      <c r="F27" s="40">
        <v>108.86666666666666</v>
      </c>
      <c r="G27" s="40">
        <v>107.18333333333332</v>
      </c>
      <c r="H27" s="40">
        <v>112.58333333333333</v>
      </c>
      <c r="I27" s="40">
        <v>114.26666666666667</v>
      </c>
      <c r="J27" s="40">
        <v>115.28333333333333</v>
      </c>
      <c r="K27" s="31">
        <v>113.25</v>
      </c>
      <c r="L27" s="31">
        <v>110.55</v>
      </c>
      <c r="M27" s="31">
        <v>31.47728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255.6</v>
      </c>
      <c r="D28" s="40">
        <v>251.21666666666667</v>
      </c>
      <c r="E28" s="40">
        <v>243.03333333333336</v>
      </c>
      <c r="F28" s="40">
        <v>230.4666666666667</v>
      </c>
      <c r="G28" s="40">
        <v>222.28333333333339</v>
      </c>
      <c r="H28" s="40">
        <v>263.7833333333333</v>
      </c>
      <c r="I28" s="40">
        <v>271.9666666666667</v>
      </c>
      <c r="J28" s="40">
        <v>284.5333333333333</v>
      </c>
      <c r="K28" s="31">
        <v>259.39999999999998</v>
      </c>
      <c r="L28" s="31">
        <v>238.65</v>
      </c>
      <c r="M28" s="31">
        <v>110.71898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389</v>
      </c>
      <c r="D29" s="40">
        <v>390</v>
      </c>
      <c r="E29" s="40">
        <v>386</v>
      </c>
      <c r="F29" s="40">
        <v>383</v>
      </c>
      <c r="G29" s="40">
        <v>379</v>
      </c>
      <c r="H29" s="40">
        <v>393</v>
      </c>
      <c r="I29" s="40">
        <v>397</v>
      </c>
      <c r="J29" s="40">
        <v>400</v>
      </c>
      <c r="K29" s="31">
        <v>394</v>
      </c>
      <c r="L29" s="31">
        <v>387</v>
      </c>
      <c r="M29" s="31">
        <v>2.6409699999999998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230.15</v>
      </c>
      <c r="D30" s="40">
        <v>230.78333333333333</v>
      </c>
      <c r="E30" s="40">
        <v>228.61666666666667</v>
      </c>
      <c r="F30" s="40">
        <v>227.08333333333334</v>
      </c>
      <c r="G30" s="40">
        <v>224.91666666666669</v>
      </c>
      <c r="H30" s="40">
        <v>232.31666666666666</v>
      </c>
      <c r="I30" s="40">
        <v>234.48333333333335</v>
      </c>
      <c r="J30" s="40">
        <v>236.01666666666665</v>
      </c>
      <c r="K30" s="31">
        <v>232.95</v>
      </c>
      <c r="L30" s="31">
        <v>229.25</v>
      </c>
      <c r="M30" s="31">
        <v>6.91195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5743.35</v>
      </c>
      <c r="D31" s="40">
        <v>5759.416666666667</v>
      </c>
      <c r="E31" s="40">
        <v>5628.9333333333343</v>
      </c>
      <c r="F31" s="40">
        <v>5514.5166666666673</v>
      </c>
      <c r="G31" s="40">
        <v>5384.0333333333347</v>
      </c>
      <c r="H31" s="40">
        <v>5873.8333333333339</v>
      </c>
      <c r="I31" s="40">
        <v>6004.3166666666657</v>
      </c>
      <c r="J31" s="40">
        <v>6118.7333333333336</v>
      </c>
      <c r="K31" s="31">
        <v>5889.9</v>
      </c>
      <c r="L31" s="31">
        <v>5645</v>
      </c>
      <c r="M31" s="31">
        <v>1.6189199999999999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2264.5500000000002</v>
      </c>
      <c r="D32" s="40">
        <v>2273.5499999999997</v>
      </c>
      <c r="E32" s="40">
        <v>2250.0999999999995</v>
      </c>
      <c r="F32" s="40">
        <v>2235.6499999999996</v>
      </c>
      <c r="G32" s="40">
        <v>2212.1999999999994</v>
      </c>
      <c r="H32" s="40">
        <v>2287.9999999999995</v>
      </c>
      <c r="I32" s="40">
        <v>2311.4499999999994</v>
      </c>
      <c r="J32" s="40">
        <v>2325.8999999999996</v>
      </c>
      <c r="K32" s="31">
        <v>2297</v>
      </c>
      <c r="L32" s="31">
        <v>2259.1</v>
      </c>
      <c r="M32" s="31">
        <v>0.54271999999999998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2266.1999999999998</v>
      </c>
      <c r="D33" s="40">
        <v>2257.25</v>
      </c>
      <c r="E33" s="40">
        <v>2243.5</v>
      </c>
      <c r="F33" s="40">
        <v>2220.8000000000002</v>
      </c>
      <c r="G33" s="40">
        <v>2207.0500000000002</v>
      </c>
      <c r="H33" s="40">
        <v>2279.9499999999998</v>
      </c>
      <c r="I33" s="40">
        <v>2293.6999999999998</v>
      </c>
      <c r="J33" s="40">
        <v>2316.3999999999996</v>
      </c>
      <c r="K33" s="31">
        <v>2271</v>
      </c>
      <c r="L33" s="31">
        <v>2234.5500000000002</v>
      </c>
      <c r="M33" s="31">
        <v>7.0879999999999999E-2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115.1</v>
      </c>
      <c r="D34" s="40">
        <v>115.39999999999999</v>
      </c>
      <c r="E34" s="40">
        <v>114.29999999999998</v>
      </c>
      <c r="F34" s="40">
        <v>113.49999999999999</v>
      </c>
      <c r="G34" s="40">
        <v>112.39999999999998</v>
      </c>
      <c r="H34" s="40">
        <v>116.19999999999999</v>
      </c>
      <c r="I34" s="40">
        <v>117.29999999999998</v>
      </c>
      <c r="J34" s="40">
        <v>118.1</v>
      </c>
      <c r="K34" s="31">
        <v>116.5</v>
      </c>
      <c r="L34" s="31">
        <v>114.6</v>
      </c>
      <c r="M34" s="31">
        <v>2.00712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787.4</v>
      </c>
      <c r="D35" s="40">
        <v>790.94999999999993</v>
      </c>
      <c r="E35" s="40">
        <v>782.99999999999989</v>
      </c>
      <c r="F35" s="40">
        <v>778.59999999999991</v>
      </c>
      <c r="G35" s="40">
        <v>770.64999999999986</v>
      </c>
      <c r="H35" s="40">
        <v>795.34999999999991</v>
      </c>
      <c r="I35" s="40">
        <v>803.3</v>
      </c>
      <c r="J35" s="40">
        <v>807.69999999999993</v>
      </c>
      <c r="K35" s="31">
        <v>798.9</v>
      </c>
      <c r="L35" s="31">
        <v>786.55</v>
      </c>
      <c r="M35" s="31">
        <v>1.3525799999999999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3970.4</v>
      </c>
      <c r="D36" s="40">
        <v>3947.8833333333332</v>
      </c>
      <c r="E36" s="40">
        <v>3908.7666666666664</v>
      </c>
      <c r="F36" s="40">
        <v>3847.1333333333332</v>
      </c>
      <c r="G36" s="40">
        <v>3808.0166666666664</v>
      </c>
      <c r="H36" s="40">
        <v>4009.5166666666664</v>
      </c>
      <c r="I36" s="40">
        <v>4048.6333333333332</v>
      </c>
      <c r="J36" s="40">
        <v>4110.2666666666664</v>
      </c>
      <c r="K36" s="31">
        <v>3987</v>
      </c>
      <c r="L36" s="31">
        <v>3886.25</v>
      </c>
      <c r="M36" s="31">
        <v>1.6256699999999999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3991.2</v>
      </c>
      <c r="D37" s="40">
        <v>3951.8666666666668</v>
      </c>
      <c r="E37" s="40">
        <v>3863.7333333333336</v>
      </c>
      <c r="F37" s="40">
        <v>3736.2666666666669</v>
      </c>
      <c r="G37" s="40">
        <v>3648.1333333333337</v>
      </c>
      <c r="H37" s="40">
        <v>4079.3333333333335</v>
      </c>
      <c r="I37" s="40">
        <v>4167.4666666666672</v>
      </c>
      <c r="J37" s="40">
        <v>4294.9333333333334</v>
      </c>
      <c r="K37" s="31">
        <v>4040</v>
      </c>
      <c r="L37" s="31">
        <v>3824.4</v>
      </c>
      <c r="M37" s="31">
        <v>1.8647100000000001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24.45</v>
      </c>
      <c r="D38" s="40">
        <v>24.533333333333331</v>
      </c>
      <c r="E38" s="40">
        <v>23.966666666666661</v>
      </c>
      <c r="F38" s="40">
        <v>23.483333333333331</v>
      </c>
      <c r="G38" s="40">
        <v>22.916666666666661</v>
      </c>
      <c r="H38" s="40">
        <v>25.016666666666662</v>
      </c>
      <c r="I38" s="40">
        <v>25.583333333333332</v>
      </c>
      <c r="J38" s="40">
        <v>26.066666666666663</v>
      </c>
      <c r="K38" s="31">
        <v>25.1</v>
      </c>
      <c r="L38" s="31">
        <v>24.05</v>
      </c>
      <c r="M38" s="31">
        <v>130.84953999999999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765.5</v>
      </c>
      <c r="D39" s="40">
        <v>766.48333333333323</v>
      </c>
      <c r="E39" s="40">
        <v>761.66666666666652</v>
      </c>
      <c r="F39" s="40">
        <v>757.83333333333326</v>
      </c>
      <c r="G39" s="40">
        <v>753.01666666666654</v>
      </c>
      <c r="H39" s="40">
        <v>770.31666666666649</v>
      </c>
      <c r="I39" s="40">
        <v>775.13333333333333</v>
      </c>
      <c r="J39" s="40">
        <v>778.96666666666647</v>
      </c>
      <c r="K39" s="31">
        <v>771.3</v>
      </c>
      <c r="L39" s="31">
        <v>762.65</v>
      </c>
      <c r="M39" s="31">
        <v>8.9593100000000003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3383.3</v>
      </c>
      <c r="D40" s="40">
        <v>3397.4833333333336</v>
      </c>
      <c r="E40" s="40">
        <v>3349.0666666666671</v>
      </c>
      <c r="F40" s="40">
        <v>3314.8333333333335</v>
      </c>
      <c r="G40" s="40">
        <v>3266.416666666667</v>
      </c>
      <c r="H40" s="40">
        <v>3431.7166666666672</v>
      </c>
      <c r="I40" s="40">
        <v>3480.1333333333332</v>
      </c>
      <c r="J40" s="40">
        <v>3514.3666666666672</v>
      </c>
      <c r="K40" s="31">
        <v>3445.9</v>
      </c>
      <c r="L40" s="31">
        <v>3363.25</v>
      </c>
      <c r="M40" s="31">
        <v>0.53669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403.65</v>
      </c>
      <c r="D41" s="40">
        <v>404.68333333333334</v>
      </c>
      <c r="E41" s="40">
        <v>401.76666666666665</v>
      </c>
      <c r="F41" s="40">
        <v>399.88333333333333</v>
      </c>
      <c r="G41" s="40">
        <v>396.96666666666664</v>
      </c>
      <c r="H41" s="40">
        <v>406.56666666666666</v>
      </c>
      <c r="I41" s="40">
        <v>409.48333333333329</v>
      </c>
      <c r="J41" s="40">
        <v>411.36666666666667</v>
      </c>
      <c r="K41" s="31">
        <v>407.6</v>
      </c>
      <c r="L41" s="31">
        <v>402.8</v>
      </c>
      <c r="M41" s="31">
        <v>25.0533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1371.8</v>
      </c>
      <c r="D42" s="40">
        <v>1382.2666666666667</v>
      </c>
      <c r="E42" s="40">
        <v>1349.5333333333333</v>
      </c>
      <c r="F42" s="40">
        <v>1327.2666666666667</v>
      </c>
      <c r="G42" s="40">
        <v>1294.5333333333333</v>
      </c>
      <c r="H42" s="40">
        <v>1404.5333333333333</v>
      </c>
      <c r="I42" s="40">
        <v>1437.2666666666664</v>
      </c>
      <c r="J42" s="40">
        <v>1459.5333333333333</v>
      </c>
      <c r="K42" s="31">
        <v>1415</v>
      </c>
      <c r="L42" s="31">
        <v>1360</v>
      </c>
      <c r="M42" s="31">
        <v>5.1622599999999998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4482.3999999999996</v>
      </c>
      <c r="D43" s="40">
        <v>4509.4333333333334</v>
      </c>
      <c r="E43" s="40">
        <v>4442.0166666666664</v>
      </c>
      <c r="F43" s="40">
        <v>4401.6333333333332</v>
      </c>
      <c r="G43" s="40">
        <v>4334.2166666666662</v>
      </c>
      <c r="H43" s="40">
        <v>4549.8166666666666</v>
      </c>
      <c r="I43" s="40">
        <v>4617.2333333333327</v>
      </c>
      <c r="J43" s="40">
        <v>4657.6166666666668</v>
      </c>
      <c r="K43" s="31">
        <v>4576.8500000000004</v>
      </c>
      <c r="L43" s="31">
        <v>4469.05</v>
      </c>
      <c r="M43" s="31">
        <v>4.2555500000000004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225.25</v>
      </c>
      <c r="D44" s="40">
        <v>226.1</v>
      </c>
      <c r="E44" s="40">
        <v>223.95</v>
      </c>
      <c r="F44" s="40">
        <v>222.65</v>
      </c>
      <c r="G44" s="40">
        <v>220.5</v>
      </c>
      <c r="H44" s="40">
        <v>227.39999999999998</v>
      </c>
      <c r="I44" s="40">
        <v>229.55</v>
      </c>
      <c r="J44" s="40">
        <v>230.84999999999997</v>
      </c>
      <c r="K44" s="31">
        <v>228.25</v>
      </c>
      <c r="L44" s="31">
        <v>224.8</v>
      </c>
      <c r="M44" s="31">
        <v>17.760809999999999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370.85</v>
      </c>
      <c r="D45" s="40">
        <v>367.61666666666662</v>
      </c>
      <c r="E45" s="40">
        <v>363.23333333333323</v>
      </c>
      <c r="F45" s="40">
        <v>355.61666666666662</v>
      </c>
      <c r="G45" s="40">
        <v>351.23333333333323</v>
      </c>
      <c r="H45" s="40">
        <v>375.23333333333323</v>
      </c>
      <c r="I45" s="40">
        <v>379.61666666666656</v>
      </c>
      <c r="J45" s="40">
        <v>387.23333333333323</v>
      </c>
      <c r="K45" s="31">
        <v>372</v>
      </c>
      <c r="L45" s="31">
        <v>360</v>
      </c>
      <c r="M45" s="31">
        <v>1.1550499999999999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132.25</v>
      </c>
      <c r="D46" s="40">
        <v>131.63333333333333</v>
      </c>
      <c r="E46" s="40">
        <v>130.06666666666666</v>
      </c>
      <c r="F46" s="40">
        <v>127.88333333333333</v>
      </c>
      <c r="G46" s="40">
        <v>126.31666666666666</v>
      </c>
      <c r="H46" s="40">
        <v>133.81666666666666</v>
      </c>
      <c r="I46" s="40">
        <v>135.38333333333333</v>
      </c>
      <c r="J46" s="40">
        <v>137.56666666666666</v>
      </c>
      <c r="K46" s="31">
        <v>133.19999999999999</v>
      </c>
      <c r="L46" s="31">
        <v>129.44999999999999</v>
      </c>
      <c r="M46" s="31">
        <v>132.42500000000001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101</v>
      </c>
      <c r="D47" s="40">
        <v>100.3</v>
      </c>
      <c r="E47" s="40">
        <v>99.1</v>
      </c>
      <c r="F47" s="40">
        <v>97.2</v>
      </c>
      <c r="G47" s="40">
        <v>96</v>
      </c>
      <c r="H47" s="40">
        <v>102.19999999999999</v>
      </c>
      <c r="I47" s="40">
        <v>103.4</v>
      </c>
      <c r="J47" s="40">
        <v>105.29999999999998</v>
      </c>
      <c r="K47" s="31">
        <v>101.5</v>
      </c>
      <c r="L47" s="31">
        <v>98.4</v>
      </c>
      <c r="M47" s="31">
        <v>15.392810000000001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3254.75</v>
      </c>
      <c r="D48" s="40">
        <v>3235.4666666666667</v>
      </c>
      <c r="E48" s="40">
        <v>3210.9333333333334</v>
      </c>
      <c r="F48" s="40">
        <v>3167.1166666666668</v>
      </c>
      <c r="G48" s="40">
        <v>3142.5833333333335</v>
      </c>
      <c r="H48" s="40">
        <v>3279.2833333333333</v>
      </c>
      <c r="I48" s="40">
        <v>3303.8166666666671</v>
      </c>
      <c r="J48" s="40">
        <v>3347.6333333333332</v>
      </c>
      <c r="K48" s="31">
        <v>3260</v>
      </c>
      <c r="L48" s="31">
        <v>3191.65</v>
      </c>
      <c r="M48" s="31">
        <v>9.0933700000000002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212.35</v>
      </c>
      <c r="D49" s="40">
        <v>213.61666666666667</v>
      </c>
      <c r="E49" s="40">
        <v>209.23333333333335</v>
      </c>
      <c r="F49" s="40">
        <v>206.11666666666667</v>
      </c>
      <c r="G49" s="40">
        <v>201.73333333333335</v>
      </c>
      <c r="H49" s="40">
        <v>216.73333333333335</v>
      </c>
      <c r="I49" s="40">
        <v>221.11666666666667</v>
      </c>
      <c r="J49" s="40">
        <v>224.23333333333335</v>
      </c>
      <c r="K49" s="31">
        <v>218</v>
      </c>
      <c r="L49" s="31">
        <v>210.5</v>
      </c>
      <c r="M49" s="31">
        <v>10.051769999999999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3112.6</v>
      </c>
      <c r="D50" s="40">
        <v>3111.4</v>
      </c>
      <c r="E50" s="40">
        <v>3102.55</v>
      </c>
      <c r="F50" s="40">
        <v>3092.5</v>
      </c>
      <c r="G50" s="40">
        <v>3083.65</v>
      </c>
      <c r="H50" s="40">
        <v>3121.4500000000003</v>
      </c>
      <c r="I50" s="40">
        <v>3130.2999999999997</v>
      </c>
      <c r="J50" s="40">
        <v>3140.3500000000004</v>
      </c>
      <c r="K50" s="31">
        <v>3120.25</v>
      </c>
      <c r="L50" s="31">
        <v>3101.35</v>
      </c>
      <c r="M50" s="31">
        <v>7.0470000000000005E-2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2365.35</v>
      </c>
      <c r="D51" s="40">
        <v>2381.5166666666664</v>
      </c>
      <c r="E51" s="40">
        <v>2329.2333333333327</v>
      </c>
      <c r="F51" s="40">
        <v>2293.1166666666663</v>
      </c>
      <c r="G51" s="40">
        <v>2240.8333333333326</v>
      </c>
      <c r="H51" s="40">
        <v>2417.6333333333328</v>
      </c>
      <c r="I51" s="40">
        <v>2469.9166666666665</v>
      </c>
      <c r="J51" s="40">
        <v>2506.0333333333328</v>
      </c>
      <c r="K51" s="31">
        <v>2433.8000000000002</v>
      </c>
      <c r="L51" s="31">
        <v>2345.4</v>
      </c>
      <c r="M51" s="31">
        <v>5.7353199999999998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9909.35</v>
      </c>
      <c r="D52" s="40">
        <v>9978.1166666666668</v>
      </c>
      <c r="E52" s="40">
        <v>9757.2333333333336</v>
      </c>
      <c r="F52" s="40">
        <v>9605.1166666666668</v>
      </c>
      <c r="G52" s="40">
        <v>9384.2333333333336</v>
      </c>
      <c r="H52" s="40">
        <v>10130.233333333334</v>
      </c>
      <c r="I52" s="40">
        <v>10351.116666666669</v>
      </c>
      <c r="J52" s="40">
        <v>10503.233333333334</v>
      </c>
      <c r="K52" s="31">
        <v>10199</v>
      </c>
      <c r="L52" s="31">
        <v>9826</v>
      </c>
      <c r="M52" s="31">
        <v>0.20588000000000001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724</v>
      </c>
      <c r="D53" s="40">
        <v>725.70000000000016</v>
      </c>
      <c r="E53" s="40">
        <v>716.50000000000034</v>
      </c>
      <c r="F53" s="40">
        <v>709.00000000000023</v>
      </c>
      <c r="G53" s="40">
        <v>699.80000000000041</v>
      </c>
      <c r="H53" s="40">
        <v>733.20000000000027</v>
      </c>
      <c r="I53" s="40">
        <v>742.40000000000009</v>
      </c>
      <c r="J53" s="40">
        <v>749.9000000000002</v>
      </c>
      <c r="K53" s="31">
        <v>734.9</v>
      </c>
      <c r="L53" s="31">
        <v>718.2</v>
      </c>
      <c r="M53" s="31">
        <v>22.419090000000001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574</v>
      </c>
      <c r="D54" s="40">
        <v>569.16666666666663</v>
      </c>
      <c r="E54" s="40">
        <v>559.33333333333326</v>
      </c>
      <c r="F54" s="40">
        <v>544.66666666666663</v>
      </c>
      <c r="G54" s="40">
        <v>534.83333333333326</v>
      </c>
      <c r="H54" s="40">
        <v>583.83333333333326</v>
      </c>
      <c r="I54" s="40">
        <v>593.66666666666652</v>
      </c>
      <c r="J54" s="40">
        <v>608.33333333333326</v>
      </c>
      <c r="K54" s="31">
        <v>579</v>
      </c>
      <c r="L54" s="31">
        <v>554.5</v>
      </c>
      <c r="M54" s="31">
        <v>6.8835800000000003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4257.3</v>
      </c>
      <c r="D55" s="40">
        <v>4262.7166666666662</v>
      </c>
      <c r="E55" s="40">
        <v>4241.4333333333325</v>
      </c>
      <c r="F55" s="40">
        <v>4225.5666666666666</v>
      </c>
      <c r="G55" s="40">
        <v>4204.2833333333328</v>
      </c>
      <c r="H55" s="40">
        <v>4278.5833333333321</v>
      </c>
      <c r="I55" s="40">
        <v>4299.8666666666668</v>
      </c>
      <c r="J55" s="40">
        <v>4315.7333333333318</v>
      </c>
      <c r="K55" s="31">
        <v>4284</v>
      </c>
      <c r="L55" s="31">
        <v>4246.8500000000004</v>
      </c>
      <c r="M55" s="31">
        <v>2.4256600000000001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782.6</v>
      </c>
      <c r="D56" s="40">
        <v>779.26666666666677</v>
      </c>
      <c r="E56" s="40">
        <v>774.53333333333353</v>
      </c>
      <c r="F56" s="40">
        <v>766.46666666666681</v>
      </c>
      <c r="G56" s="40">
        <v>761.73333333333358</v>
      </c>
      <c r="H56" s="40">
        <v>787.33333333333348</v>
      </c>
      <c r="I56" s="40">
        <v>792.06666666666683</v>
      </c>
      <c r="J56" s="40">
        <v>800.13333333333344</v>
      </c>
      <c r="K56" s="31">
        <v>784</v>
      </c>
      <c r="L56" s="31">
        <v>771.2</v>
      </c>
      <c r="M56" s="31">
        <v>39.452240000000003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3578.55</v>
      </c>
      <c r="D57" s="40">
        <v>3577.4666666666667</v>
      </c>
      <c r="E57" s="40">
        <v>3539.9333333333334</v>
      </c>
      <c r="F57" s="40">
        <v>3501.3166666666666</v>
      </c>
      <c r="G57" s="40">
        <v>3463.7833333333333</v>
      </c>
      <c r="H57" s="40">
        <v>3616.0833333333335</v>
      </c>
      <c r="I57" s="40">
        <v>3653.6166666666672</v>
      </c>
      <c r="J57" s="40">
        <v>3692.2333333333336</v>
      </c>
      <c r="K57" s="31">
        <v>3615</v>
      </c>
      <c r="L57" s="31">
        <v>3538.85</v>
      </c>
      <c r="M57" s="31">
        <v>0.58770999999999995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1453.2</v>
      </c>
      <c r="D58" s="40">
        <v>1447.1166666666668</v>
      </c>
      <c r="E58" s="40">
        <v>1423.2333333333336</v>
      </c>
      <c r="F58" s="40">
        <v>1393.2666666666669</v>
      </c>
      <c r="G58" s="40">
        <v>1369.3833333333337</v>
      </c>
      <c r="H58" s="40">
        <v>1477.0833333333335</v>
      </c>
      <c r="I58" s="40">
        <v>1500.9666666666667</v>
      </c>
      <c r="J58" s="40">
        <v>1530.9333333333334</v>
      </c>
      <c r="K58" s="31">
        <v>1471</v>
      </c>
      <c r="L58" s="31">
        <v>1417.15</v>
      </c>
      <c r="M58" s="31">
        <v>4.5739200000000002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1263.45</v>
      </c>
      <c r="D59" s="40">
        <v>1256.7</v>
      </c>
      <c r="E59" s="40">
        <v>1231.8000000000002</v>
      </c>
      <c r="F59" s="40">
        <v>1200.1500000000001</v>
      </c>
      <c r="G59" s="40">
        <v>1175.2500000000002</v>
      </c>
      <c r="H59" s="40">
        <v>1288.3500000000001</v>
      </c>
      <c r="I59" s="40">
        <v>1313.2500000000002</v>
      </c>
      <c r="J59" s="40">
        <v>1344.9</v>
      </c>
      <c r="K59" s="31">
        <v>1281.5999999999999</v>
      </c>
      <c r="L59" s="31">
        <v>1225.05</v>
      </c>
      <c r="M59" s="31">
        <v>6.7720700000000003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3864</v>
      </c>
      <c r="D60" s="40">
        <v>3852.6333333333332</v>
      </c>
      <c r="E60" s="40">
        <v>3831.3666666666663</v>
      </c>
      <c r="F60" s="40">
        <v>3798.7333333333331</v>
      </c>
      <c r="G60" s="40">
        <v>3777.4666666666662</v>
      </c>
      <c r="H60" s="40">
        <v>3885.2666666666664</v>
      </c>
      <c r="I60" s="40">
        <v>3906.5333333333328</v>
      </c>
      <c r="J60" s="40">
        <v>3939.1666666666665</v>
      </c>
      <c r="K60" s="31">
        <v>3873.9</v>
      </c>
      <c r="L60" s="31">
        <v>3820</v>
      </c>
      <c r="M60" s="31">
        <v>2.8761199999999998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255.25</v>
      </c>
      <c r="D61" s="40">
        <v>255.6</v>
      </c>
      <c r="E61" s="40">
        <v>253.2</v>
      </c>
      <c r="F61" s="40">
        <v>251.15</v>
      </c>
      <c r="G61" s="40">
        <v>248.75</v>
      </c>
      <c r="H61" s="40">
        <v>257.64999999999998</v>
      </c>
      <c r="I61" s="40">
        <v>260.05</v>
      </c>
      <c r="J61" s="40">
        <v>262.09999999999997</v>
      </c>
      <c r="K61" s="31">
        <v>258</v>
      </c>
      <c r="L61" s="31">
        <v>253.55</v>
      </c>
      <c r="M61" s="31">
        <v>3.9498500000000001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1283.7</v>
      </c>
      <c r="D62" s="40">
        <v>1297.1833333333334</v>
      </c>
      <c r="E62" s="40">
        <v>1266.5166666666669</v>
      </c>
      <c r="F62" s="40">
        <v>1249.3333333333335</v>
      </c>
      <c r="G62" s="40">
        <v>1218.666666666667</v>
      </c>
      <c r="H62" s="40">
        <v>1314.3666666666668</v>
      </c>
      <c r="I62" s="40">
        <v>1345.0333333333333</v>
      </c>
      <c r="J62" s="40">
        <v>1362.2166666666667</v>
      </c>
      <c r="K62" s="31">
        <v>1327.85</v>
      </c>
      <c r="L62" s="31">
        <v>1280</v>
      </c>
      <c r="M62" s="31">
        <v>1.6362699999999999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7724.2</v>
      </c>
      <c r="D63" s="40">
        <v>7707.7666666666673</v>
      </c>
      <c r="E63" s="40">
        <v>7650.5333333333347</v>
      </c>
      <c r="F63" s="40">
        <v>7576.8666666666677</v>
      </c>
      <c r="G63" s="40">
        <v>7519.633333333335</v>
      </c>
      <c r="H63" s="40">
        <v>7781.4333333333343</v>
      </c>
      <c r="I63" s="40">
        <v>7838.6666666666661</v>
      </c>
      <c r="J63" s="40">
        <v>7912.3333333333339</v>
      </c>
      <c r="K63" s="31">
        <v>7765</v>
      </c>
      <c r="L63" s="31">
        <v>7634.1</v>
      </c>
      <c r="M63" s="31">
        <v>7.7324299999999999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17847.5</v>
      </c>
      <c r="D64" s="40">
        <v>17774.166666666668</v>
      </c>
      <c r="E64" s="40">
        <v>17598.333333333336</v>
      </c>
      <c r="F64" s="40">
        <v>17349.166666666668</v>
      </c>
      <c r="G64" s="40">
        <v>17173.333333333336</v>
      </c>
      <c r="H64" s="40">
        <v>18023.333333333336</v>
      </c>
      <c r="I64" s="40">
        <v>18199.166666666672</v>
      </c>
      <c r="J64" s="40">
        <v>18448.333333333336</v>
      </c>
      <c r="K64" s="31">
        <v>17950</v>
      </c>
      <c r="L64" s="31">
        <v>17525</v>
      </c>
      <c r="M64" s="31">
        <v>2.6816300000000002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4836.6000000000004</v>
      </c>
      <c r="D65" s="40">
        <v>4862.5333333333338</v>
      </c>
      <c r="E65" s="40">
        <v>4775.0666666666675</v>
      </c>
      <c r="F65" s="40">
        <v>4713.5333333333338</v>
      </c>
      <c r="G65" s="40">
        <v>4626.0666666666675</v>
      </c>
      <c r="H65" s="40">
        <v>4924.0666666666675</v>
      </c>
      <c r="I65" s="40">
        <v>5011.5333333333328</v>
      </c>
      <c r="J65" s="40">
        <v>5073.0666666666675</v>
      </c>
      <c r="K65" s="31">
        <v>4950</v>
      </c>
      <c r="L65" s="31">
        <v>4801</v>
      </c>
      <c r="M65" s="31">
        <v>0.44484000000000001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4687.5</v>
      </c>
      <c r="D66" s="40">
        <v>4705.833333333333</v>
      </c>
      <c r="E66" s="40">
        <v>4606.6666666666661</v>
      </c>
      <c r="F66" s="40">
        <v>4525.833333333333</v>
      </c>
      <c r="G66" s="40">
        <v>4426.6666666666661</v>
      </c>
      <c r="H66" s="40">
        <v>4786.6666666666661</v>
      </c>
      <c r="I66" s="40">
        <v>4885.8333333333321</v>
      </c>
      <c r="J66" s="40">
        <v>4966.6666666666661</v>
      </c>
      <c r="K66" s="31">
        <v>4805</v>
      </c>
      <c r="L66" s="31">
        <v>4625</v>
      </c>
      <c r="M66" s="31">
        <v>1.1026100000000001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2537.1999999999998</v>
      </c>
      <c r="D67" s="40">
        <v>2529.9833333333336</v>
      </c>
      <c r="E67" s="40">
        <v>2513.8166666666671</v>
      </c>
      <c r="F67" s="40">
        <v>2490.4333333333334</v>
      </c>
      <c r="G67" s="40">
        <v>2474.2666666666669</v>
      </c>
      <c r="H67" s="40">
        <v>2553.3666666666672</v>
      </c>
      <c r="I67" s="40">
        <v>2569.5333333333333</v>
      </c>
      <c r="J67" s="40">
        <v>2592.9166666666674</v>
      </c>
      <c r="K67" s="31">
        <v>2546.15</v>
      </c>
      <c r="L67" s="31">
        <v>2506.6</v>
      </c>
      <c r="M67" s="31">
        <v>3.9787699999999999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131.6</v>
      </c>
      <c r="D68" s="40">
        <v>131.23333333333332</v>
      </c>
      <c r="E68" s="40">
        <v>129.76666666666665</v>
      </c>
      <c r="F68" s="40">
        <v>127.93333333333334</v>
      </c>
      <c r="G68" s="40">
        <v>126.46666666666667</v>
      </c>
      <c r="H68" s="40">
        <v>133.06666666666663</v>
      </c>
      <c r="I68" s="40">
        <v>134.53333333333327</v>
      </c>
      <c r="J68" s="40">
        <v>136.36666666666662</v>
      </c>
      <c r="K68" s="31">
        <v>132.69999999999999</v>
      </c>
      <c r="L68" s="31">
        <v>129.4</v>
      </c>
      <c r="M68" s="31">
        <v>5.6925299999999996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384.5</v>
      </c>
      <c r="D69" s="40">
        <v>386.66666666666669</v>
      </c>
      <c r="E69" s="40">
        <v>378.83333333333337</v>
      </c>
      <c r="F69" s="40">
        <v>373.16666666666669</v>
      </c>
      <c r="G69" s="40">
        <v>365.33333333333337</v>
      </c>
      <c r="H69" s="40">
        <v>392.33333333333337</v>
      </c>
      <c r="I69" s="40">
        <v>400.16666666666674</v>
      </c>
      <c r="J69" s="40">
        <v>405.83333333333337</v>
      </c>
      <c r="K69" s="31">
        <v>394.5</v>
      </c>
      <c r="L69" s="31">
        <v>381</v>
      </c>
      <c r="M69" s="31">
        <v>15.1477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298.39999999999998</v>
      </c>
      <c r="D70" s="40">
        <v>296.88333333333333</v>
      </c>
      <c r="E70" s="40">
        <v>294.26666666666665</v>
      </c>
      <c r="F70" s="40">
        <v>290.13333333333333</v>
      </c>
      <c r="G70" s="40">
        <v>287.51666666666665</v>
      </c>
      <c r="H70" s="40">
        <v>301.01666666666665</v>
      </c>
      <c r="I70" s="40">
        <v>303.63333333333333</v>
      </c>
      <c r="J70" s="40">
        <v>307.76666666666665</v>
      </c>
      <c r="K70" s="31">
        <v>299.5</v>
      </c>
      <c r="L70" s="31">
        <v>292.75</v>
      </c>
      <c r="M70" s="31">
        <v>34.845210000000002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83.35</v>
      </c>
      <c r="D71" s="40">
        <v>83.63333333333334</v>
      </c>
      <c r="E71" s="40">
        <v>82.366666666666674</v>
      </c>
      <c r="F71" s="40">
        <v>81.38333333333334</v>
      </c>
      <c r="G71" s="40">
        <v>80.116666666666674</v>
      </c>
      <c r="H71" s="40">
        <v>84.616666666666674</v>
      </c>
      <c r="I71" s="40">
        <v>85.883333333333354</v>
      </c>
      <c r="J71" s="40">
        <v>86.866666666666674</v>
      </c>
      <c r="K71" s="31">
        <v>84.9</v>
      </c>
      <c r="L71" s="31">
        <v>82.65</v>
      </c>
      <c r="M71" s="31">
        <v>270.59658000000002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57.5</v>
      </c>
      <c r="D72" s="40">
        <v>57.766666666666673</v>
      </c>
      <c r="E72" s="40">
        <v>57.033333333333346</v>
      </c>
      <c r="F72" s="40">
        <v>56.56666666666667</v>
      </c>
      <c r="G72" s="40">
        <v>55.833333333333343</v>
      </c>
      <c r="H72" s="40">
        <v>58.233333333333348</v>
      </c>
      <c r="I72" s="40">
        <v>58.966666666666683</v>
      </c>
      <c r="J72" s="40">
        <v>59.433333333333351</v>
      </c>
      <c r="K72" s="31">
        <v>58.5</v>
      </c>
      <c r="L72" s="31">
        <v>57.3</v>
      </c>
      <c r="M72" s="31">
        <v>68.95984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20.55</v>
      </c>
      <c r="D73" s="40">
        <v>20.483333333333334</v>
      </c>
      <c r="E73" s="40">
        <v>20.116666666666667</v>
      </c>
      <c r="F73" s="40">
        <v>19.683333333333334</v>
      </c>
      <c r="G73" s="40">
        <v>19.316666666666666</v>
      </c>
      <c r="H73" s="40">
        <v>20.916666666666668</v>
      </c>
      <c r="I73" s="40">
        <v>21.283333333333335</v>
      </c>
      <c r="J73" s="40">
        <v>21.716666666666669</v>
      </c>
      <c r="K73" s="31">
        <v>20.85</v>
      </c>
      <c r="L73" s="31">
        <v>20.05</v>
      </c>
      <c r="M73" s="31">
        <v>92.526790000000005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1856.55</v>
      </c>
      <c r="D74" s="40">
        <v>1857.6500000000003</v>
      </c>
      <c r="E74" s="40">
        <v>1840.3000000000006</v>
      </c>
      <c r="F74" s="40">
        <v>1824.0500000000004</v>
      </c>
      <c r="G74" s="40">
        <v>1806.7000000000007</v>
      </c>
      <c r="H74" s="40">
        <v>1873.9000000000005</v>
      </c>
      <c r="I74" s="40">
        <v>1891.2500000000005</v>
      </c>
      <c r="J74" s="40">
        <v>1907.5000000000005</v>
      </c>
      <c r="K74" s="31">
        <v>1875</v>
      </c>
      <c r="L74" s="31">
        <v>1841.4</v>
      </c>
      <c r="M74" s="31">
        <v>7.6412899999999997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5211.2</v>
      </c>
      <c r="D75" s="40">
        <v>5233.7</v>
      </c>
      <c r="E75" s="40">
        <v>5178.5999999999995</v>
      </c>
      <c r="F75" s="40">
        <v>5146</v>
      </c>
      <c r="G75" s="40">
        <v>5090.8999999999996</v>
      </c>
      <c r="H75" s="40">
        <v>5266.2999999999993</v>
      </c>
      <c r="I75" s="40">
        <v>5321.4</v>
      </c>
      <c r="J75" s="40">
        <v>5353.9999999999991</v>
      </c>
      <c r="K75" s="31">
        <v>5288.8</v>
      </c>
      <c r="L75" s="31">
        <v>5201.1000000000004</v>
      </c>
      <c r="M75" s="31">
        <v>0.26201000000000002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825.45</v>
      </c>
      <c r="D76" s="40">
        <v>823.01666666666677</v>
      </c>
      <c r="E76" s="40">
        <v>818.03333333333353</v>
      </c>
      <c r="F76" s="40">
        <v>810.61666666666679</v>
      </c>
      <c r="G76" s="40">
        <v>805.63333333333355</v>
      </c>
      <c r="H76" s="40">
        <v>830.43333333333351</v>
      </c>
      <c r="I76" s="40">
        <v>835.41666666666686</v>
      </c>
      <c r="J76" s="40">
        <v>842.83333333333348</v>
      </c>
      <c r="K76" s="31">
        <v>828</v>
      </c>
      <c r="L76" s="31">
        <v>815.6</v>
      </c>
      <c r="M76" s="31">
        <v>4.0493899999999998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376.8</v>
      </c>
      <c r="D77" s="40">
        <v>379.38333333333338</v>
      </c>
      <c r="E77" s="40">
        <v>373.41666666666674</v>
      </c>
      <c r="F77" s="40">
        <v>370.03333333333336</v>
      </c>
      <c r="G77" s="40">
        <v>364.06666666666672</v>
      </c>
      <c r="H77" s="40">
        <v>382.76666666666677</v>
      </c>
      <c r="I77" s="40">
        <v>388.73333333333335</v>
      </c>
      <c r="J77" s="40">
        <v>392.11666666666679</v>
      </c>
      <c r="K77" s="31">
        <v>385.35</v>
      </c>
      <c r="L77" s="31">
        <v>376</v>
      </c>
      <c r="M77" s="31">
        <v>4.4796899999999997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205.85</v>
      </c>
      <c r="D78" s="40">
        <v>206.01666666666665</v>
      </c>
      <c r="E78" s="40">
        <v>204.3833333333333</v>
      </c>
      <c r="F78" s="40">
        <v>202.91666666666666</v>
      </c>
      <c r="G78" s="40">
        <v>201.2833333333333</v>
      </c>
      <c r="H78" s="40">
        <v>207.48333333333329</v>
      </c>
      <c r="I78" s="40">
        <v>209.11666666666662</v>
      </c>
      <c r="J78" s="40">
        <v>210.58333333333329</v>
      </c>
      <c r="K78" s="31">
        <v>207.65</v>
      </c>
      <c r="L78" s="31">
        <v>204.55</v>
      </c>
      <c r="M78" s="31">
        <v>62.445099999999996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722.9</v>
      </c>
      <c r="D79" s="40">
        <v>726.31666666666661</v>
      </c>
      <c r="E79" s="40">
        <v>716.88333333333321</v>
      </c>
      <c r="F79" s="40">
        <v>710.86666666666656</v>
      </c>
      <c r="G79" s="40">
        <v>701.43333333333317</v>
      </c>
      <c r="H79" s="40">
        <v>732.33333333333326</v>
      </c>
      <c r="I79" s="40">
        <v>741.76666666666665</v>
      </c>
      <c r="J79" s="40">
        <v>747.7833333333333</v>
      </c>
      <c r="K79" s="31">
        <v>735.75</v>
      </c>
      <c r="L79" s="31">
        <v>720.3</v>
      </c>
      <c r="M79" s="31">
        <v>24.55538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66.25</v>
      </c>
      <c r="D80" s="40">
        <v>66.533333333333331</v>
      </c>
      <c r="E80" s="40">
        <v>65.066666666666663</v>
      </c>
      <c r="F80" s="40">
        <v>63.883333333333326</v>
      </c>
      <c r="G80" s="40">
        <v>62.416666666666657</v>
      </c>
      <c r="H80" s="40">
        <v>67.716666666666669</v>
      </c>
      <c r="I80" s="40">
        <v>69.183333333333337</v>
      </c>
      <c r="J80" s="40">
        <v>70.366666666666674</v>
      </c>
      <c r="K80" s="31">
        <v>68</v>
      </c>
      <c r="L80" s="31">
        <v>65.349999999999994</v>
      </c>
      <c r="M80" s="31">
        <v>591.98873000000003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443.85</v>
      </c>
      <c r="D81" s="40">
        <v>441.68333333333334</v>
      </c>
      <c r="E81" s="40">
        <v>437.86666666666667</v>
      </c>
      <c r="F81" s="40">
        <v>431.88333333333333</v>
      </c>
      <c r="G81" s="40">
        <v>428.06666666666666</v>
      </c>
      <c r="H81" s="40">
        <v>447.66666666666669</v>
      </c>
      <c r="I81" s="40">
        <v>451.48333333333341</v>
      </c>
      <c r="J81" s="40">
        <v>457.4666666666667</v>
      </c>
      <c r="K81" s="31">
        <v>445.5</v>
      </c>
      <c r="L81" s="31">
        <v>435.7</v>
      </c>
      <c r="M81" s="31">
        <v>90.101460000000003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12575.15</v>
      </c>
      <c r="D82" s="40">
        <v>12502.016666666668</v>
      </c>
      <c r="E82" s="40">
        <v>12273.133333333337</v>
      </c>
      <c r="F82" s="40">
        <v>11971.116666666669</v>
      </c>
      <c r="G82" s="40">
        <v>11742.233333333337</v>
      </c>
      <c r="H82" s="40">
        <v>12804.033333333336</v>
      </c>
      <c r="I82" s="40">
        <v>13032.916666666668</v>
      </c>
      <c r="J82" s="40">
        <v>13334.933333333336</v>
      </c>
      <c r="K82" s="31">
        <v>12730.9</v>
      </c>
      <c r="L82" s="31">
        <v>12200</v>
      </c>
      <c r="M82" s="31">
        <v>3.7060000000000003E-2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699.25</v>
      </c>
      <c r="D83" s="40">
        <v>694.36666666666667</v>
      </c>
      <c r="E83" s="40">
        <v>685.2833333333333</v>
      </c>
      <c r="F83" s="40">
        <v>671.31666666666661</v>
      </c>
      <c r="G83" s="40">
        <v>662.23333333333323</v>
      </c>
      <c r="H83" s="40">
        <v>708.33333333333337</v>
      </c>
      <c r="I83" s="40">
        <v>717.41666666666663</v>
      </c>
      <c r="J83" s="40">
        <v>731.38333333333344</v>
      </c>
      <c r="K83" s="31">
        <v>703.45</v>
      </c>
      <c r="L83" s="31">
        <v>680.4</v>
      </c>
      <c r="M83" s="31">
        <v>255.98885000000001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362</v>
      </c>
      <c r="D84" s="40">
        <v>363.65000000000003</v>
      </c>
      <c r="E84" s="40">
        <v>359.85000000000008</v>
      </c>
      <c r="F84" s="40">
        <v>357.70000000000005</v>
      </c>
      <c r="G84" s="40">
        <v>353.90000000000009</v>
      </c>
      <c r="H84" s="40">
        <v>365.80000000000007</v>
      </c>
      <c r="I84" s="40">
        <v>369.6</v>
      </c>
      <c r="J84" s="40">
        <v>371.75000000000006</v>
      </c>
      <c r="K84" s="31">
        <v>367.45</v>
      </c>
      <c r="L84" s="31">
        <v>361.5</v>
      </c>
      <c r="M84" s="31">
        <v>11.14071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1395.05</v>
      </c>
      <c r="D85" s="40">
        <v>1391.4666666666665</v>
      </c>
      <c r="E85" s="40">
        <v>1378.583333333333</v>
      </c>
      <c r="F85" s="40">
        <v>1362.1166666666666</v>
      </c>
      <c r="G85" s="40">
        <v>1349.2333333333331</v>
      </c>
      <c r="H85" s="40">
        <v>1407.9333333333329</v>
      </c>
      <c r="I85" s="40">
        <v>1420.8166666666666</v>
      </c>
      <c r="J85" s="40">
        <v>1437.2833333333328</v>
      </c>
      <c r="K85" s="31">
        <v>1404.35</v>
      </c>
      <c r="L85" s="31">
        <v>1375</v>
      </c>
      <c r="M85" s="31">
        <v>0.85875999999999997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410.95</v>
      </c>
      <c r="D86" s="40">
        <v>409.38333333333338</v>
      </c>
      <c r="E86" s="40">
        <v>406.56666666666678</v>
      </c>
      <c r="F86" s="40">
        <v>402.18333333333339</v>
      </c>
      <c r="G86" s="40">
        <v>399.36666666666679</v>
      </c>
      <c r="H86" s="40">
        <v>413.76666666666677</v>
      </c>
      <c r="I86" s="40">
        <v>416.58333333333337</v>
      </c>
      <c r="J86" s="40">
        <v>420.96666666666675</v>
      </c>
      <c r="K86" s="31">
        <v>412.2</v>
      </c>
      <c r="L86" s="31">
        <v>405</v>
      </c>
      <c r="M86" s="31">
        <v>12.786020000000001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110.2</v>
      </c>
      <c r="D87" s="40">
        <v>110.56666666666666</v>
      </c>
      <c r="E87" s="40">
        <v>109.63333333333333</v>
      </c>
      <c r="F87" s="40">
        <v>109.06666666666666</v>
      </c>
      <c r="G87" s="40">
        <v>108.13333333333333</v>
      </c>
      <c r="H87" s="40">
        <v>111.13333333333333</v>
      </c>
      <c r="I87" s="40">
        <v>112.06666666666666</v>
      </c>
      <c r="J87" s="40">
        <v>112.63333333333333</v>
      </c>
      <c r="K87" s="31">
        <v>111.5</v>
      </c>
      <c r="L87" s="31">
        <v>110</v>
      </c>
      <c r="M87" s="31">
        <v>1.6037699999999999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6431.25</v>
      </c>
      <c r="D88" s="40">
        <v>6418.416666666667</v>
      </c>
      <c r="E88" s="40">
        <v>6342.8333333333339</v>
      </c>
      <c r="F88" s="40">
        <v>6254.416666666667</v>
      </c>
      <c r="G88" s="40">
        <v>6178.8333333333339</v>
      </c>
      <c r="H88" s="40">
        <v>6506.8333333333339</v>
      </c>
      <c r="I88" s="40">
        <v>6582.4166666666679</v>
      </c>
      <c r="J88" s="40">
        <v>6670.8333333333339</v>
      </c>
      <c r="K88" s="31">
        <v>6494</v>
      </c>
      <c r="L88" s="31">
        <v>6330</v>
      </c>
      <c r="M88" s="31">
        <v>0.16470000000000001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881.1</v>
      </c>
      <c r="D89" s="40">
        <v>883.65</v>
      </c>
      <c r="E89" s="40">
        <v>873</v>
      </c>
      <c r="F89" s="40">
        <v>864.9</v>
      </c>
      <c r="G89" s="40">
        <v>854.25</v>
      </c>
      <c r="H89" s="40">
        <v>891.75</v>
      </c>
      <c r="I89" s="40">
        <v>902.39999999999986</v>
      </c>
      <c r="J89" s="40">
        <v>910.5</v>
      </c>
      <c r="K89" s="31">
        <v>894.3</v>
      </c>
      <c r="L89" s="31">
        <v>875.55</v>
      </c>
      <c r="M89" s="31">
        <v>0.37713999999999998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1177.25</v>
      </c>
      <c r="D90" s="40">
        <v>1178.45</v>
      </c>
      <c r="E90" s="40">
        <v>1163.95</v>
      </c>
      <c r="F90" s="40">
        <v>1150.6500000000001</v>
      </c>
      <c r="G90" s="40">
        <v>1136.1500000000001</v>
      </c>
      <c r="H90" s="40">
        <v>1191.75</v>
      </c>
      <c r="I90" s="40">
        <v>1206.25</v>
      </c>
      <c r="J90" s="40">
        <v>1219.55</v>
      </c>
      <c r="K90" s="31">
        <v>1192.95</v>
      </c>
      <c r="L90" s="31">
        <v>1165.1500000000001</v>
      </c>
      <c r="M90" s="31">
        <v>1.0055799999999999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15473.4</v>
      </c>
      <c r="D91" s="40">
        <v>15481.800000000001</v>
      </c>
      <c r="E91" s="40">
        <v>15391.600000000002</v>
      </c>
      <c r="F91" s="40">
        <v>15309.800000000001</v>
      </c>
      <c r="G91" s="40">
        <v>15219.600000000002</v>
      </c>
      <c r="H91" s="40">
        <v>15563.600000000002</v>
      </c>
      <c r="I91" s="40">
        <v>15653.800000000003</v>
      </c>
      <c r="J91" s="40">
        <v>15735.600000000002</v>
      </c>
      <c r="K91" s="31">
        <v>15572</v>
      </c>
      <c r="L91" s="31">
        <v>15400</v>
      </c>
      <c r="M91" s="31">
        <v>0.23529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442.3</v>
      </c>
      <c r="D92" s="40">
        <v>438</v>
      </c>
      <c r="E92" s="40">
        <v>431</v>
      </c>
      <c r="F92" s="40">
        <v>419.7</v>
      </c>
      <c r="G92" s="40">
        <v>412.7</v>
      </c>
      <c r="H92" s="40">
        <v>449.3</v>
      </c>
      <c r="I92" s="40">
        <v>456.3</v>
      </c>
      <c r="J92" s="40">
        <v>467.6</v>
      </c>
      <c r="K92" s="31">
        <v>445</v>
      </c>
      <c r="L92" s="31">
        <v>426.7</v>
      </c>
      <c r="M92" s="31">
        <v>6.99092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3882.2</v>
      </c>
      <c r="D93" s="40">
        <v>3884.3166666666671</v>
      </c>
      <c r="E93" s="40">
        <v>3863.3833333333341</v>
      </c>
      <c r="F93" s="40">
        <v>3844.5666666666671</v>
      </c>
      <c r="G93" s="40">
        <v>3823.6333333333341</v>
      </c>
      <c r="H93" s="40">
        <v>3903.1333333333341</v>
      </c>
      <c r="I93" s="40">
        <v>3924.0666666666675</v>
      </c>
      <c r="J93" s="40">
        <v>3942.8833333333341</v>
      </c>
      <c r="K93" s="31">
        <v>3905.25</v>
      </c>
      <c r="L93" s="31">
        <v>3865.5</v>
      </c>
      <c r="M93" s="31">
        <v>1.31731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162.5</v>
      </c>
      <c r="D94" s="40">
        <v>162.85</v>
      </c>
      <c r="E94" s="40">
        <v>161.79999999999998</v>
      </c>
      <c r="F94" s="40">
        <v>161.1</v>
      </c>
      <c r="G94" s="40">
        <v>160.04999999999998</v>
      </c>
      <c r="H94" s="40">
        <v>163.54999999999998</v>
      </c>
      <c r="I94" s="40">
        <v>164.6</v>
      </c>
      <c r="J94" s="40">
        <v>165.29999999999998</v>
      </c>
      <c r="K94" s="31">
        <v>163.9</v>
      </c>
      <c r="L94" s="31">
        <v>162.15</v>
      </c>
      <c r="M94" s="31">
        <v>8.0298099999999994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389.05</v>
      </c>
      <c r="D95" s="40">
        <v>390.34999999999997</v>
      </c>
      <c r="E95" s="40">
        <v>386.69999999999993</v>
      </c>
      <c r="F95" s="40">
        <v>384.34999999999997</v>
      </c>
      <c r="G95" s="40">
        <v>380.69999999999993</v>
      </c>
      <c r="H95" s="40">
        <v>392.69999999999993</v>
      </c>
      <c r="I95" s="40">
        <v>396.34999999999991</v>
      </c>
      <c r="J95" s="40">
        <v>398.69999999999993</v>
      </c>
      <c r="K95" s="31">
        <v>394</v>
      </c>
      <c r="L95" s="31">
        <v>388</v>
      </c>
      <c r="M95" s="31">
        <v>3.72099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93</v>
      </c>
      <c r="D96" s="40">
        <v>93.166666666666671</v>
      </c>
      <c r="E96" s="40">
        <v>92.13333333333334</v>
      </c>
      <c r="F96" s="40">
        <v>91.266666666666666</v>
      </c>
      <c r="G96" s="40">
        <v>90.233333333333334</v>
      </c>
      <c r="H96" s="40">
        <v>94.033333333333346</v>
      </c>
      <c r="I96" s="40">
        <v>95.066666666666677</v>
      </c>
      <c r="J96" s="40">
        <v>95.933333333333351</v>
      </c>
      <c r="K96" s="31">
        <v>94.2</v>
      </c>
      <c r="L96" s="31">
        <v>92.3</v>
      </c>
      <c r="M96" s="31">
        <v>80.071150000000003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2869.85</v>
      </c>
      <c r="D97" s="40">
        <v>2859</v>
      </c>
      <c r="E97" s="40">
        <v>2822.8</v>
      </c>
      <c r="F97" s="40">
        <v>2775.75</v>
      </c>
      <c r="G97" s="40">
        <v>2739.55</v>
      </c>
      <c r="H97" s="40">
        <v>2906.05</v>
      </c>
      <c r="I97" s="40">
        <v>2942.25</v>
      </c>
      <c r="J97" s="40">
        <v>2989.3</v>
      </c>
      <c r="K97" s="31">
        <v>2895.2</v>
      </c>
      <c r="L97" s="31">
        <v>2811.95</v>
      </c>
      <c r="M97" s="31">
        <v>0.23626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313.55</v>
      </c>
      <c r="D98" s="40">
        <v>314.76666666666665</v>
      </c>
      <c r="E98" s="40">
        <v>309.83333333333331</v>
      </c>
      <c r="F98" s="40">
        <v>306.11666666666667</v>
      </c>
      <c r="G98" s="40">
        <v>301.18333333333334</v>
      </c>
      <c r="H98" s="40">
        <v>318.48333333333329</v>
      </c>
      <c r="I98" s="40">
        <v>323.41666666666669</v>
      </c>
      <c r="J98" s="40">
        <v>327.13333333333327</v>
      </c>
      <c r="K98" s="31">
        <v>319.7</v>
      </c>
      <c r="L98" s="31">
        <v>311.05</v>
      </c>
      <c r="M98" s="31">
        <v>1.52908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563.95000000000005</v>
      </c>
      <c r="D99" s="40">
        <v>562.19999999999993</v>
      </c>
      <c r="E99" s="40">
        <v>557.34999999999991</v>
      </c>
      <c r="F99" s="40">
        <v>550.75</v>
      </c>
      <c r="G99" s="40">
        <v>545.9</v>
      </c>
      <c r="H99" s="40">
        <v>568.79999999999984</v>
      </c>
      <c r="I99" s="40">
        <v>573.65</v>
      </c>
      <c r="J99" s="40">
        <v>580.24999999999977</v>
      </c>
      <c r="K99" s="31">
        <v>567.04999999999995</v>
      </c>
      <c r="L99" s="31">
        <v>555.6</v>
      </c>
      <c r="M99" s="31">
        <v>14.34639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699.7</v>
      </c>
      <c r="D100" s="40">
        <v>703.5333333333333</v>
      </c>
      <c r="E100" s="40">
        <v>692.16666666666663</v>
      </c>
      <c r="F100" s="40">
        <v>684.63333333333333</v>
      </c>
      <c r="G100" s="40">
        <v>673.26666666666665</v>
      </c>
      <c r="H100" s="40">
        <v>711.06666666666661</v>
      </c>
      <c r="I100" s="40">
        <v>722.43333333333339</v>
      </c>
      <c r="J100" s="40">
        <v>729.96666666666658</v>
      </c>
      <c r="K100" s="31">
        <v>714.9</v>
      </c>
      <c r="L100" s="31">
        <v>696</v>
      </c>
      <c r="M100" s="31">
        <v>11.375389999999999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179.75</v>
      </c>
      <c r="D101" s="40">
        <v>180.44999999999996</v>
      </c>
      <c r="E101" s="40">
        <v>177.49999999999991</v>
      </c>
      <c r="F101" s="40">
        <v>175.24999999999994</v>
      </c>
      <c r="G101" s="40">
        <v>172.2999999999999</v>
      </c>
      <c r="H101" s="40">
        <v>182.69999999999993</v>
      </c>
      <c r="I101" s="40">
        <v>185.64999999999998</v>
      </c>
      <c r="J101" s="40">
        <v>187.89999999999995</v>
      </c>
      <c r="K101" s="31">
        <v>183.4</v>
      </c>
      <c r="L101" s="31">
        <v>178.2</v>
      </c>
      <c r="M101" s="31">
        <v>165.62629000000001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904.8</v>
      </c>
      <c r="D102" s="40">
        <v>907.6</v>
      </c>
      <c r="E102" s="40">
        <v>885.2</v>
      </c>
      <c r="F102" s="40">
        <v>865.6</v>
      </c>
      <c r="G102" s="40">
        <v>843.2</v>
      </c>
      <c r="H102" s="40">
        <v>927.2</v>
      </c>
      <c r="I102" s="40">
        <v>949.59999999999991</v>
      </c>
      <c r="J102" s="40">
        <v>969.2</v>
      </c>
      <c r="K102" s="31">
        <v>930</v>
      </c>
      <c r="L102" s="31">
        <v>888</v>
      </c>
      <c r="M102" s="31">
        <v>5.9897900000000002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530.85</v>
      </c>
      <c r="D103" s="40">
        <v>531.5333333333333</v>
      </c>
      <c r="E103" s="40">
        <v>525.31666666666661</v>
      </c>
      <c r="F103" s="40">
        <v>519.7833333333333</v>
      </c>
      <c r="G103" s="40">
        <v>513.56666666666661</v>
      </c>
      <c r="H103" s="40">
        <v>537.06666666666661</v>
      </c>
      <c r="I103" s="40">
        <v>543.2833333333333</v>
      </c>
      <c r="J103" s="40">
        <v>548.81666666666661</v>
      </c>
      <c r="K103" s="31">
        <v>537.75</v>
      </c>
      <c r="L103" s="31">
        <v>526</v>
      </c>
      <c r="M103" s="31">
        <v>0.26722000000000001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879.7</v>
      </c>
      <c r="D104" s="40">
        <v>882.43333333333339</v>
      </c>
      <c r="E104" s="40">
        <v>872.26666666666677</v>
      </c>
      <c r="F104" s="40">
        <v>864.83333333333337</v>
      </c>
      <c r="G104" s="40">
        <v>854.66666666666674</v>
      </c>
      <c r="H104" s="40">
        <v>889.86666666666679</v>
      </c>
      <c r="I104" s="40">
        <v>900.0333333333333</v>
      </c>
      <c r="J104" s="40">
        <v>907.46666666666681</v>
      </c>
      <c r="K104" s="31">
        <v>892.6</v>
      </c>
      <c r="L104" s="31">
        <v>875</v>
      </c>
      <c r="M104" s="31">
        <v>1.6380399999999999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141.19999999999999</v>
      </c>
      <c r="D105" s="40">
        <v>140.81666666666666</v>
      </c>
      <c r="E105" s="40">
        <v>139.68333333333334</v>
      </c>
      <c r="F105" s="40">
        <v>138.16666666666669</v>
      </c>
      <c r="G105" s="40">
        <v>137.03333333333336</v>
      </c>
      <c r="H105" s="40">
        <v>142.33333333333331</v>
      </c>
      <c r="I105" s="40">
        <v>143.46666666666664</v>
      </c>
      <c r="J105" s="40">
        <v>144.98333333333329</v>
      </c>
      <c r="K105" s="31">
        <v>141.94999999999999</v>
      </c>
      <c r="L105" s="31">
        <v>139.30000000000001</v>
      </c>
      <c r="M105" s="31">
        <v>7.3640100000000004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1339.9</v>
      </c>
      <c r="D106" s="40">
        <v>1341.75</v>
      </c>
      <c r="E106" s="40">
        <v>1329.15</v>
      </c>
      <c r="F106" s="40">
        <v>1318.4</v>
      </c>
      <c r="G106" s="40">
        <v>1305.8000000000002</v>
      </c>
      <c r="H106" s="40">
        <v>1352.5</v>
      </c>
      <c r="I106" s="40">
        <v>1365.1</v>
      </c>
      <c r="J106" s="40">
        <v>1375.85</v>
      </c>
      <c r="K106" s="31">
        <v>1354.35</v>
      </c>
      <c r="L106" s="31">
        <v>1331</v>
      </c>
      <c r="M106" s="31">
        <v>0.94184000000000001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22.7</v>
      </c>
      <c r="D107" s="40">
        <v>22.900000000000002</v>
      </c>
      <c r="E107" s="40">
        <v>22.000000000000004</v>
      </c>
      <c r="F107" s="40">
        <v>21.3</v>
      </c>
      <c r="G107" s="40">
        <v>20.400000000000002</v>
      </c>
      <c r="H107" s="40">
        <v>23.600000000000005</v>
      </c>
      <c r="I107" s="40">
        <v>24.500000000000004</v>
      </c>
      <c r="J107" s="40">
        <v>25.200000000000006</v>
      </c>
      <c r="K107" s="31">
        <v>23.8</v>
      </c>
      <c r="L107" s="31">
        <v>22.2</v>
      </c>
      <c r="M107" s="31">
        <v>99.655289999999994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1299.55</v>
      </c>
      <c r="D108" s="40">
        <v>1305.1833333333334</v>
      </c>
      <c r="E108" s="40">
        <v>1290.3666666666668</v>
      </c>
      <c r="F108" s="40">
        <v>1281.1833333333334</v>
      </c>
      <c r="G108" s="40">
        <v>1266.3666666666668</v>
      </c>
      <c r="H108" s="40">
        <v>1314.3666666666668</v>
      </c>
      <c r="I108" s="40">
        <v>1329.1833333333334</v>
      </c>
      <c r="J108" s="40">
        <v>1338.3666666666668</v>
      </c>
      <c r="K108" s="31">
        <v>1320</v>
      </c>
      <c r="L108" s="31">
        <v>1296</v>
      </c>
      <c r="M108" s="31">
        <v>2.17225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480.1</v>
      </c>
      <c r="D109" s="40">
        <v>479.48333333333335</v>
      </c>
      <c r="E109" s="40">
        <v>472.9666666666667</v>
      </c>
      <c r="F109" s="40">
        <v>465.83333333333337</v>
      </c>
      <c r="G109" s="40">
        <v>459.31666666666672</v>
      </c>
      <c r="H109" s="40">
        <v>486.61666666666667</v>
      </c>
      <c r="I109" s="40">
        <v>493.13333333333333</v>
      </c>
      <c r="J109" s="40">
        <v>500.26666666666665</v>
      </c>
      <c r="K109" s="31">
        <v>486</v>
      </c>
      <c r="L109" s="31">
        <v>472.35</v>
      </c>
      <c r="M109" s="31">
        <v>1.3857699999999999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932.35</v>
      </c>
      <c r="D110" s="40">
        <v>929.2833333333333</v>
      </c>
      <c r="E110" s="40">
        <v>919.66666666666663</v>
      </c>
      <c r="F110" s="40">
        <v>906.98333333333335</v>
      </c>
      <c r="G110" s="40">
        <v>897.36666666666667</v>
      </c>
      <c r="H110" s="40">
        <v>941.96666666666658</v>
      </c>
      <c r="I110" s="40">
        <v>951.58333333333337</v>
      </c>
      <c r="J110" s="40">
        <v>964.26666666666654</v>
      </c>
      <c r="K110" s="31">
        <v>938.9</v>
      </c>
      <c r="L110" s="31">
        <v>916.6</v>
      </c>
      <c r="M110" s="31">
        <v>2.47336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5304.7</v>
      </c>
      <c r="D111" s="40">
        <v>5307.2166666666672</v>
      </c>
      <c r="E111" s="40">
        <v>5245.4333333333343</v>
      </c>
      <c r="F111" s="40">
        <v>5186.166666666667</v>
      </c>
      <c r="G111" s="40">
        <v>5124.3833333333341</v>
      </c>
      <c r="H111" s="40">
        <v>5366.4833333333345</v>
      </c>
      <c r="I111" s="40">
        <v>5428.2666666666673</v>
      </c>
      <c r="J111" s="40">
        <v>5487.5333333333347</v>
      </c>
      <c r="K111" s="31">
        <v>5369</v>
      </c>
      <c r="L111" s="31">
        <v>5247.95</v>
      </c>
      <c r="M111" s="31">
        <v>7.3660000000000003E-2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240.95</v>
      </c>
      <c r="D112" s="40">
        <v>240.65</v>
      </c>
      <c r="E112" s="40">
        <v>236.3</v>
      </c>
      <c r="F112" s="40">
        <v>231.65</v>
      </c>
      <c r="G112" s="40">
        <v>227.3</v>
      </c>
      <c r="H112" s="40">
        <v>245.3</v>
      </c>
      <c r="I112" s="40">
        <v>249.64999999999998</v>
      </c>
      <c r="J112" s="40">
        <v>254.3</v>
      </c>
      <c r="K112" s="31">
        <v>245</v>
      </c>
      <c r="L112" s="31">
        <v>236</v>
      </c>
      <c r="M112" s="31">
        <v>2.7759499999999999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345.1</v>
      </c>
      <c r="D113" s="40">
        <v>343.65000000000003</v>
      </c>
      <c r="E113" s="40">
        <v>337.40000000000009</v>
      </c>
      <c r="F113" s="40">
        <v>329.70000000000005</v>
      </c>
      <c r="G113" s="40">
        <v>323.4500000000001</v>
      </c>
      <c r="H113" s="40">
        <v>351.35000000000008</v>
      </c>
      <c r="I113" s="40">
        <v>357.59999999999997</v>
      </c>
      <c r="J113" s="40">
        <v>365.30000000000007</v>
      </c>
      <c r="K113" s="31">
        <v>349.9</v>
      </c>
      <c r="L113" s="31">
        <v>335.95</v>
      </c>
      <c r="M113" s="31">
        <v>10.789870000000001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693.6</v>
      </c>
      <c r="D114" s="40">
        <v>696.75</v>
      </c>
      <c r="E114" s="40">
        <v>685.55</v>
      </c>
      <c r="F114" s="40">
        <v>677.5</v>
      </c>
      <c r="G114" s="40">
        <v>666.3</v>
      </c>
      <c r="H114" s="40">
        <v>704.8</v>
      </c>
      <c r="I114" s="40">
        <v>716</v>
      </c>
      <c r="J114" s="40">
        <v>724.05</v>
      </c>
      <c r="K114" s="31">
        <v>707.95</v>
      </c>
      <c r="L114" s="31">
        <v>688.7</v>
      </c>
      <c r="M114" s="31">
        <v>0.128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558.75</v>
      </c>
      <c r="D115" s="40">
        <v>560.4666666666667</v>
      </c>
      <c r="E115" s="40">
        <v>553.78333333333342</v>
      </c>
      <c r="F115" s="40">
        <v>548.81666666666672</v>
      </c>
      <c r="G115" s="40">
        <v>542.13333333333344</v>
      </c>
      <c r="H115" s="40">
        <v>565.43333333333339</v>
      </c>
      <c r="I115" s="40">
        <v>572.11666666666679</v>
      </c>
      <c r="J115" s="40">
        <v>577.08333333333337</v>
      </c>
      <c r="K115" s="31">
        <v>567.15</v>
      </c>
      <c r="L115" s="31">
        <v>555.5</v>
      </c>
      <c r="M115" s="31">
        <v>19.544709999999998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934.55</v>
      </c>
      <c r="D116" s="40">
        <v>941.63333333333321</v>
      </c>
      <c r="E116" s="40">
        <v>921.36666666666645</v>
      </c>
      <c r="F116" s="40">
        <v>908.18333333333328</v>
      </c>
      <c r="G116" s="40">
        <v>887.91666666666652</v>
      </c>
      <c r="H116" s="40">
        <v>954.81666666666638</v>
      </c>
      <c r="I116" s="40">
        <v>975.08333333333326</v>
      </c>
      <c r="J116" s="40">
        <v>988.26666666666631</v>
      </c>
      <c r="K116" s="31">
        <v>961.9</v>
      </c>
      <c r="L116" s="31">
        <v>928.45</v>
      </c>
      <c r="M116" s="31">
        <v>49.866999999999997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158</v>
      </c>
      <c r="D117" s="40">
        <v>158.56666666666666</v>
      </c>
      <c r="E117" s="40">
        <v>157.13333333333333</v>
      </c>
      <c r="F117" s="40">
        <v>156.26666666666665</v>
      </c>
      <c r="G117" s="40">
        <v>154.83333333333331</v>
      </c>
      <c r="H117" s="40">
        <v>159.43333333333334</v>
      </c>
      <c r="I117" s="40">
        <v>160.86666666666667</v>
      </c>
      <c r="J117" s="40">
        <v>161.73333333333335</v>
      </c>
      <c r="K117" s="31">
        <v>160</v>
      </c>
      <c r="L117" s="31">
        <v>157.69999999999999</v>
      </c>
      <c r="M117" s="31">
        <v>8.8794799999999992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197.95</v>
      </c>
      <c r="D118" s="40">
        <v>195.75</v>
      </c>
      <c r="E118" s="40">
        <v>192.6</v>
      </c>
      <c r="F118" s="40">
        <v>187.25</v>
      </c>
      <c r="G118" s="40">
        <v>184.1</v>
      </c>
      <c r="H118" s="40">
        <v>201.1</v>
      </c>
      <c r="I118" s="40">
        <v>204.24999999999997</v>
      </c>
      <c r="J118" s="40">
        <v>209.6</v>
      </c>
      <c r="K118" s="31">
        <v>198.9</v>
      </c>
      <c r="L118" s="31">
        <v>190.4</v>
      </c>
      <c r="M118" s="31">
        <v>423.59591999999998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361.45</v>
      </c>
      <c r="D119" s="40">
        <v>361.38333333333338</v>
      </c>
      <c r="E119" s="40">
        <v>358.26666666666677</v>
      </c>
      <c r="F119" s="40">
        <v>355.08333333333337</v>
      </c>
      <c r="G119" s="40">
        <v>351.96666666666675</v>
      </c>
      <c r="H119" s="40">
        <v>364.56666666666678</v>
      </c>
      <c r="I119" s="40">
        <v>367.68333333333345</v>
      </c>
      <c r="J119" s="40">
        <v>370.86666666666679</v>
      </c>
      <c r="K119" s="31">
        <v>364.5</v>
      </c>
      <c r="L119" s="31">
        <v>358.2</v>
      </c>
      <c r="M119" s="31">
        <v>1.6083700000000001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5382.4</v>
      </c>
      <c r="D120" s="40">
        <v>5345.5999999999995</v>
      </c>
      <c r="E120" s="40">
        <v>5279.8499999999985</v>
      </c>
      <c r="F120" s="40">
        <v>5177.2999999999993</v>
      </c>
      <c r="G120" s="40">
        <v>5111.5499999999984</v>
      </c>
      <c r="H120" s="40">
        <v>5448.1499999999987</v>
      </c>
      <c r="I120" s="40">
        <v>5513.9000000000005</v>
      </c>
      <c r="J120" s="40">
        <v>5616.4499999999989</v>
      </c>
      <c r="K120" s="31">
        <v>5411.35</v>
      </c>
      <c r="L120" s="31">
        <v>5243.05</v>
      </c>
      <c r="M120" s="31">
        <v>2.5697899999999998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1680.5</v>
      </c>
      <c r="D121" s="40">
        <v>1680.3333333333333</v>
      </c>
      <c r="E121" s="40">
        <v>1672.5166666666664</v>
      </c>
      <c r="F121" s="40">
        <v>1664.5333333333331</v>
      </c>
      <c r="G121" s="40">
        <v>1656.7166666666662</v>
      </c>
      <c r="H121" s="40">
        <v>1688.3166666666666</v>
      </c>
      <c r="I121" s="40">
        <v>1696.1333333333337</v>
      </c>
      <c r="J121" s="40">
        <v>1704.1166666666668</v>
      </c>
      <c r="K121" s="31">
        <v>1688.15</v>
      </c>
      <c r="L121" s="31">
        <v>1672.35</v>
      </c>
      <c r="M121" s="31">
        <v>2.3333900000000001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3107.15</v>
      </c>
      <c r="D122" s="40">
        <v>3125.7833333333333</v>
      </c>
      <c r="E122" s="40">
        <v>3081.3666666666668</v>
      </c>
      <c r="F122" s="40">
        <v>3055.5833333333335</v>
      </c>
      <c r="G122" s="40">
        <v>3011.166666666667</v>
      </c>
      <c r="H122" s="40">
        <v>3151.5666666666666</v>
      </c>
      <c r="I122" s="40">
        <v>3195.9833333333336</v>
      </c>
      <c r="J122" s="40">
        <v>3221.7666666666664</v>
      </c>
      <c r="K122" s="31">
        <v>3170.2</v>
      </c>
      <c r="L122" s="31">
        <v>3100</v>
      </c>
      <c r="M122" s="31">
        <v>5.6938599999999999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709.1</v>
      </c>
      <c r="D123" s="40">
        <v>708.83333333333337</v>
      </c>
      <c r="E123" s="40">
        <v>701.26666666666677</v>
      </c>
      <c r="F123" s="40">
        <v>693.43333333333339</v>
      </c>
      <c r="G123" s="40">
        <v>685.86666666666679</v>
      </c>
      <c r="H123" s="40">
        <v>716.66666666666674</v>
      </c>
      <c r="I123" s="40">
        <v>724.23333333333335</v>
      </c>
      <c r="J123" s="40">
        <v>732.06666666666672</v>
      </c>
      <c r="K123" s="31">
        <v>716.4</v>
      </c>
      <c r="L123" s="31">
        <v>701</v>
      </c>
      <c r="M123" s="31">
        <v>14.602819999999999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827.05</v>
      </c>
      <c r="D124" s="40">
        <v>818.7833333333333</v>
      </c>
      <c r="E124" s="40">
        <v>807.56666666666661</v>
      </c>
      <c r="F124" s="40">
        <v>788.08333333333326</v>
      </c>
      <c r="G124" s="40">
        <v>776.86666666666656</v>
      </c>
      <c r="H124" s="40">
        <v>838.26666666666665</v>
      </c>
      <c r="I124" s="40">
        <v>849.48333333333335</v>
      </c>
      <c r="J124" s="40">
        <v>868.9666666666667</v>
      </c>
      <c r="K124" s="31">
        <v>830</v>
      </c>
      <c r="L124" s="31">
        <v>799.3</v>
      </c>
      <c r="M124" s="31">
        <v>8.8338599999999996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665.9</v>
      </c>
      <c r="D125" s="40">
        <v>662.81666666666672</v>
      </c>
      <c r="E125" s="40">
        <v>650.63333333333344</v>
      </c>
      <c r="F125" s="40">
        <v>635.36666666666667</v>
      </c>
      <c r="G125" s="40">
        <v>623.18333333333339</v>
      </c>
      <c r="H125" s="40">
        <v>678.08333333333348</v>
      </c>
      <c r="I125" s="40">
        <v>690.26666666666665</v>
      </c>
      <c r="J125" s="40">
        <v>705.53333333333353</v>
      </c>
      <c r="K125" s="31">
        <v>675</v>
      </c>
      <c r="L125" s="31">
        <v>647.54999999999995</v>
      </c>
      <c r="M125" s="31">
        <v>1.27016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486.4</v>
      </c>
      <c r="D126" s="40">
        <v>485.5</v>
      </c>
      <c r="E126" s="40">
        <v>482.65</v>
      </c>
      <c r="F126" s="40">
        <v>478.9</v>
      </c>
      <c r="G126" s="40">
        <v>476.04999999999995</v>
      </c>
      <c r="H126" s="40">
        <v>489.25</v>
      </c>
      <c r="I126" s="40">
        <v>492.1</v>
      </c>
      <c r="J126" s="40">
        <v>495.85</v>
      </c>
      <c r="K126" s="31">
        <v>488.35</v>
      </c>
      <c r="L126" s="31">
        <v>481.75</v>
      </c>
      <c r="M126" s="31">
        <v>6.6341200000000002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899.85</v>
      </c>
      <c r="D127" s="40">
        <v>896.26666666666677</v>
      </c>
      <c r="E127" s="40">
        <v>888.98333333333358</v>
      </c>
      <c r="F127" s="40">
        <v>878.11666666666679</v>
      </c>
      <c r="G127" s="40">
        <v>870.8333333333336</v>
      </c>
      <c r="H127" s="40">
        <v>907.13333333333355</v>
      </c>
      <c r="I127" s="40">
        <v>914.41666666666663</v>
      </c>
      <c r="J127" s="40">
        <v>925.28333333333353</v>
      </c>
      <c r="K127" s="31">
        <v>903.55</v>
      </c>
      <c r="L127" s="31">
        <v>885.4</v>
      </c>
      <c r="M127" s="31">
        <v>12.927210000000001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1054.7</v>
      </c>
      <c r="D128" s="40">
        <v>1054.2666666666667</v>
      </c>
      <c r="E128" s="40">
        <v>1042.7333333333333</v>
      </c>
      <c r="F128" s="40">
        <v>1030.7666666666667</v>
      </c>
      <c r="G128" s="40">
        <v>1019.2333333333333</v>
      </c>
      <c r="H128" s="40">
        <v>1066.2333333333333</v>
      </c>
      <c r="I128" s="40">
        <v>1077.7666666666667</v>
      </c>
      <c r="J128" s="40">
        <v>1089.7333333333333</v>
      </c>
      <c r="K128" s="31">
        <v>1065.8</v>
      </c>
      <c r="L128" s="31">
        <v>1042.3</v>
      </c>
      <c r="M128" s="31">
        <v>3.01356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90.3</v>
      </c>
      <c r="D129" s="40">
        <v>90.366666666666674</v>
      </c>
      <c r="E129" s="40">
        <v>89.983333333333348</v>
      </c>
      <c r="F129" s="40">
        <v>89.666666666666671</v>
      </c>
      <c r="G129" s="40">
        <v>89.283333333333346</v>
      </c>
      <c r="H129" s="40">
        <v>90.683333333333351</v>
      </c>
      <c r="I129" s="40">
        <v>91.066666666666677</v>
      </c>
      <c r="J129" s="40">
        <v>91.383333333333354</v>
      </c>
      <c r="K129" s="31">
        <v>90.75</v>
      </c>
      <c r="L129" s="31">
        <v>90.05</v>
      </c>
      <c r="M129" s="31">
        <v>17.661159999999999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1161.8499999999999</v>
      </c>
      <c r="D130" s="40">
        <v>1156.1833333333334</v>
      </c>
      <c r="E130" s="40">
        <v>1130.6666666666667</v>
      </c>
      <c r="F130" s="40">
        <v>1099.4833333333333</v>
      </c>
      <c r="G130" s="40">
        <v>1073.9666666666667</v>
      </c>
      <c r="H130" s="40">
        <v>1187.3666666666668</v>
      </c>
      <c r="I130" s="40">
        <v>1212.8833333333332</v>
      </c>
      <c r="J130" s="40">
        <v>1244.0666666666668</v>
      </c>
      <c r="K130" s="31">
        <v>1181.7</v>
      </c>
      <c r="L130" s="31">
        <v>1125</v>
      </c>
      <c r="M130" s="31">
        <v>1.9452700000000001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415.65</v>
      </c>
      <c r="D131" s="40">
        <v>417.61666666666662</v>
      </c>
      <c r="E131" s="40">
        <v>411.48333333333323</v>
      </c>
      <c r="F131" s="40">
        <v>407.31666666666661</v>
      </c>
      <c r="G131" s="40">
        <v>401.18333333333322</v>
      </c>
      <c r="H131" s="40">
        <v>421.78333333333325</v>
      </c>
      <c r="I131" s="40">
        <v>427.91666666666657</v>
      </c>
      <c r="J131" s="40">
        <v>432.08333333333326</v>
      </c>
      <c r="K131" s="31">
        <v>423.75</v>
      </c>
      <c r="L131" s="31">
        <v>413.45</v>
      </c>
      <c r="M131" s="31">
        <v>67.366829999999993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616.20000000000005</v>
      </c>
      <c r="D132" s="40">
        <v>618.86666666666667</v>
      </c>
      <c r="E132" s="40">
        <v>611.33333333333337</v>
      </c>
      <c r="F132" s="40">
        <v>606.4666666666667</v>
      </c>
      <c r="G132" s="40">
        <v>598.93333333333339</v>
      </c>
      <c r="H132" s="40">
        <v>623.73333333333335</v>
      </c>
      <c r="I132" s="40">
        <v>631.26666666666665</v>
      </c>
      <c r="J132" s="40">
        <v>636.13333333333333</v>
      </c>
      <c r="K132" s="31">
        <v>626.4</v>
      </c>
      <c r="L132" s="31">
        <v>614</v>
      </c>
      <c r="M132" s="31">
        <v>31.562010000000001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2073.8000000000002</v>
      </c>
      <c r="D133" s="40">
        <v>2088.5166666666669</v>
      </c>
      <c r="E133" s="40">
        <v>2050.2833333333338</v>
      </c>
      <c r="F133" s="40">
        <v>2026.7666666666669</v>
      </c>
      <c r="G133" s="40">
        <v>1988.5333333333338</v>
      </c>
      <c r="H133" s="40">
        <v>2112.0333333333338</v>
      </c>
      <c r="I133" s="40">
        <v>2150.2666666666664</v>
      </c>
      <c r="J133" s="40">
        <v>2173.7833333333338</v>
      </c>
      <c r="K133" s="31">
        <v>2126.75</v>
      </c>
      <c r="L133" s="31">
        <v>2065</v>
      </c>
      <c r="M133" s="31">
        <v>2.6382099999999999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2670.55</v>
      </c>
      <c r="D134" s="40">
        <v>2679.8333333333335</v>
      </c>
      <c r="E134" s="40">
        <v>2605.7166666666672</v>
      </c>
      <c r="F134" s="40">
        <v>2540.8833333333337</v>
      </c>
      <c r="G134" s="40">
        <v>2466.7666666666673</v>
      </c>
      <c r="H134" s="40">
        <v>2744.666666666667</v>
      </c>
      <c r="I134" s="40">
        <v>2818.7833333333328</v>
      </c>
      <c r="J134" s="40">
        <v>2883.6166666666668</v>
      </c>
      <c r="K134" s="31">
        <v>2753.95</v>
      </c>
      <c r="L134" s="31">
        <v>2615</v>
      </c>
      <c r="M134" s="31">
        <v>38.297440000000002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271</v>
      </c>
      <c r="D135" s="40">
        <v>272.51666666666665</v>
      </c>
      <c r="E135" s="40">
        <v>266.93333333333328</v>
      </c>
      <c r="F135" s="40">
        <v>262.86666666666662</v>
      </c>
      <c r="G135" s="40">
        <v>257.28333333333325</v>
      </c>
      <c r="H135" s="40">
        <v>276.58333333333331</v>
      </c>
      <c r="I135" s="40">
        <v>282.16666666666669</v>
      </c>
      <c r="J135" s="40">
        <v>286.23333333333335</v>
      </c>
      <c r="K135" s="31">
        <v>278.10000000000002</v>
      </c>
      <c r="L135" s="31">
        <v>268.45</v>
      </c>
      <c r="M135" s="31">
        <v>76.239130000000003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193.3</v>
      </c>
      <c r="D136" s="40">
        <v>194.06666666666669</v>
      </c>
      <c r="E136" s="40">
        <v>189.83333333333337</v>
      </c>
      <c r="F136" s="40">
        <v>186.36666666666667</v>
      </c>
      <c r="G136" s="40">
        <v>182.13333333333335</v>
      </c>
      <c r="H136" s="40">
        <v>197.53333333333339</v>
      </c>
      <c r="I136" s="40">
        <v>201.76666666666668</v>
      </c>
      <c r="J136" s="40">
        <v>205.23333333333341</v>
      </c>
      <c r="K136" s="31">
        <v>198.3</v>
      </c>
      <c r="L136" s="31">
        <v>190.6</v>
      </c>
      <c r="M136" s="31">
        <v>32.4101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819.35</v>
      </c>
      <c r="D137" s="40">
        <v>818.01666666666677</v>
      </c>
      <c r="E137" s="40">
        <v>812.28333333333353</v>
      </c>
      <c r="F137" s="40">
        <v>805.21666666666681</v>
      </c>
      <c r="G137" s="40">
        <v>799.48333333333358</v>
      </c>
      <c r="H137" s="40">
        <v>825.08333333333348</v>
      </c>
      <c r="I137" s="40">
        <v>830.81666666666683</v>
      </c>
      <c r="J137" s="40">
        <v>837.88333333333344</v>
      </c>
      <c r="K137" s="31">
        <v>823.75</v>
      </c>
      <c r="L137" s="31">
        <v>810.95</v>
      </c>
      <c r="M137" s="31">
        <v>1.1616200000000001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598.95000000000005</v>
      </c>
      <c r="D138" s="40">
        <v>591.78333333333342</v>
      </c>
      <c r="E138" s="40">
        <v>574.86666666666679</v>
      </c>
      <c r="F138" s="40">
        <v>550.78333333333342</v>
      </c>
      <c r="G138" s="40">
        <v>533.86666666666679</v>
      </c>
      <c r="H138" s="40">
        <v>615.86666666666679</v>
      </c>
      <c r="I138" s="40">
        <v>632.78333333333353</v>
      </c>
      <c r="J138" s="40">
        <v>656.86666666666679</v>
      </c>
      <c r="K138" s="31">
        <v>608.70000000000005</v>
      </c>
      <c r="L138" s="31">
        <v>567.70000000000005</v>
      </c>
      <c r="M138" s="31">
        <v>14.39974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19.75</v>
      </c>
      <c r="D139" s="40">
        <v>19.900000000000002</v>
      </c>
      <c r="E139" s="40">
        <v>19.400000000000006</v>
      </c>
      <c r="F139" s="40">
        <v>19.050000000000004</v>
      </c>
      <c r="G139" s="40">
        <v>18.550000000000008</v>
      </c>
      <c r="H139" s="40">
        <v>20.250000000000004</v>
      </c>
      <c r="I139" s="40">
        <v>20.749999999999996</v>
      </c>
      <c r="J139" s="40">
        <v>21.1</v>
      </c>
      <c r="K139" s="31">
        <v>20.399999999999999</v>
      </c>
      <c r="L139" s="31">
        <v>19.55</v>
      </c>
      <c r="M139" s="31">
        <v>104.84925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238.5</v>
      </c>
      <c r="D140" s="40">
        <v>234.36666666666667</v>
      </c>
      <c r="E140" s="40">
        <v>225.23333333333335</v>
      </c>
      <c r="F140" s="40">
        <v>211.96666666666667</v>
      </c>
      <c r="G140" s="40">
        <v>202.83333333333334</v>
      </c>
      <c r="H140" s="40">
        <v>247.63333333333335</v>
      </c>
      <c r="I140" s="40">
        <v>256.76666666666665</v>
      </c>
      <c r="J140" s="40">
        <v>270.03333333333336</v>
      </c>
      <c r="K140" s="31">
        <v>243.5</v>
      </c>
      <c r="L140" s="31">
        <v>221.1</v>
      </c>
      <c r="M140" s="31">
        <v>59.037399999999998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5217.8500000000004</v>
      </c>
      <c r="D141" s="40">
        <v>5206.4333333333334</v>
      </c>
      <c r="E141" s="40">
        <v>5158.5166666666664</v>
      </c>
      <c r="F141" s="40">
        <v>5099.1833333333334</v>
      </c>
      <c r="G141" s="40">
        <v>5051.2666666666664</v>
      </c>
      <c r="H141" s="40">
        <v>5265.7666666666664</v>
      </c>
      <c r="I141" s="40">
        <v>5313.6833333333325</v>
      </c>
      <c r="J141" s="40">
        <v>5373.0166666666664</v>
      </c>
      <c r="K141" s="31">
        <v>5254.35</v>
      </c>
      <c r="L141" s="31">
        <v>5147.1000000000004</v>
      </c>
      <c r="M141" s="31">
        <v>5.7566300000000004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4830.5</v>
      </c>
      <c r="D142" s="40">
        <v>4859.5</v>
      </c>
      <c r="E142" s="40">
        <v>4771</v>
      </c>
      <c r="F142" s="40">
        <v>4711.5</v>
      </c>
      <c r="G142" s="40">
        <v>4623</v>
      </c>
      <c r="H142" s="40">
        <v>4919</v>
      </c>
      <c r="I142" s="40">
        <v>5007.5</v>
      </c>
      <c r="J142" s="40">
        <v>5067</v>
      </c>
      <c r="K142" s="31">
        <v>4948</v>
      </c>
      <c r="L142" s="31">
        <v>4800</v>
      </c>
      <c r="M142" s="31">
        <v>3.1872400000000001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3775.1</v>
      </c>
      <c r="D143" s="40">
        <v>3758.2833333333328</v>
      </c>
      <c r="E143" s="40">
        <v>3731.8666666666659</v>
      </c>
      <c r="F143" s="40">
        <v>3688.6333333333332</v>
      </c>
      <c r="G143" s="40">
        <v>3662.2166666666662</v>
      </c>
      <c r="H143" s="40">
        <v>3801.5166666666655</v>
      </c>
      <c r="I143" s="40">
        <v>3827.9333333333325</v>
      </c>
      <c r="J143" s="40">
        <v>3871.1666666666652</v>
      </c>
      <c r="K143" s="31">
        <v>3784.7</v>
      </c>
      <c r="L143" s="31">
        <v>3715.05</v>
      </c>
      <c r="M143" s="31">
        <v>1.4782999999999999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5034.6000000000004</v>
      </c>
      <c r="D144" s="40">
        <v>5018.2</v>
      </c>
      <c r="E144" s="40">
        <v>4986.3999999999996</v>
      </c>
      <c r="F144" s="40">
        <v>4938.2</v>
      </c>
      <c r="G144" s="40">
        <v>4906.3999999999996</v>
      </c>
      <c r="H144" s="40">
        <v>5066.3999999999996</v>
      </c>
      <c r="I144" s="40">
        <v>5098.2000000000007</v>
      </c>
      <c r="J144" s="40">
        <v>5146.3999999999996</v>
      </c>
      <c r="K144" s="31">
        <v>5050</v>
      </c>
      <c r="L144" s="31">
        <v>4970</v>
      </c>
      <c r="M144" s="31">
        <v>3.54847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438.4</v>
      </c>
      <c r="D145" s="40">
        <v>439.13333333333338</v>
      </c>
      <c r="E145" s="40">
        <v>434.26666666666677</v>
      </c>
      <c r="F145" s="40">
        <v>430.13333333333338</v>
      </c>
      <c r="G145" s="40">
        <v>425.26666666666677</v>
      </c>
      <c r="H145" s="40">
        <v>443.26666666666677</v>
      </c>
      <c r="I145" s="40">
        <v>448.13333333333344</v>
      </c>
      <c r="J145" s="40">
        <v>452.26666666666677</v>
      </c>
      <c r="K145" s="31">
        <v>444</v>
      </c>
      <c r="L145" s="31">
        <v>435</v>
      </c>
      <c r="M145" s="31">
        <v>3.8659300000000001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132</v>
      </c>
      <c r="D146" s="40">
        <v>130.95000000000002</v>
      </c>
      <c r="E146" s="40">
        <v>129.60000000000002</v>
      </c>
      <c r="F146" s="40">
        <v>127.20000000000002</v>
      </c>
      <c r="G146" s="40">
        <v>125.85000000000002</v>
      </c>
      <c r="H146" s="40">
        <v>133.35000000000002</v>
      </c>
      <c r="I146" s="40">
        <v>134.69999999999999</v>
      </c>
      <c r="J146" s="40">
        <v>137.10000000000002</v>
      </c>
      <c r="K146" s="31">
        <v>132.30000000000001</v>
      </c>
      <c r="L146" s="31">
        <v>128.55000000000001</v>
      </c>
      <c r="M146" s="31">
        <v>6.2272100000000004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238</v>
      </c>
      <c r="D147" s="40">
        <v>236.68333333333331</v>
      </c>
      <c r="E147" s="40">
        <v>234.41666666666663</v>
      </c>
      <c r="F147" s="40">
        <v>230.83333333333331</v>
      </c>
      <c r="G147" s="40">
        <v>228.56666666666663</v>
      </c>
      <c r="H147" s="40">
        <v>240.26666666666662</v>
      </c>
      <c r="I147" s="40">
        <v>242.53333333333333</v>
      </c>
      <c r="J147" s="40">
        <v>246.11666666666662</v>
      </c>
      <c r="K147" s="31">
        <v>238.95</v>
      </c>
      <c r="L147" s="31">
        <v>233.1</v>
      </c>
      <c r="M147" s="31">
        <v>8.1464300000000005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79.95</v>
      </c>
      <c r="D148" s="40">
        <v>80.283333333333346</v>
      </c>
      <c r="E148" s="40">
        <v>79.416666666666686</v>
      </c>
      <c r="F148" s="40">
        <v>78.88333333333334</v>
      </c>
      <c r="G148" s="40">
        <v>78.01666666666668</v>
      </c>
      <c r="H148" s="40">
        <v>80.816666666666691</v>
      </c>
      <c r="I148" s="40">
        <v>81.683333333333337</v>
      </c>
      <c r="J148" s="40">
        <v>82.216666666666697</v>
      </c>
      <c r="K148" s="31">
        <v>81.150000000000006</v>
      </c>
      <c r="L148" s="31">
        <v>79.75</v>
      </c>
      <c r="M148" s="31">
        <v>17.8062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2760.1</v>
      </c>
      <c r="D149" s="40">
        <v>2759.3833333333337</v>
      </c>
      <c r="E149" s="40">
        <v>2729.7666666666673</v>
      </c>
      <c r="F149" s="40">
        <v>2699.4333333333338</v>
      </c>
      <c r="G149" s="40">
        <v>2669.8166666666675</v>
      </c>
      <c r="H149" s="40">
        <v>2789.7166666666672</v>
      </c>
      <c r="I149" s="40">
        <v>2819.333333333333</v>
      </c>
      <c r="J149" s="40">
        <v>2849.666666666667</v>
      </c>
      <c r="K149" s="31">
        <v>2789</v>
      </c>
      <c r="L149" s="31">
        <v>2729.05</v>
      </c>
      <c r="M149" s="31">
        <v>4.5228200000000003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205</v>
      </c>
      <c r="D150" s="40">
        <v>205.85</v>
      </c>
      <c r="E150" s="40">
        <v>203.14999999999998</v>
      </c>
      <c r="F150" s="40">
        <v>201.29999999999998</v>
      </c>
      <c r="G150" s="40">
        <v>198.59999999999997</v>
      </c>
      <c r="H150" s="40">
        <v>207.7</v>
      </c>
      <c r="I150" s="40">
        <v>210.39999999999998</v>
      </c>
      <c r="J150" s="40">
        <v>212.25</v>
      </c>
      <c r="K150" s="31">
        <v>208.55</v>
      </c>
      <c r="L150" s="31">
        <v>204</v>
      </c>
      <c r="M150" s="31">
        <v>2.2169300000000001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566.54999999999995</v>
      </c>
      <c r="D151" s="40">
        <v>566.2166666666667</v>
      </c>
      <c r="E151" s="40">
        <v>556.43333333333339</v>
      </c>
      <c r="F151" s="40">
        <v>546.31666666666672</v>
      </c>
      <c r="G151" s="40">
        <v>536.53333333333342</v>
      </c>
      <c r="H151" s="40">
        <v>576.33333333333337</v>
      </c>
      <c r="I151" s="40">
        <v>586.11666666666667</v>
      </c>
      <c r="J151" s="40">
        <v>596.23333333333335</v>
      </c>
      <c r="K151" s="31">
        <v>576</v>
      </c>
      <c r="L151" s="31">
        <v>556.1</v>
      </c>
      <c r="M151" s="31">
        <v>9.5120299999999993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1599.55</v>
      </c>
      <c r="D152" s="40">
        <v>1594.8166666666666</v>
      </c>
      <c r="E152" s="40">
        <v>1579.7333333333331</v>
      </c>
      <c r="F152" s="40">
        <v>1559.9166666666665</v>
      </c>
      <c r="G152" s="40">
        <v>1544.833333333333</v>
      </c>
      <c r="H152" s="40">
        <v>1614.6333333333332</v>
      </c>
      <c r="I152" s="40">
        <v>1629.7166666666667</v>
      </c>
      <c r="J152" s="40">
        <v>1649.5333333333333</v>
      </c>
      <c r="K152" s="31">
        <v>1609.9</v>
      </c>
      <c r="L152" s="31">
        <v>1575</v>
      </c>
      <c r="M152" s="31">
        <v>0.38538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77.650000000000006</v>
      </c>
      <c r="D153" s="40">
        <v>78.033333333333331</v>
      </c>
      <c r="E153" s="40">
        <v>76.766666666666666</v>
      </c>
      <c r="F153" s="40">
        <v>75.88333333333334</v>
      </c>
      <c r="G153" s="40">
        <v>74.616666666666674</v>
      </c>
      <c r="H153" s="40">
        <v>78.916666666666657</v>
      </c>
      <c r="I153" s="40">
        <v>80.183333333333309</v>
      </c>
      <c r="J153" s="40">
        <v>81.066666666666649</v>
      </c>
      <c r="K153" s="31">
        <v>79.3</v>
      </c>
      <c r="L153" s="31">
        <v>77.150000000000006</v>
      </c>
      <c r="M153" s="31">
        <v>27.01746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123.95</v>
      </c>
      <c r="D154" s="40">
        <v>123.51666666666665</v>
      </c>
      <c r="E154" s="40">
        <v>122.0333333333333</v>
      </c>
      <c r="F154" s="40">
        <v>120.11666666666665</v>
      </c>
      <c r="G154" s="40">
        <v>118.6333333333333</v>
      </c>
      <c r="H154" s="40">
        <v>125.43333333333331</v>
      </c>
      <c r="I154" s="40">
        <v>126.91666666666666</v>
      </c>
      <c r="J154" s="40">
        <v>128.83333333333331</v>
      </c>
      <c r="K154" s="31">
        <v>125</v>
      </c>
      <c r="L154" s="31">
        <v>121.6</v>
      </c>
      <c r="M154" s="31">
        <v>4.7268800000000004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749.95</v>
      </c>
      <c r="D155" s="40">
        <v>751</v>
      </c>
      <c r="E155" s="40">
        <v>745.6</v>
      </c>
      <c r="F155" s="40">
        <v>741.25</v>
      </c>
      <c r="G155" s="40">
        <v>735.85</v>
      </c>
      <c r="H155" s="40">
        <v>755.35</v>
      </c>
      <c r="I155" s="40">
        <v>760.75000000000011</v>
      </c>
      <c r="J155" s="40">
        <v>765.1</v>
      </c>
      <c r="K155" s="31">
        <v>756.4</v>
      </c>
      <c r="L155" s="31">
        <v>746.65</v>
      </c>
      <c r="M155" s="31">
        <v>0.29854999999999998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1488.8</v>
      </c>
      <c r="D156" s="40">
        <v>1494.8666666666668</v>
      </c>
      <c r="E156" s="40">
        <v>1473.9333333333336</v>
      </c>
      <c r="F156" s="40">
        <v>1459.0666666666668</v>
      </c>
      <c r="G156" s="40">
        <v>1438.1333333333337</v>
      </c>
      <c r="H156" s="40">
        <v>1509.7333333333336</v>
      </c>
      <c r="I156" s="40">
        <v>1530.666666666667</v>
      </c>
      <c r="J156" s="40">
        <v>1545.5333333333335</v>
      </c>
      <c r="K156" s="31">
        <v>1515.8</v>
      </c>
      <c r="L156" s="31">
        <v>1480</v>
      </c>
      <c r="M156" s="31">
        <v>6.7175200000000004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181</v>
      </c>
      <c r="D157" s="40">
        <v>180.96666666666667</v>
      </c>
      <c r="E157" s="40">
        <v>179.53333333333333</v>
      </c>
      <c r="F157" s="40">
        <v>178.06666666666666</v>
      </c>
      <c r="G157" s="40">
        <v>176.63333333333333</v>
      </c>
      <c r="H157" s="40">
        <v>182.43333333333334</v>
      </c>
      <c r="I157" s="40">
        <v>183.86666666666667</v>
      </c>
      <c r="J157" s="40">
        <v>185.33333333333334</v>
      </c>
      <c r="K157" s="31">
        <v>182.4</v>
      </c>
      <c r="L157" s="31">
        <v>179.5</v>
      </c>
      <c r="M157" s="31">
        <v>32.224989999999998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357.75</v>
      </c>
      <c r="D158" s="40">
        <v>357.91666666666669</v>
      </c>
      <c r="E158" s="40">
        <v>349.83333333333337</v>
      </c>
      <c r="F158" s="40">
        <v>341.91666666666669</v>
      </c>
      <c r="G158" s="40">
        <v>333.83333333333337</v>
      </c>
      <c r="H158" s="40">
        <v>365.83333333333337</v>
      </c>
      <c r="I158" s="40">
        <v>373.91666666666674</v>
      </c>
      <c r="J158" s="40">
        <v>381.83333333333337</v>
      </c>
      <c r="K158" s="31">
        <v>366</v>
      </c>
      <c r="L158" s="31">
        <v>350</v>
      </c>
      <c r="M158" s="31">
        <v>5.2604899999999999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85.75</v>
      </c>
      <c r="D159" s="40">
        <v>85.483333333333334</v>
      </c>
      <c r="E159" s="40">
        <v>84.766666666666666</v>
      </c>
      <c r="F159" s="40">
        <v>83.783333333333331</v>
      </c>
      <c r="G159" s="40">
        <v>83.066666666666663</v>
      </c>
      <c r="H159" s="40">
        <v>86.466666666666669</v>
      </c>
      <c r="I159" s="40">
        <v>87.183333333333337</v>
      </c>
      <c r="J159" s="40">
        <v>88.166666666666671</v>
      </c>
      <c r="K159" s="31">
        <v>86.2</v>
      </c>
      <c r="L159" s="31">
        <v>84.5</v>
      </c>
      <c r="M159" s="31">
        <v>130.17162999999999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3469.85</v>
      </c>
      <c r="D160" s="40">
        <v>3476.5</v>
      </c>
      <c r="E160" s="40">
        <v>3423</v>
      </c>
      <c r="F160" s="40">
        <v>3376.15</v>
      </c>
      <c r="G160" s="40">
        <v>3322.65</v>
      </c>
      <c r="H160" s="40">
        <v>3523.35</v>
      </c>
      <c r="I160" s="40">
        <v>3576.85</v>
      </c>
      <c r="J160" s="40">
        <v>3623.7</v>
      </c>
      <c r="K160" s="31">
        <v>3530</v>
      </c>
      <c r="L160" s="31">
        <v>3429.65</v>
      </c>
      <c r="M160" s="31">
        <v>0.55447000000000002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501.3</v>
      </c>
      <c r="D161" s="40">
        <v>499.39999999999992</v>
      </c>
      <c r="E161" s="40">
        <v>494.79999999999984</v>
      </c>
      <c r="F161" s="40">
        <v>488.2999999999999</v>
      </c>
      <c r="G161" s="40">
        <v>483.69999999999982</v>
      </c>
      <c r="H161" s="40">
        <v>505.89999999999986</v>
      </c>
      <c r="I161" s="40">
        <v>510.49999999999989</v>
      </c>
      <c r="J161" s="40">
        <v>516.99999999999989</v>
      </c>
      <c r="K161" s="31">
        <v>504</v>
      </c>
      <c r="L161" s="31">
        <v>492.9</v>
      </c>
      <c r="M161" s="31">
        <v>1.8182700000000001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224.65</v>
      </c>
      <c r="D162" s="40">
        <v>224.5</v>
      </c>
      <c r="E162" s="40">
        <v>222.15</v>
      </c>
      <c r="F162" s="40">
        <v>219.65</v>
      </c>
      <c r="G162" s="40">
        <v>217.3</v>
      </c>
      <c r="H162" s="40">
        <v>227</v>
      </c>
      <c r="I162" s="40">
        <v>229.35000000000002</v>
      </c>
      <c r="J162" s="40">
        <v>231.85</v>
      </c>
      <c r="K162" s="31">
        <v>226.85</v>
      </c>
      <c r="L162" s="31">
        <v>222</v>
      </c>
      <c r="M162" s="31">
        <v>12.097759999999999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194</v>
      </c>
      <c r="D163" s="40">
        <v>194.26666666666665</v>
      </c>
      <c r="E163" s="40">
        <v>192.83333333333331</v>
      </c>
      <c r="F163" s="40">
        <v>191.66666666666666</v>
      </c>
      <c r="G163" s="40">
        <v>190.23333333333332</v>
      </c>
      <c r="H163" s="40">
        <v>195.43333333333331</v>
      </c>
      <c r="I163" s="40">
        <v>196.86666666666665</v>
      </c>
      <c r="J163" s="40">
        <v>198.0333333333333</v>
      </c>
      <c r="K163" s="31">
        <v>195.7</v>
      </c>
      <c r="L163" s="31">
        <v>193.1</v>
      </c>
      <c r="M163" s="31">
        <v>18.015039999999999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275.55</v>
      </c>
      <c r="D164" s="40">
        <v>276.90000000000003</v>
      </c>
      <c r="E164" s="40">
        <v>273.60000000000008</v>
      </c>
      <c r="F164" s="40">
        <v>271.65000000000003</v>
      </c>
      <c r="G164" s="40">
        <v>268.35000000000008</v>
      </c>
      <c r="H164" s="40">
        <v>278.85000000000008</v>
      </c>
      <c r="I164" s="40">
        <v>282.15000000000003</v>
      </c>
      <c r="J164" s="40">
        <v>284.10000000000008</v>
      </c>
      <c r="K164" s="31">
        <v>280.2</v>
      </c>
      <c r="L164" s="31">
        <v>274.95</v>
      </c>
      <c r="M164" s="31">
        <v>11.00038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7.6</v>
      </c>
      <c r="D165" s="40">
        <v>7.7166666666666659</v>
      </c>
      <c r="E165" s="40">
        <v>7.3333333333333321</v>
      </c>
      <c r="F165" s="40">
        <v>7.0666666666666664</v>
      </c>
      <c r="G165" s="40">
        <v>6.6833333333333327</v>
      </c>
      <c r="H165" s="40">
        <v>7.9833333333333316</v>
      </c>
      <c r="I165" s="40">
        <v>8.3666666666666671</v>
      </c>
      <c r="J165" s="40">
        <v>8.6333333333333311</v>
      </c>
      <c r="K165" s="31">
        <v>8.1</v>
      </c>
      <c r="L165" s="31">
        <v>7.45</v>
      </c>
      <c r="M165" s="31">
        <v>221.31505999999999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51.55</v>
      </c>
      <c r="D166" s="40">
        <v>51.783333333333331</v>
      </c>
      <c r="E166" s="40">
        <v>50.816666666666663</v>
      </c>
      <c r="F166" s="40">
        <v>50.083333333333329</v>
      </c>
      <c r="G166" s="40">
        <v>49.11666666666666</v>
      </c>
      <c r="H166" s="40">
        <v>52.516666666666666</v>
      </c>
      <c r="I166" s="40">
        <v>53.483333333333334</v>
      </c>
      <c r="J166" s="40">
        <v>54.216666666666669</v>
      </c>
      <c r="K166" s="31">
        <v>52.75</v>
      </c>
      <c r="L166" s="31">
        <v>51.05</v>
      </c>
      <c r="M166" s="31">
        <v>26.908190000000001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164.7</v>
      </c>
      <c r="D167" s="40">
        <v>164.88333333333335</v>
      </c>
      <c r="E167" s="40">
        <v>161.3666666666667</v>
      </c>
      <c r="F167" s="40">
        <v>158.03333333333336</v>
      </c>
      <c r="G167" s="40">
        <v>154.51666666666671</v>
      </c>
      <c r="H167" s="40">
        <v>168.2166666666667</v>
      </c>
      <c r="I167" s="40">
        <v>171.73333333333335</v>
      </c>
      <c r="J167" s="40">
        <v>175.06666666666669</v>
      </c>
      <c r="K167" s="31">
        <v>168.4</v>
      </c>
      <c r="L167" s="31">
        <v>161.55000000000001</v>
      </c>
      <c r="M167" s="31">
        <v>252.05709999999999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305.25</v>
      </c>
      <c r="D168" s="40">
        <v>305.26666666666665</v>
      </c>
      <c r="E168" s="40">
        <v>301.93333333333328</v>
      </c>
      <c r="F168" s="40">
        <v>298.61666666666662</v>
      </c>
      <c r="G168" s="40">
        <v>295.28333333333325</v>
      </c>
      <c r="H168" s="40">
        <v>308.58333333333331</v>
      </c>
      <c r="I168" s="40">
        <v>311.91666666666669</v>
      </c>
      <c r="J168" s="40">
        <v>315.23333333333335</v>
      </c>
      <c r="K168" s="31">
        <v>308.60000000000002</v>
      </c>
      <c r="L168" s="31">
        <v>301.95</v>
      </c>
      <c r="M168" s="31">
        <v>0.87936000000000003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4798.8500000000004</v>
      </c>
      <c r="D169" s="40">
        <v>4736.3</v>
      </c>
      <c r="E169" s="40">
        <v>4587.6000000000004</v>
      </c>
      <c r="F169" s="40">
        <v>4376.3500000000004</v>
      </c>
      <c r="G169" s="40">
        <v>4227.6500000000005</v>
      </c>
      <c r="H169" s="40">
        <v>4947.55</v>
      </c>
      <c r="I169" s="40">
        <v>5096.2499999999991</v>
      </c>
      <c r="J169" s="40">
        <v>5307.5</v>
      </c>
      <c r="K169" s="31">
        <v>4885</v>
      </c>
      <c r="L169" s="31">
        <v>4525.05</v>
      </c>
      <c r="M169" s="31">
        <v>2.35629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40.549999999999997</v>
      </c>
      <c r="D170" s="40">
        <v>40.883333333333333</v>
      </c>
      <c r="E170" s="40">
        <v>40.066666666666663</v>
      </c>
      <c r="F170" s="40">
        <v>39.583333333333329</v>
      </c>
      <c r="G170" s="40">
        <v>38.766666666666659</v>
      </c>
      <c r="H170" s="40">
        <v>41.366666666666667</v>
      </c>
      <c r="I170" s="40">
        <v>42.183333333333344</v>
      </c>
      <c r="J170" s="40">
        <v>42.666666666666671</v>
      </c>
      <c r="K170" s="31">
        <v>41.7</v>
      </c>
      <c r="L170" s="31">
        <v>40.4</v>
      </c>
      <c r="M170" s="31">
        <v>248.37130999999999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3375.4</v>
      </c>
      <c r="D171" s="40">
        <v>3386.6666666666665</v>
      </c>
      <c r="E171" s="40">
        <v>3348.7333333333331</v>
      </c>
      <c r="F171" s="40">
        <v>3322.0666666666666</v>
      </c>
      <c r="G171" s="40">
        <v>3284.1333333333332</v>
      </c>
      <c r="H171" s="40">
        <v>3413.333333333333</v>
      </c>
      <c r="I171" s="40">
        <v>3451.2666666666664</v>
      </c>
      <c r="J171" s="40">
        <v>3477.9333333333329</v>
      </c>
      <c r="K171" s="31">
        <v>3424.6</v>
      </c>
      <c r="L171" s="31">
        <v>3360</v>
      </c>
      <c r="M171" s="31">
        <v>0.16927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197.7</v>
      </c>
      <c r="D172" s="40">
        <v>196.4</v>
      </c>
      <c r="E172" s="40">
        <v>192.3</v>
      </c>
      <c r="F172" s="40">
        <v>186.9</v>
      </c>
      <c r="G172" s="40">
        <v>182.8</v>
      </c>
      <c r="H172" s="40">
        <v>201.8</v>
      </c>
      <c r="I172" s="40">
        <v>205.89999999999998</v>
      </c>
      <c r="J172" s="40">
        <v>211.3</v>
      </c>
      <c r="K172" s="31">
        <v>200.5</v>
      </c>
      <c r="L172" s="31">
        <v>191</v>
      </c>
      <c r="M172" s="31">
        <v>7.8326799999999999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3407.45</v>
      </c>
      <c r="D173" s="40">
        <v>3419.3333333333335</v>
      </c>
      <c r="E173" s="40">
        <v>3354.8166666666671</v>
      </c>
      <c r="F173" s="40">
        <v>3302.1833333333334</v>
      </c>
      <c r="G173" s="40">
        <v>3237.666666666667</v>
      </c>
      <c r="H173" s="40">
        <v>3471.9666666666672</v>
      </c>
      <c r="I173" s="40">
        <v>3536.4833333333336</v>
      </c>
      <c r="J173" s="40">
        <v>3589.1166666666672</v>
      </c>
      <c r="K173" s="31">
        <v>3483.85</v>
      </c>
      <c r="L173" s="31">
        <v>3366.7</v>
      </c>
      <c r="M173" s="31">
        <v>0.14107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144.85</v>
      </c>
      <c r="D174" s="40">
        <v>145.93333333333334</v>
      </c>
      <c r="E174" s="40">
        <v>142.96666666666667</v>
      </c>
      <c r="F174" s="40">
        <v>141.08333333333334</v>
      </c>
      <c r="G174" s="40">
        <v>138.11666666666667</v>
      </c>
      <c r="H174" s="40">
        <v>147.81666666666666</v>
      </c>
      <c r="I174" s="40">
        <v>150.78333333333336</v>
      </c>
      <c r="J174" s="40">
        <v>152.66666666666666</v>
      </c>
      <c r="K174" s="31">
        <v>148.9</v>
      </c>
      <c r="L174" s="31">
        <v>144.05000000000001</v>
      </c>
      <c r="M174" s="31">
        <v>11.74043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5841.55</v>
      </c>
      <c r="D175" s="40">
        <v>5847.8999999999987</v>
      </c>
      <c r="E175" s="40">
        <v>5795.7999999999975</v>
      </c>
      <c r="F175" s="40">
        <v>5750.0499999999984</v>
      </c>
      <c r="G175" s="40">
        <v>5697.9499999999971</v>
      </c>
      <c r="H175" s="40">
        <v>5893.6499999999978</v>
      </c>
      <c r="I175" s="40">
        <v>5945.7499999999982</v>
      </c>
      <c r="J175" s="40">
        <v>5991.4999999999982</v>
      </c>
      <c r="K175" s="31">
        <v>5900</v>
      </c>
      <c r="L175" s="31">
        <v>5802.15</v>
      </c>
      <c r="M175" s="31">
        <v>7.7929999999999999E-2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4030.55</v>
      </c>
      <c r="D176" s="40">
        <v>3977.4166666666665</v>
      </c>
      <c r="E176" s="40">
        <v>3904.833333333333</v>
      </c>
      <c r="F176" s="40">
        <v>3779.1166666666663</v>
      </c>
      <c r="G176" s="40">
        <v>3706.5333333333328</v>
      </c>
      <c r="H176" s="40">
        <v>4103.1333333333332</v>
      </c>
      <c r="I176" s="40">
        <v>4175.7166666666662</v>
      </c>
      <c r="J176" s="40">
        <v>4301.4333333333334</v>
      </c>
      <c r="K176" s="31">
        <v>4050</v>
      </c>
      <c r="L176" s="31">
        <v>3851.7</v>
      </c>
      <c r="M176" s="31">
        <v>3.02291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1478.55</v>
      </c>
      <c r="D177" s="40">
        <v>1484.1833333333334</v>
      </c>
      <c r="E177" s="40">
        <v>1469.3666666666668</v>
      </c>
      <c r="F177" s="40">
        <v>1460.1833333333334</v>
      </c>
      <c r="G177" s="40">
        <v>1445.3666666666668</v>
      </c>
      <c r="H177" s="40">
        <v>1493.3666666666668</v>
      </c>
      <c r="I177" s="40">
        <v>1508.1833333333334</v>
      </c>
      <c r="J177" s="40">
        <v>1517.3666666666668</v>
      </c>
      <c r="K177" s="31">
        <v>1499</v>
      </c>
      <c r="L177" s="31">
        <v>1475</v>
      </c>
      <c r="M177" s="31">
        <v>0.64795000000000003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519.79999999999995</v>
      </c>
      <c r="D178" s="40">
        <v>517.44999999999993</v>
      </c>
      <c r="E178" s="40">
        <v>513.34999999999991</v>
      </c>
      <c r="F178" s="40">
        <v>506.9</v>
      </c>
      <c r="G178" s="40">
        <v>502.79999999999995</v>
      </c>
      <c r="H178" s="40">
        <v>523.89999999999986</v>
      </c>
      <c r="I178" s="40">
        <v>528</v>
      </c>
      <c r="J178" s="40">
        <v>534.44999999999982</v>
      </c>
      <c r="K178" s="31">
        <v>521.54999999999995</v>
      </c>
      <c r="L178" s="31">
        <v>511</v>
      </c>
      <c r="M178" s="31">
        <v>11.1271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1324.85</v>
      </c>
      <c r="D179" s="40">
        <v>1331.55</v>
      </c>
      <c r="E179" s="40">
        <v>1313.1</v>
      </c>
      <c r="F179" s="40">
        <v>1301.3499999999999</v>
      </c>
      <c r="G179" s="40">
        <v>1282.8999999999999</v>
      </c>
      <c r="H179" s="40">
        <v>1343.3</v>
      </c>
      <c r="I179" s="40">
        <v>1361.7500000000002</v>
      </c>
      <c r="J179" s="40">
        <v>1373.5</v>
      </c>
      <c r="K179" s="31">
        <v>1350</v>
      </c>
      <c r="L179" s="31">
        <v>1319.8</v>
      </c>
      <c r="M179" s="31">
        <v>1.70052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626.54999999999995</v>
      </c>
      <c r="D180" s="40">
        <v>629.55000000000007</v>
      </c>
      <c r="E180" s="40">
        <v>623.00000000000011</v>
      </c>
      <c r="F180" s="40">
        <v>619.45000000000005</v>
      </c>
      <c r="G180" s="40">
        <v>612.90000000000009</v>
      </c>
      <c r="H180" s="40">
        <v>633.10000000000014</v>
      </c>
      <c r="I180" s="40">
        <v>639.65000000000009</v>
      </c>
      <c r="J180" s="40">
        <v>643.20000000000016</v>
      </c>
      <c r="K180" s="31">
        <v>636.1</v>
      </c>
      <c r="L180" s="31">
        <v>626</v>
      </c>
      <c r="M180" s="31">
        <v>1.02284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1042.0999999999999</v>
      </c>
      <c r="D181" s="40">
        <v>1039.05</v>
      </c>
      <c r="E181" s="40">
        <v>1029.1999999999998</v>
      </c>
      <c r="F181" s="40">
        <v>1016.3</v>
      </c>
      <c r="G181" s="40">
        <v>1006.4499999999998</v>
      </c>
      <c r="H181" s="40">
        <v>1051.9499999999998</v>
      </c>
      <c r="I181" s="40">
        <v>1061.7999999999997</v>
      </c>
      <c r="J181" s="40">
        <v>1074.6999999999998</v>
      </c>
      <c r="K181" s="31">
        <v>1048.9000000000001</v>
      </c>
      <c r="L181" s="31">
        <v>1026.1500000000001</v>
      </c>
      <c r="M181" s="31">
        <v>11.602130000000001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565.04999999999995</v>
      </c>
      <c r="D182" s="40">
        <v>566.19999999999993</v>
      </c>
      <c r="E182" s="40">
        <v>560.89999999999986</v>
      </c>
      <c r="F182" s="40">
        <v>556.74999999999989</v>
      </c>
      <c r="G182" s="40">
        <v>551.44999999999982</v>
      </c>
      <c r="H182" s="40">
        <v>570.34999999999991</v>
      </c>
      <c r="I182" s="40">
        <v>575.64999999999986</v>
      </c>
      <c r="J182" s="40">
        <v>579.79999999999995</v>
      </c>
      <c r="K182" s="31">
        <v>571.5</v>
      </c>
      <c r="L182" s="31">
        <v>562.04999999999995</v>
      </c>
      <c r="M182" s="31">
        <v>2.0676199999999998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2285.4499999999998</v>
      </c>
      <c r="D183" s="40">
        <v>2297.65</v>
      </c>
      <c r="E183" s="40">
        <v>2247.8000000000002</v>
      </c>
      <c r="F183" s="40">
        <v>2210.15</v>
      </c>
      <c r="G183" s="40">
        <v>2160.3000000000002</v>
      </c>
      <c r="H183" s="40">
        <v>2335.3000000000002</v>
      </c>
      <c r="I183" s="40">
        <v>2385.1499999999996</v>
      </c>
      <c r="J183" s="40">
        <v>2422.8000000000002</v>
      </c>
      <c r="K183" s="31">
        <v>2347.5</v>
      </c>
      <c r="L183" s="31">
        <v>2260</v>
      </c>
      <c r="M183" s="31">
        <v>15.27266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329.9</v>
      </c>
      <c r="D184" s="40">
        <v>329.86666666666662</v>
      </c>
      <c r="E184" s="40">
        <v>328.03333333333325</v>
      </c>
      <c r="F184" s="40">
        <v>326.16666666666663</v>
      </c>
      <c r="G184" s="40">
        <v>324.33333333333326</v>
      </c>
      <c r="H184" s="40">
        <v>331.73333333333323</v>
      </c>
      <c r="I184" s="40">
        <v>333.56666666666661</v>
      </c>
      <c r="J184" s="40">
        <v>335.43333333333322</v>
      </c>
      <c r="K184" s="31">
        <v>331.7</v>
      </c>
      <c r="L184" s="31">
        <v>328</v>
      </c>
      <c r="M184" s="31">
        <v>16.162479999999999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613.04999999999995</v>
      </c>
      <c r="D185" s="40">
        <v>617.01666666666665</v>
      </c>
      <c r="E185" s="40">
        <v>606.0333333333333</v>
      </c>
      <c r="F185" s="40">
        <v>599.01666666666665</v>
      </c>
      <c r="G185" s="40">
        <v>588.0333333333333</v>
      </c>
      <c r="H185" s="40">
        <v>624.0333333333333</v>
      </c>
      <c r="I185" s="40">
        <v>635.01666666666665</v>
      </c>
      <c r="J185" s="40">
        <v>642.0333333333333</v>
      </c>
      <c r="K185" s="31">
        <v>628</v>
      </c>
      <c r="L185" s="31">
        <v>610</v>
      </c>
      <c r="M185" s="31">
        <v>15.196999999999999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1627</v>
      </c>
      <c r="D186" s="40">
        <v>1634.4833333333333</v>
      </c>
      <c r="E186" s="40">
        <v>1615.5166666666667</v>
      </c>
      <c r="F186" s="40">
        <v>1604.0333333333333</v>
      </c>
      <c r="G186" s="40">
        <v>1585.0666666666666</v>
      </c>
      <c r="H186" s="40">
        <v>1645.9666666666667</v>
      </c>
      <c r="I186" s="40">
        <v>1664.9333333333334</v>
      </c>
      <c r="J186" s="40">
        <v>1676.4166666666667</v>
      </c>
      <c r="K186" s="31">
        <v>1653.45</v>
      </c>
      <c r="L186" s="31">
        <v>1623</v>
      </c>
      <c r="M186" s="31">
        <v>5.4128999999999996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372.3</v>
      </c>
      <c r="D187" s="40">
        <v>372.36666666666662</v>
      </c>
      <c r="E187" s="40">
        <v>369.03333333333325</v>
      </c>
      <c r="F187" s="40">
        <v>365.76666666666665</v>
      </c>
      <c r="G187" s="40">
        <v>362.43333333333328</v>
      </c>
      <c r="H187" s="40">
        <v>375.63333333333321</v>
      </c>
      <c r="I187" s="40">
        <v>378.96666666666658</v>
      </c>
      <c r="J187" s="40">
        <v>382.23333333333318</v>
      </c>
      <c r="K187" s="31">
        <v>375.7</v>
      </c>
      <c r="L187" s="31">
        <v>369.1</v>
      </c>
      <c r="M187" s="31">
        <v>3.6690499999999999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138.65</v>
      </c>
      <c r="D188" s="40">
        <v>139.18333333333334</v>
      </c>
      <c r="E188" s="40">
        <v>136.51666666666668</v>
      </c>
      <c r="F188" s="40">
        <v>134.38333333333335</v>
      </c>
      <c r="G188" s="40">
        <v>131.7166666666667</v>
      </c>
      <c r="H188" s="40">
        <v>141.31666666666666</v>
      </c>
      <c r="I188" s="40">
        <v>143.98333333333329</v>
      </c>
      <c r="J188" s="40">
        <v>146.11666666666665</v>
      </c>
      <c r="K188" s="31">
        <v>141.85</v>
      </c>
      <c r="L188" s="31">
        <v>137.05000000000001</v>
      </c>
      <c r="M188" s="31">
        <v>13.15808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1445.25</v>
      </c>
      <c r="D189" s="40">
        <v>1458.9833333333333</v>
      </c>
      <c r="E189" s="40">
        <v>1425.2666666666667</v>
      </c>
      <c r="F189" s="40">
        <v>1405.2833333333333</v>
      </c>
      <c r="G189" s="40">
        <v>1371.5666666666666</v>
      </c>
      <c r="H189" s="40">
        <v>1478.9666666666667</v>
      </c>
      <c r="I189" s="40">
        <v>1512.6833333333334</v>
      </c>
      <c r="J189" s="40">
        <v>1532.6666666666667</v>
      </c>
      <c r="K189" s="31">
        <v>1492.7</v>
      </c>
      <c r="L189" s="31">
        <v>1439</v>
      </c>
      <c r="M189" s="31">
        <v>0.5665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806.15</v>
      </c>
      <c r="D190" s="40">
        <v>788.61666666666667</v>
      </c>
      <c r="E190" s="40">
        <v>762.5333333333333</v>
      </c>
      <c r="F190" s="40">
        <v>718.91666666666663</v>
      </c>
      <c r="G190" s="40">
        <v>692.83333333333326</v>
      </c>
      <c r="H190" s="40">
        <v>832.23333333333335</v>
      </c>
      <c r="I190" s="40">
        <v>858.31666666666661</v>
      </c>
      <c r="J190" s="40">
        <v>901.93333333333339</v>
      </c>
      <c r="K190" s="31">
        <v>814.7</v>
      </c>
      <c r="L190" s="31">
        <v>745</v>
      </c>
      <c r="M190" s="31">
        <v>21.670570000000001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170.85</v>
      </c>
      <c r="D191" s="40">
        <v>171.33333333333334</v>
      </c>
      <c r="E191" s="40">
        <v>169.66666666666669</v>
      </c>
      <c r="F191" s="40">
        <v>168.48333333333335</v>
      </c>
      <c r="G191" s="40">
        <v>166.81666666666669</v>
      </c>
      <c r="H191" s="40">
        <v>172.51666666666668</v>
      </c>
      <c r="I191" s="40">
        <v>174.18333333333337</v>
      </c>
      <c r="J191" s="40">
        <v>175.36666666666667</v>
      </c>
      <c r="K191" s="31">
        <v>173</v>
      </c>
      <c r="L191" s="31">
        <v>170.15</v>
      </c>
      <c r="M191" s="31">
        <v>2.89798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2089</v>
      </c>
      <c r="D192" s="40">
        <v>2099.6833333333329</v>
      </c>
      <c r="E192" s="40">
        <v>2039.4666666666658</v>
      </c>
      <c r="F192" s="40">
        <v>1989.9333333333329</v>
      </c>
      <c r="G192" s="40">
        <v>1929.7166666666658</v>
      </c>
      <c r="H192" s="40">
        <v>2149.2166666666658</v>
      </c>
      <c r="I192" s="40">
        <v>2209.4333333333329</v>
      </c>
      <c r="J192" s="40">
        <v>2258.9666666666658</v>
      </c>
      <c r="K192" s="31">
        <v>2159.9</v>
      </c>
      <c r="L192" s="31">
        <v>2050.15</v>
      </c>
      <c r="M192" s="31">
        <v>1.8278000000000001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627.79999999999995</v>
      </c>
      <c r="D193" s="40">
        <v>627.83333333333337</v>
      </c>
      <c r="E193" s="40">
        <v>616.81666666666672</v>
      </c>
      <c r="F193" s="40">
        <v>605.83333333333337</v>
      </c>
      <c r="G193" s="40">
        <v>594.81666666666672</v>
      </c>
      <c r="H193" s="40">
        <v>638.81666666666672</v>
      </c>
      <c r="I193" s="40">
        <v>649.83333333333337</v>
      </c>
      <c r="J193" s="40">
        <v>660.81666666666672</v>
      </c>
      <c r="K193" s="31">
        <v>638.85</v>
      </c>
      <c r="L193" s="31">
        <v>616.85</v>
      </c>
      <c r="M193" s="31">
        <v>47.913429999999998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498.9</v>
      </c>
      <c r="D194" s="40">
        <v>486.58333333333331</v>
      </c>
      <c r="E194" s="40">
        <v>464.41666666666663</v>
      </c>
      <c r="F194" s="40">
        <v>429.93333333333334</v>
      </c>
      <c r="G194" s="40">
        <v>407.76666666666665</v>
      </c>
      <c r="H194" s="40">
        <v>521.06666666666661</v>
      </c>
      <c r="I194" s="40">
        <v>543.23333333333323</v>
      </c>
      <c r="J194" s="40">
        <v>577.71666666666658</v>
      </c>
      <c r="K194" s="31">
        <v>508.75</v>
      </c>
      <c r="L194" s="31">
        <v>452.1</v>
      </c>
      <c r="M194" s="31">
        <v>73.819990000000004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105.7</v>
      </c>
      <c r="D195" s="40">
        <v>105.86666666666667</v>
      </c>
      <c r="E195" s="40">
        <v>104.33333333333334</v>
      </c>
      <c r="F195" s="40">
        <v>102.96666666666667</v>
      </c>
      <c r="G195" s="40">
        <v>101.43333333333334</v>
      </c>
      <c r="H195" s="40">
        <v>107.23333333333335</v>
      </c>
      <c r="I195" s="40">
        <v>108.76666666666668</v>
      </c>
      <c r="J195" s="40">
        <v>110.13333333333335</v>
      </c>
      <c r="K195" s="31">
        <v>107.4</v>
      </c>
      <c r="L195" s="31">
        <v>104.5</v>
      </c>
      <c r="M195" s="31">
        <v>5.2560799999999999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145.75</v>
      </c>
      <c r="D196" s="40">
        <v>142.75</v>
      </c>
      <c r="E196" s="40">
        <v>138.05000000000001</v>
      </c>
      <c r="F196" s="40">
        <v>130.35000000000002</v>
      </c>
      <c r="G196" s="40">
        <v>125.65000000000003</v>
      </c>
      <c r="H196" s="40">
        <v>150.44999999999999</v>
      </c>
      <c r="I196" s="40">
        <v>155.14999999999998</v>
      </c>
      <c r="J196" s="40">
        <v>162.84999999999997</v>
      </c>
      <c r="K196" s="31">
        <v>147.44999999999999</v>
      </c>
      <c r="L196" s="31">
        <v>135.05000000000001</v>
      </c>
      <c r="M196" s="31">
        <v>135.44785999999999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309.89999999999998</v>
      </c>
      <c r="D197" s="40">
        <v>312.45</v>
      </c>
      <c r="E197" s="40">
        <v>306</v>
      </c>
      <c r="F197" s="40">
        <v>302.10000000000002</v>
      </c>
      <c r="G197" s="40">
        <v>295.65000000000003</v>
      </c>
      <c r="H197" s="40">
        <v>316.34999999999997</v>
      </c>
      <c r="I197" s="40">
        <v>322.7999999999999</v>
      </c>
      <c r="J197" s="40">
        <v>326.69999999999993</v>
      </c>
      <c r="K197" s="31">
        <v>318.89999999999998</v>
      </c>
      <c r="L197" s="31">
        <v>308.55</v>
      </c>
      <c r="M197" s="31">
        <v>12.60253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592.79999999999995</v>
      </c>
      <c r="D198" s="40">
        <v>592.93333333333328</v>
      </c>
      <c r="E198" s="40">
        <v>587.86666666666656</v>
      </c>
      <c r="F198" s="40">
        <v>582.93333333333328</v>
      </c>
      <c r="G198" s="40">
        <v>577.86666666666656</v>
      </c>
      <c r="H198" s="40">
        <v>597.86666666666656</v>
      </c>
      <c r="I198" s="40">
        <v>602.93333333333339</v>
      </c>
      <c r="J198" s="40">
        <v>607.86666666666656</v>
      </c>
      <c r="K198" s="31">
        <v>598</v>
      </c>
      <c r="L198" s="31">
        <v>588</v>
      </c>
      <c r="M198" s="31">
        <v>0.51832999999999996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2521.9</v>
      </c>
      <c r="D199" s="40">
        <v>2547.4499999999998</v>
      </c>
      <c r="E199" s="40">
        <v>2465.8999999999996</v>
      </c>
      <c r="F199" s="40">
        <v>2409.8999999999996</v>
      </c>
      <c r="G199" s="40">
        <v>2328.3499999999995</v>
      </c>
      <c r="H199" s="40">
        <v>2603.4499999999998</v>
      </c>
      <c r="I199" s="40">
        <v>2685</v>
      </c>
      <c r="J199" s="40">
        <v>2741</v>
      </c>
      <c r="K199" s="31">
        <v>2629</v>
      </c>
      <c r="L199" s="31">
        <v>2491.4499999999998</v>
      </c>
      <c r="M199" s="31">
        <v>5.9354399999999998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1305.1500000000001</v>
      </c>
      <c r="D200" s="40">
        <v>1293.6499999999999</v>
      </c>
      <c r="E200" s="40">
        <v>1273.6999999999998</v>
      </c>
      <c r="F200" s="40">
        <v>1242.25</v>
      </c>
      <c r="G200" s="40">
        <v>1222.3</v>
      </c>
      <c r="H200" s="40">
        <v>1325.0999999999997</v>
      </c>
      <c r="I200" s="40">
        <v>1345.05</v>
      </c>
      <c r="J200" s="40">
        <v>1376.4999999999995</v>
      </c>
      <c r="K200" s="31">
        <v>1313.6</v>
      </c>
      <c r="L200" s="31">
        <v>1262.2</v>
      </c>
      <c r="M200" s="31">
        <v>37.103140000000003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2905.75</v>
      </c>
      <c r="D201" s="40">
        <v>2910.0666666666671</v>
      </c>
      <c r="E201" s="40">
        <v>2895.733333333334</v>
      </c>
      <c r="F201" s="40">
        <v>2885.7166666666672</v>
      </c>
      <c r="G201" s="40">
        <v>2871.3833333333341</v>
      </c>
      <c r="H201" s="40">
        <v>2920.0833333333339</v>
      </c>
      <c r="I201" s="40">
        <v>2934.416666666667</v>
      </c>
      <c r="J201" s="40">
        <v>2944.4333333333338</v>
      </c>
      <c r="K201" s="31">
        <v>2924.4</v>
      </c>
      <c r="L201" s="31">
        <v>2900.05</v>
      </c>
      <c r="M201" s="31">
        <v>7.5541999999999998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1595.45</v>
      </c>
      <c r="D202" s="40">
        <v>1589.7333333333333</v>
      </c>
      <c r="E202" s="40">
        <v>1581.9666666666667</v>
      </c>
      <c r="F202" s="40">
        <v>1568.4833333333333</v>
      </c>
      <c r="G202" s="40">
        <v>1560.7166666666667</v>
      </c>
      <c r="H202" s="40">
        <v>1603.2166666666667</v>
      </c>
      <c r="I202" s="40">
        <v>1610.9833333333336</v>
      </c>
      <c r="J202" s="40">
        <v>1624.4666666666667</v>
      </c>
      <c r="K202" s="31">
        <v>1597.5</v>
      </c>
      <c r="L202" s="31">
        <v>1576.25</v>
      </c>
      <c r="M202" s="31">
        <v>51.285890000000002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733.15</v>
      </c>
      <c r="D203" s="40">
        <v>730.38333333333321</v>
      </c>
      <c r="E203" s="40">
        <v>724.81666666666638</v>
      </c>
      <c r="F203" s="40">
        <v>716.48333333333312</v>
      </c>
      <c r="G203" s="40">
        <v>710.91666666666629</v>
      </c>
      <c r="H203" s="40">
        <v>738.71666666666647</v>
      </c>
      <c r="I203" s="40">
        <v>744.2833333333333</v>
      </c>
      <c r="J203" s="40">
        <v>752.61666666666656</v>
      </c>
      <c r="K203" s="31">
        <v>735.95</v>
      </c>
      <c r="L203" s="31">
        <v>722.05</v>
      </c>
      <c r="M203" s="31">
        <v>22.369479999999999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79.599999999999994</v>
      </c>
      <c r="D204" s="40">
        <v>79.066666666666663</v>
      </c>
      <c r="E204" s="40">
        <v>78.533333333333331</v>
      </c>
      <c r="F204" s="40">
        <v>77.466666666666669</v>
      </c>
      <c r="G204" s="40">
        <v>76.933333333333337</v>
      </c>
      <c r="H204" s="40">
        <v>80.133333333333326</v>
      </c>
      <c r="I204" s="40">
        <v>80.666666666666657</v>
      </c>
      <c r="J204" s="40">
        <v>81.73333333333332</v>
      </c>
      <c r="K204" s="31">
        <v>79.599999999999994</v>
      </c>
      <c r="L204" s="31">
        <v>78</v>
      </c>
      <c r="M204" s="31">
        <v>59.594389999999997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1387.65</v>
      </c>
      <c r="D205" s="40">
        <v>1380.9666666666665</v>
      </c>
      <c r="E205" s="40">
        <v>1369.9333333333329</v>
      </c>
      <c r="F205" s="40">
        <v>1352.2166666666665</v>
      </c>
      <c r="G205" s="40">
        <v>1341.1833333333329</v>
      </c>
      <c r="H205" s="40">
        <v>1398.6833333333329</v>
      </c>
      <c r="I205" s="40">
        <v>1409.7166666666662</v>
      </c>
      <c r="J205" s="40">
        <v>1427.4333333333329</v>
      </c>
      <c r="K205" s="31">
        <v>1392</v>
      </c>
      <c r="L205" s="31">
        <v>1363.25</v>
      </c>
      <c r="M205" s="31">
        <v>1.82203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1441.8</v>
      </c>
      <c r="D206" s="40">
        <v>1445.9166666666667</v>
      </c>
      <c r="E206" s="40">
        <v>1429.0833333333335</v>
      </c>
      <c r="F206" s="40">
        <v>1416.3666666666668</v>
      </c>
      <c r="G206" s="40">
        <v>1399.5333333333335</v>
      </c>
      <c r="H206" s="40">
        <v>1458.6333333333334</v>
      </c>
      <c r="I206" s="40">
        <v>1475.4666666666669</v>
      </c>
      <c r="J206" s="40">
        <v>1488.1833333333334</v>
      </c>
      <c r="K206" s="31">
        <v>1462.75</v>
      </c>
      <c r="L206" s="31">
        <v>1433.2</v>
      </c>
      <c r="M206" s="31">
        <v>0.45735999999999999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1389.55</v>
      </c>
      <c r="D207" s="40">
        <v>1391.1666666666667</v>
      </c>
      <c r="E207" s="40">
        <v>1381.2333333333336</v>
      </c>
      <c r="F207" s="40">
        <v>1372.9166666666667</v>
      </c>
      <c r="G207" s="40">
        <v>1362.9833333333336</v>
      </c>
      <c r="H207" s="40">
        <v>1399.4833333333336</v>
      </c>
      <c r="I207" s="40">
        <v>1409.4166666666665</v>
      </c>
      <c r="J207" s="40">
        <v>1417.7333333333336</v>
      </c>
      <c r="K207" s="31">
        <v>1401.1</v>
      </c>
      <c r="L207" s="31">
        <v>1382.85</v>
      </c>
      <c r="M207" s="31">
        <v>9.1367600000000007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255.5</v>
      </c>
      <c r="D208" s="40">
        <v>256.63333333333333</v>
      </c>
      <c r="E208" s="40">
        <v>252.96666666666664</v>
      </c>
      <c r="F208" s="40">
        <v>250.43333333333331</v>
      </c>
      <c r="G208" s="40">
        <v>246.76666666666662</v>
      </c>
      <c r="H208" s="40">
        <v>259.16666666666663</v>
      </c>
      <c r="I208" s="40">
        <v>262.83333333333337</v>
      </c>
      <c r="J208" s="40">
        <v>265.36666666666667</v>
      </c>
      <c r="K208" s="31">
        <v>260.3</v>
      </c>
      <c r="L208" s="31">
        <v>254.1</v>
      </c>
      <c r="M208" s="31">
        <v>2.9811999999999999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139.65</v>
      </c>
      <c r="D209" s="40">
        <v>140.11666666666667</v>
      </c>
      <c r="E209" s="40">
        <v>138.53333333333336</v>
      </c>
      <c r="F209" s="40">
        <v>137.41666666666669</v>
      </c>
      <c r="G209" s="40">
        <v>135.83333333333337</v>
      </c>
      <c r="H209" s="40">
        <v>141.23333333333335</v>
      </c>
      <c r="I209" s="40">
        <v>142.81666666666666</v>
      </c>
      <c r="J209" s="40">
        <v>143.93333333333334</v>
      </c>
      <c r="K209" s="31">
        <v>141.69999999999999</v>
      </c>
      <c r="L209" s="31">
        <v>139</v>
      </c>
      <c r="M209" s="31">
        <v>5.8162200000000004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2844.55</v>
      </c>
      <c r="D210" s="40">
        <v>2848.0666666666671</v>
      </c>
      <c r="E210" s="40">
        <v>2836.483333333334</v>
      </c>
      <c r="F210" s="40">
        <v>2828.416666666667</v>
      </c>
      <c r="G210" s="40">
        <v>2816.8333333333339</v>
      </c>
      <c r="H210" s="40">
        <v>2856.1333333333341</v>
      </c>
      <c r="I210" s="40">
        <v>2867.7166666666672</v>
      </c>
      <c r="J210" s="40">
        <v>2875.7833333333342</v>
      </c>
      <c r="K210" s="31">
        <v>2859.65</v>
      </c>
      <c r="L210" s="31">
        <v>2840</v>
      </c>
      <c r="M210" s="31">
        <v>3.1699099999999998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53.75</v>
      </c>
      <c r="D211" s="40">
        <v>54.35</v>
      </c>
      <c r="E211" s="40">
        <v>52.6</v>
      </c>
      <c r="F211" s="40">
        <v>51.45</v>
      </c>
      <c r="G211" s="40">
        <v>49.7</v>
      </c>
      <c r="H211" s="40">
        <v>55.5</v>
      </c>
      <c r="I211" s="40">
        <v>57.25</v>
      </c>
      <c r="J211" s="40">
        <v>58.4</v>
      </c>
      <c r="K211" s="31">
        <v>56.1</v>
      </c>
      <c r="L211" s="31">
        <v>53.2</v>
      </c>
      <c r="M211" s="31">
        <v>189.96276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495.3</v>
      </c>
      <c r="D212" s="40">
        <v>498.56666666666666</v>
      </c>
      <c r="E212" s="40">
        <v>490.93333333333334</v>
      </c>
      <c r="F212" s="40">
        <v>486.56666666666666</v>
      </c>
      <c r="G212" s="40">
        <v>478.93333333333334</v>
      </c>
      <c r="H212" s="40">
        <v>502.93333333333334</v>
      </c>
      <c r="I212" s="40">
        <v>510.56666666666666</v>
      </c>
      <c r="J212" s="40">
        <v>514.93333333333339</v>
      </c>
      <c r="K212" s="31">
        <v>506.2</v>
      </c>
      <c r="L212" s="31">
        <v>494.2</v>
      </c>
      <c r="M212" s="31">
        <v>81.621089999999995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1375</v>
      </c>
      <c r="D213" s="40">
        <v>1375.3333333333333</v>
      </c>
      <c r="E213" s="40">
        <v>1339.6666666666665</v>
      </c>
      <c r="F213" s="40">
        <v>1304.3333333333333</v>
      </c>
      <c r="G213" s="40">
        <v>1268.6666666666665</v>
      </c>
      <c r="H213" s="40">
        <v>1410.6666666666665</v>
      </c>
      <c r="I213" s="40">
        <v>1446.333333333333</v>
      </c>
      <c r="J213" s="40">
        <v>1481.6666666666665</v>
      </c>
      <c r="K213" s="31">
        <v>1411</v>
      </c>
      <c r="L213" s="31">
        <v>1340</v>
      </c>
      <c r="M213" s="31">
        <v>12.40733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120.05</v>
      </c>
      <c r="D214" s="40">
        <v>120.83333333333333</v>
      </c>
      <c r="E214" s="40">
        <v>117.81666666666666</v>
      </c>
      <c r="F214" s="40">
        <v>115.58333333333333</v>
      </c>
      <c r="G214" s="40">
        <v>112.56666666666666</v>
      </c>
      <c r="H214" s="40">
        <v>123.06666666666666</v>
      </c>
      <c r="I214" s="40">
        <v>126.08333333333334</v>
      </c>
      <c r="J214" s="40">
        <v>128.31666666666666</v>
      </c>
      <c r="K214" s="31">
        <v>123.85</v>
      </c>
      <c r="L214" s="31">
        <v>118.6</v>
      </c>
      <c r="M214" s="31">
        <v>88.218919999999997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314.45</v>
      </c>
      <c r="D215" s="40">
        <v>310.56666666666666</v>
      </c>
      <c r="E215" s="40">
        <v>305.23333333333335</v>
      </c>
      <c r="F215" s="40">
        <v>296.01666666666671</v>
      </c>
      <c r="G215" s="40">
        <v>290.68333333333339</v>
      </c>
      <c r="H215" s="40">
        <v>319.7833333333333</v>
      </c>
      <c r="I215" s="40">
        <v>325.11666666666667</v>
      </c>
      <c r="J215" s="40">
        <v>334.33333333333326</v>
      </c>
      <c r="K215" s="31">
        <v>315.89999999999998</v>
      </c>
      <c r="L215" s="31">
        <v>301.35000000000002</v>
      </c>
      <c r="M215" s="31">
        <v>106.12385999999999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2708.65</v>
      </c>
      <c r="D216" s="40">
        <v>2703.2000000000003</v>
      </c>
      <c r="E216" s="40">
        <v>2691.4500000000007</v>
      </c>
      <c r="F216" s="40">
        <v>2674.2500000000005</v>
      </c>
      <c r="G216" s="40">
        <v>2662.5000000000009</v>
      </c>
      <c r="H216" s="40">
        <v>2720.4000000000005</v>
      </c>
      <c r="I216" s="40">
        <v>2732.1499999999996</v>
      </c>
      <c r="J216" s="40">
        <v>2749.3500000000004</v>
      </c>
      <c r="K216" s="31">
        <v>2714.95</v>
      </c>
      <c r="L216" s="31">
        <v>2686</v>
      </c>
      <c r="M216" s="31">
        <v>5.62784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312.05</v>
      </c>
      <c r="D217" s="40">
        <v>313.18333333333334</v>
      </c>
      <c r="E217" s="40">
        <v>310.41666666666669</v>
      </c>
      <c r="F217" s="40">
        <v>308.78333333333336</v>
      </c>
      <c r="G217" s="40">
        <v>306.01666666666671</v>
      </c>
      <c r="H217" s="40">
        <v>314.81666666666666</v>
      </c>
      <c r="I217" s="40">
        <v>317.58333333333331</v>
      </c>
      <c r="J217" s="40">
        <v>319.21666666666664</v>
      </c>
      <c r="K217" s="31">
        <v>315.95</v>
      </c>
      <c r="L217" s="31">
        <v>311.55</v>
      </c>
      <c r="M217" s="31">
        <v>13.87444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46698.35</v>
      </c>
      <c r="D218" s="40">
        <v>46593.433333333327</v>
      </c>
      <c r="E218" s="40">
        <v>45910.916666666657</v>
      </c>
      <c r="F218" s="40">
        <v>45123.48333333333</v>
      </c>
      <c r="G218" s="40">
        <v>44440.96666666666</v>
      </c>
      <c r="H218" s="40">
        <v>47380.866666666654</v>
      </c>
      <c r="I218" s="40">
        <v>48063.383333333331</v>
      </c>
      <c r="J218" s="40">
        <v>48850.816666666651</v>
      </c>
      <c r="K218" s="31">
        <v>47275.95</v>
      </c>
      <c r="L218" s="31">
        <v>45806</v>
      </c>
      <c r="M218" s="31">
        <v>4.4940000000000001E-2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45.25</v>
      </c>
      <c r="D219" s="40">
        <v>45.449999999999996</v>
      </c>
      <c r="E219" s="40">
        <v>44.949999999999989</v>
      </c>
      <c r="F219" s="40">
        <v>44.649999999999991</v>
      </c>
      <c r="G219" s="40">
        <v>44.149999999999984</v>
      </c>
      <c r="H219" s="40">
        <v>45.749999999999993</v>
      </c>
      <c r="I219" s="40">
        <v>46.250000000000007</v>
      </c>
      <c r="J219" s="40">
        <v>46.55</v>
      </c>
      <c r="K219" s="31">
        <v>45.95</v>
      </c>
      <c r="L219" s="31">
        <v>45.15</v>
      </c>
      <c r="M219" s="31">
        <v>28.122900000000001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2741.45</v>
      </c>
      <c r="D220" s="40">
        <v>2737.2833333333328</v>
      </c>
      <c r="E220" s="40">
        <v>2719.6166666666659</v>
      </c>
      <c r="F220" s="40">
        <v>2697.7833333333328</v>
      </c>
      <c r="G220" s="40">
        <v>2680.1166666666659</v>
      </c>
      <c r="H220" s="40">
        <v>2759.1166666666659</v>
      </c>
      <c r="I220" s="40">
        <v>2776.7833333333328</v>
      </c>
      <c r="J220" s="40">
        <v>2798.6166666666659</v>
      </c>
      <c r="K220" s="31">
        <v>2754.95</v>
      </c>
      <c r="L220" s="31">
        <v>2715.45</v>
      </c>
      <c r="M220" s="31">
        <v>21.259519999999998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268.45</v>
      </c>
      <c r="D221" s="40">
        <v>269.21666666666664</v>
      </c>
      <c r="E221" s="40">
        <v>266.63333333333327</v>
      </c>
      <c r="F221" s="40">
        <v>264.81666666666661</v>
      </c>
      <c r="G221" s="40">
        <v>262.23333333333323</v>
      </c>
      <c r="H221" s="40">
        <v>271.0333333333333</v>
      </c>
      <c r="I221" s="40">
        <v>273.61666666666667</v>
      </c>
      <c r="J221" s="40">
        <v>275.43333333333334</v>
      </c>
      <c r="K221" s="31">
        <v>271.8</v>
      </c>
      <c r="L221" s="31">
        <v>267.39999999999998</v>
      </c>
      <c r="M221" s="31">
        <v>1.0052300000000001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697.1</v>
      </c>
      <c r="D222" s="40">
        <v>695.98333333333323</v>
      </c>
      <c r="E222" s="40">
        <v>692.96666666666647</v>
      </c>
      <c r="F222" s="40">
        <v>688.83333333333326</v>
      </c>
      <c r="G222" s="40">
        <v>685.81666666666649</v>
      </c>
      <c r="H222" s="40">
        <v>700.11666666666645</v>
      </c>
      <c r="I222" s="40">
        <v>703.1333333333331</v>
      </c>
      <c r="J222" s="40">
        <v>707.26666666666642</v>
      </c>
      <c r="K222" s="31">
        <v>699</v>
      </c>
      <c r="L222" s="31">
        <v>691.85</v>
      </c>
      <c r="M222" s="31">
        <v>74.972080000000005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1548.7</v>
      </c>
      <c r="D223" s="40">
        <v>1559.4166666666667</v>
      </c>
      <c r="E223" s="40">
        <v>1530.8333333333335</v>
      </c>
      <c r="F223" s="40">
        <v>1512.9666666666667</v>
      </c>
      <c r="G223" s="40">
        <v>1484.3833333333334</v>
      </c>
      <c r="H223" s="40">
        <v>1577.2833333333335</v>
      </c>
      <c r="I223" s="40">
        <v>1605.866666666667</v>
      </c>
      <c r="J223" s="40">
        <v>1623.7333333333336</v>
      </c>
      <c r="K223" s="31">
        <v>1588</v>
      </c>
      <c r="L223" s="31">
        <v>1541.55</v>
      </c>
      <c r="M223" s="31">
        <v>36.86947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678.9</v>
      </c>
      <c r="D224" s="40">
        <v>677.45</v>
      </c>
      <c r="E224" s="40">
        <v>669.40000000000009</v>
      </c>
      <c r="F224" s="40">
        <v>659.90000000000009</v>
      </c>
      <c r="G224" s="40">
        <v>651.85000000000014</v>
      </c>
      <c r="H224" s="40">
        <v>686.95</v>
      </c>
      <c r="I224" s="40">
        <v>695</v>
      </c>
      <c r="J224" s="40">
        <v>704.5</v>
      </c>
      <c r="K224" s="31">
        <v>685.5</v>
      </c>
      <c r="L224" s="31">
        <v>667.95</v>
      </c>
      <c r="M224" s="31">
        <v>10.04027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759</v>
      </c>
      <c r="D225" s="40">
        <v>766.43333333333339</v>
      </c>
      <c r="E225" s="40">
        <v>738.86666666666679</v>
      </c>
      <c r="F225" s="40">
        <v>718.73333333333335</v>
      </c>
      <c r="G225" s="40">
        <v>691.16666666666674</v>
      </c>
      <c r="H225" s="40">
        <v>786.56666666666683</v>
      </c>
      <c r="I225" s="40">
        <v>814.13333333333344</v>
      </c>
      <c r="J225" s="40">
        <v>834.26666666666688</v>
      </c>
      <c r="K225" s="31">
        <v>794</v>
      </c>
      <c r="L225" s="31">
        <v>746.3</v>
      </c>
      <c r="M225" s="31">
        <v>9.2623700000000007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47.15</v>
      </c>
      <c r="D226" s="40">
        <v>47.616666666666667</v>
      </c>
      <c r="E226" s="40">
        <v>46.533333333333331</v>
      </c>
      <c r="F226" s="40">
        <v>45.916666666666664</v>
      </c>
      <c r="G226" s="40">
        <v>44.833333333333329</v>
      </c>
      <c r="H226" s="40">
        <v>48.233333333333334</v>
      </c>
      <c r="I226" s="40">
        <v>49.316666666666663</v>
      </c>
      <c r="J226" s="40">
        <v>49.933333333333337</v>
      </c>
      <c r="K226" s="31">
        <v>48.7</v>
      </c>
      <c r="L226" s="31">
        <v>47</v>
      </c>
      <c r="M226" s="31">
        <v>152.04322999999999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47.95</v>
      </c>
      <c r="D227" s="40">
        <v>47.9</v>
      </c>
      <c r="E227" s="40">
        <v>47.25</v>
      </c>
      <c r="F227" s="40">
        <v>46.550000000000004</v>
      </c>
      <c r="G227" s="40">
        <v>45.900000000000006</v>
      </c>
      <c r="H227" s="40">
        <v>48.599999999999994</v>
      </c>
      <c r="I227" s="40">
        <v>49.249999999999986</v>
      </c>
      <c r="J227" s="40">
        <v>49.949999999999989</v>
      </c>
      <c r="K227" s="31">
        <v>48.55</v>
      </c>
      <c r="L227" s="31">
        <v>47.2</v>
      </c>
      <c r="M227" s="31">
        <v>277.25232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53.35</v>
      </c>
      <c r="D228" s="40">
        <v>53.466666666666669</v>
      </c>
      <c r="E228" s="40">
        <v>52.783333333333339</v>
      </c>
      <c r="F228" s="40">
        <v>52.216666666666669</v>
      </c>
      <c r="G228" s="40">
        <v>51.533333333333339</v>
      </c>
      <c r="H228" s="40">
        <v>54.033333333333339</v>
      </c>
      <c r="I228" s="40">
        <v>54.716666666666676</v>
      </c>
      <c r="J228" s="40">
        <v>55.283333333333339</v>
      </c>
      <c r="K228" s="31">
        <v>54.15</v>
      </c>
      <c r="L228" s="31">
        <v>52.9</v>
      </c>
      <c r="M228" s="31">
        <v>51.722679999999997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1178.25</v>
      </c>
      <c r="D229" s="40">
        <v>1178.7833333333333</v>
      </c>
      <c r="E229" s="40">
        <v>1165.6166666666666</v>
      </c>
      <c r="F229" s="40">
        <v>1152.9833333333333</v>
      </c>
      <c r="G229" s="40">
        <v>1139.8166666666666</v>
      </c>
      <c r="H229" s="40">
        <v>1191.4166666666665</v>
      </c>
      <c r="I229" s="40">
        <v>1204.5833333333335</v>
      </c>
      <c r="J229" s="40">
        <v>1217.2166666666665</v>
      </c>
      <c r="K229" s="31">
        <v>1191.95</v>
      </c>
      <c r="L229" s="31">
        <v>1166.1500000000001</v>
      </c>
      <c r="M229" s="31">
        <v>0.25225999999999998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287.60000000000002</v>
      </c>
      <c r="D230" s="40">
        <v>287.08333333333331</v>
      </c>
      <c r="E230" s="40">
        <v>285.16666666666663</v>
      </c>
      <c r="F230" s="40">
        <v>282.73333333333329</v>
      </c>
      <c r="G230" s="40">
        <v>280.81666666666661</v>
      </c>
      <c r="H230" s="40">
        <v>289.51666666666665</v>
      </c>
      <c r="I230" s="40">
        <v>291.43333333333328</v>
      </c>
      <c r="J230" s="40">
        <v>293.86666666666667</v>
      </c>
      <c r="K230" s="31">
        <v>289</v>
      </c>
      <c r="L230" s="31">
        <v>284.64999999999998</v>
      </c>
      <c r="M230" s="31">
        <v>2.5769000000000002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1618.25</v>
      </c>
      <c r="D231" s="40">
        <v>1615.6000000000001</v>
      </c>
      <c r="E231" s="40">
        <v>1606.2000000000003</v>
      </c>
      <c r="F231" s="40">
        <v>1594.15</v>
      </c>
      <c r="G231" s="40">
        <v>1584.7500000000002</v>
      </c>
      <c r="H231" s="40">
        <v>1627.6500000000003</v>
      </c>
      <c r="I231" s="40">
        <v>1637.0500000000004</v>
      </c>
      <c r="J231" s="40">
        <v>1649.1000000000004</v>
      </c>
      <c r="K231" s="31">
        <v>1625</v>
      </c>
      <c r="L231" s="31">
        <v>1603.55</v>
      </c>
      <c r="M231" s="31">
        <v>0.26343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595.35</v>
      </c>
      <c r="D232" s="40">
        <v>596.38333333333333</v>
      </c>
      <c r="E232" s="40">
        <v>580.76666666666665</v>
      </c>
      <c r="F232" s="40">
        <v>566.18333333333328</v>
      </c>
      <c r="G232" s="40">
        <v>550.56666666666661</v>
      </c>
      <c r="H232" s="40">
        <v>610.9666666666667</v>
      </c>
      <c r="I232" s="40">
        <v>626.58333333333326</v>
      </c>
      <c r="J232" s="40">
        <v>641.16666666666674</v>
      </c>
      <c r="K232" s="31">
        <v>612</v>
      </c>
      <c r="L232" s="31">
        <v>581.79999999999995</v>
      </c>
      <c r="M232" s="31">
        <v>8.5869900000000001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202.7</v>
      </c>
      <c r="D233" s="40">
        <v>204.1</v>
      </c>
      <c r="E233" s="40">
        <v>199.7</v>
      </c>
      <c r="F233" s="40">
        <v>196.7</v>
      </c>
      <c r="G233" s="40">
        <v>192.29999999999998</v>
      </c>
      <c r="H233" s="40">
        <v>207.1</v>
      </c>
      <c r="I233" s="40">
        <v>211.50000000000003</v>
      </c>
      <c r="J233" s="40">
        <v>214.5</v>
      </c>
      <c r="K233" s="31">
        <v>208.5</v>
      </c>
      <c r="L233" s="31">
        <v>201.1</v>
      </c>
      <c r="M233" s="31">
        <v>31.170819999999999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47.5</v>
      </c>
      <c r="D234" s="40">
        <v>46.85</v>
      </c>
      <c r="E234" s="40">
        <v>45.650000000000006</v>
      </c>
      <c r="F234" s="40">
        <v>43.800000000000004</v>
      </c>
      <c r="G234" s="40">
        <v>42.600000000000009</v>
      </c>
      <c r="H234" s="40">
        <v>48.7</v>
      </c>
      <c r="I234" s="40">
        <v>49.900000000000006</v>
      </c>
      <c r="J234" s="40">
        <v>51.75</v>
      </c>
      <c r="K234" s="31">
        <v>48.05</v>
      </c>
      <c r="L234" s="31">
        <v>45</v>
      </c>
      <c r="M234" s="31">
        <v>111.43516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234.7</v>
      </c>
      <c r="D235" s="40">
        <v>235.54999999999998</v>
      </c>
      <c r="E235" s="40">
        <v>233.64999999999998</v>
      </c>
      <c r="F235" s="40">
        <v>232.6</v>
      </c>
      <c r="G235" s="40">
        <v>230.7</v>
      </c>
      <c r="H235" s="40">
        <v>236.59999999999997</v>
      </c>
      <c r="I235" s="40">
        <v>238.5</v>
      </c>
      <c r="J235" s="40">
        <v>239.54999999999995</v>
      </c>
      <c r="K235" s="31">
        <v>237.45</v>
      </c>
      <c r="L235" s="31">
        <v>234.5</v>
      </c>
      <c r="M235" s="31">
        <v>92.235969999999995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123.85</v>
      </c>
      <c r="D236" s="40">
        <v>124.36666666666667</v>
      </c>
      <c r="E236" s="40">
        <v>122.58333333333334</v>
      </c>
      <c r="F236" s="40">
        <v>121.31666666666666</v>
      </c>
      <c r="G236" s="40">
        <v>119.53333333333333</v>
      </c>
      <c r="H236" s="40">
        <v>125.63333333333335</v>
      </c>
      <c r="I236" s="40">
        <v>127.41666666666669</v>
      </c>
      <c r="J236" s="40">
        <v>128.68333333333337</v>
      </c>
      <c r="K236" s="31">
        <v>126.15</v>
      </c>
      <c r="L236" s="31">
        <v>123.1</v>
      </c>
      <c r="M236" s="31">
        <v>3.5446399999999998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195.4</v>
      </c>
      <c r="D237" s="40">
        <v>197.81666666666669</v>
      </c>
      <c r="E237" s="40">
        <v>192.08333333333337</v>
      </c>
      <c r="F237" s="40">
        <v>188.76666666666668</v>
      </c>
      <c r="G237" s="40">
        <v>183.03333333333336</v>
      </c>
      <c r="H237" s="40">
        <v>201.13333333333338</v>
      </c>
      <c r="I237" s="40">
        <v>206.86666666666667</v>
      </c>
      <c r="J237" s="40">
        <v>210.18333333333339</v>
      </c>
      <c r="K237" s="31">
        <v>203.55</v>
      </c>
      <c r="L237" s="31">
        <v>194.5</v>
      </c>
      <c r="M237" s="31">
        <v>38.143900000000002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241.85</v>
      </c>
      <c r="D238" s="40">
        <v>241.15</v>
      </c>
      <c r="E238" s="40">
        <v>236.3</v>
      </c>
      <c r="F238" s="40">
        <v>230.75</v>
      </c>
      <c r="G238" s="40">
        <v>225.9</v>
      </c>
      <c r="H238" s="40">
        <v>246.70000000000002</v>
      </c>
      <c r="I238" s="40">
        <v>251.54999999999998</v>
      </c>
      <c r="J238" s="40">
        <v>257.10000000000002</v>
      </c>
      <c r="K238" s="31">
        <v>246</v>
      </c>
      <c r="L238" s="31">
        <v>235.6</v>
      </c>
      <c r="M238" s="31">
        <v>124.17221000000001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154.85</v>
      </c>
      <c r="D239" s="40">
        <v>155.36666666666665</v>
      </c>
      <c r="E239" s="40">
        <v>152.5333333333333</v>
      </c>
      <c r="F239" s="40">
        <v>150.21666666666667</v>
      </c>
      <c r="G239" s="40">
        <v>147.38333333333333</v>
      </c>
      <c r="H239" s="40">
        <v>157.68333333333328</v>
      </c>
      <c r="I239" s="40">
        <v>160.51666666666659</v>
      </c>
      <c r="J239" s="40">
        <v>162.83333333333326</v>
      </c>
      <c r="K239" s="31">
        <v>158.19999999999999</v>
      </c>
      <c r="L239" s="31">
        <v>153.05000000000001</v>
      </c>
      <c r="M239" s="31">
        <v>93.206440000000001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8420.15</v>
      </c>
      <c r="D240" s="40">
        <v>8433.2833333333328</v>
      </c>
      <c r="E240" s="40">
        <v>8346.866666666665</v>
      </c>
      <c r="F240" s="40">
        <v>8273.5833333333321</v>
      </c>
      <c r="G240" s="40">
        <v>8187.1666666666642</v>
      </c>
      <c r="H240" s="40">
        <v>8506.5666666666657</v>
      </c>
      <c r="I240" s="40">
        <v>8592.9833333333336</v>
      </c>
      <c r="J240" s="40">
        <v>8666.2666666666664</v>
      </c>
      <c r="K240" s="31">
        <v>8519.7000000000007</v>
      </c>
      <c r="L240" s="31">
        <v>8360</v>
      </c>
      <c r="M240" s="31">
        <v>0.67908000000000002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140.1</v>
      </c>
      <c r="D241" s="40">
        <v>140.88333333333333</v>
      </c>
      <c r="E241" s="40">
        <v>138.31666666666666</v>
      </c>
      <c r="F241" s="40">
        <v>136.53333333333333</v>
      </c>
      <c r="G241" s="40">
        <v>133.96666666666667</v>
      </c>
      <c r="H241" s="40">
        <v>142.66666666666666</v>
      </c>
      <c r="I241" s="40">
        <v>145.23333333333332</v>
      </c>
      <c r="J241" s="40">
        <v>147.01666666666665</v>
      </c>
      <c r="K241" s="31">
        <v>143.44999999999999</v>
      </c>
      <c r="L241" s="31">
        <v>139.1</v>
      </c>
      <c r="M241" s="31">
        <v>27.368919999999999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632.54999999999995</v>
      </c>
      <c r="D242" s="40">
        <v>635.85</v>
      </c>
      <c r="E242" s="40">
        <v>626.70000000000005</v>
      </c>
      <c r="F242" s="40">
        <v>620.85</v>
      </c>
      <c r="G242" s="40">
        <v>611.70000000000005</v>
      </c>
      <c r="H242" s="40">
        <v>641.70000000000005</v>
      </c>
      <c r="I242" s="40">
        <v>650.84999999999991</v>
      </c>
      <c r="J242" s="40">
        <v>656.7</v>
      </c>
      <c r="K242" s="31">
        <v>645</v>
      </c>
      <c r="L242" s="31">
        <v>630</v>
      </c>
      <c r="M242" s="31">
        <v>46.609969999999997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193.6</v>
      </c>
      <c r="D243" s="40">
        <v>191.79999999999998</v>
      </c>
      <c r="E243" s="40">
        <v>188.14999999999998</v>
      </c>
      <c r="F243" s="40">
        <v>182.7</v>
      </c>
      <c r="G243" s="40">
        <v>179.04999999999998</v>
      </c>
      <c r="H243" s="40">
        <v>197.24999999999997</v>
      </c>
      <c r="I243" s="40">
        <v>200.9</v>
      </c>
      <c r="J243" s="40">
        <v>206.34999999999997</v>
      </c>
      <c r="K243" s="31">
        <v>195.45</v>
      </c>
      <c r="L243" s="31">
        <v>186.35</v>
      </c>
      <c r="M243" s="31">
        <v>110.41670000000001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129.9</v>
      </c>
      <c r="D244" s="40">
        <v>128.91666666666666</v>
      </c>
      <c r="E244" s="40">
        <v>127.23333333333332</v>
      </c>
      <c r="F244" s="40">
        <v>124.56666666666666</v>
      </c>
      <c r="G244" s="40">
        <v>122.88333333333333</v>
      </c>
      <c r="H244" s="40">
        <v>131.58333333333331</v>
      </c>
      <c r="I244" s="40">
        <v>133.26666666666665</v>
      </c>
      <c r="J244" s="40">
        <v>135.93333333333331</v>
      </c>
      <c r="K244" s="31">
        <v>130.6</v>
      </c>
      <c r="L244" s="31">
        <v>126.25</v>
      </c>
      <c r="M244" s="31">
        <v>202.07254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22.4</v>
      </c>
      <c r="D245" s="40">
        <v>22.583333333333332</v>
      </c>
      <c r="E245" s="40">
        <v>22.066666666666663</v>
      </c>
      <c r="F245" s="40">
        <v>21.733333333333331</v>
      </c>
      <c r="G245" s="40">
        <v>21.216666666666661</v>
      </c>
      <c r="H245" s="40">
        <v>22.916666666666664</v>
      </c>
      <c r="I245" s="40">
        <v>23.433333333333337</v>
      </c>
      <c r="J245" s="40">
        <v>23.766666666666666</v>
      </c>
      <c r="K245" s="31">
        <v>23.1</v>
      </c>
      <c r="L245" s="31">
        <v>22.25</v>
      </c>
      <c r="M245" s="31">
        <v>89.812330000000003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4166.1000000000004</v>
      </c>
      <c r="D246" s="40">
        <v>4126.5</v>
      </c>
      <c r="E246" s="40">
        <v>4044.6000000000004</v>
      </c>
      <c r="F246" s="40">
        <v>3923.1000000000004</v>
      </c>
      <c r="G246" s="40">
        <v>3841.2000000000007</v>
      </c>
      <c r="H246" s="40">
        <v>4248</v>
      </c>
      <c r="I246" s="40">
        <v>4329.8999999999996</v>
      </c>
      <c r="J246" s="40">
        <v>4451.3999999999996</v>
      </c>
      <c r="K246" s="31">
        <v>4208.3999999999996</v>
      </c>
      <c r="L246" s="31">
        <v>4005</v>
      </c>
      <c r="M246" s="31">
        <v>73.692949999999996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283.5</v>
      </c>
      <c r="D247" s="40">
        <v>285.38333333333333</v>
      </c>
      <c r="E247" s="40">
        <v>280.11666666666667</v>
      </c>
      <c r="F247" s="40">
        <v>276.73333333333335</v>
      </c>
      <c r="G247" s="40">
        <v>271.4666666666667</v>
      </c>
      <c r="H247" s="40">
        <v>288.76666666666665</v>
      </c>
      <c r="I247" s="40">
        <v>294.0333333333333</v>
      </c>
      <c r="J247" s="40">
        <v>297.41666666666663</v>
      </c>
      <c r="K247" s="31">
        <v>290.64999999999998</v>
      </c>
      <c r="L247" s="31">
        <v>282</v>
      </c>
      <c r="M247" s="31">
        <v>3.2631199999999998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448.95</v>
      </c>
      <c r="D248" s="40">
        <v>450.5</v>
      </c>
      <c r="E248" s="40">
        <v>443</v>
      </c>
      <c r="F248" s="40">
        <v>437.05</v>
      </c>
      <c r="G248" s="40">
        <v>429.55</v>
      </c>
      <c r="H248" s="40">
        <v>456.45</v>
      </c>
      <c r="I248" s="40">
        <v>463.95</v>
      </c>
      <c r="J248" s="40">
        <v>469.9</v>
      </c>
      <c r="K248" s="31">
        <v>458</v>
      </c>
      <c r="L248" s="31">
        <v>444.55</v>
      </c>
      <c r="M248" s="31">
        <v>1.1307400000000001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526.54999999999995</v>
      </c>
      <c r="D249" s="40">
        <v>529.1</v>
      </c>
      <c r="E249" s="40">
        <v>522.45000000000005</v>
      </c>
      <c r="F249" s="40">
        <v>518.35</v>
      </c>
      <c r="G249" s="40">
        <v>511.70000000000005</v>
      </c>
      <c r="H249" s="40">
        <v>533.20000000000005</v>
      </c>
      <c r="I249" s="40">
        <v>539.84999999999991</v>
      </c>
      <c r="J249" s="40">
        <v>543.95000000000005</v>
      </c>
      <c r="K249" s="31">
        <v>535.75</v>
      </c>
      <c r="L249" s="31">
        <v>525</v>
      </c>
      <c r="M249" s="31">
        <v>24.053260000000002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310.60000000000002</v>
      </c>
      <c r="D250" s="40">
        <v>308.61666666666673</v>
      </c>
      <c r="E250" s="40">
        <v>305.18333333333345</v>
      </c>
      <c r="F250" s="40">
        <v>299.76666666666671</v>
      </c>
      <c r="G250" s="40">
        <v>296.33333333333343</v>
      </c>
      <c r="H250" s="40">
        <v>314.03333333333347</v>
      </c>
      <c r="I250" s="40">
        <v>317.46666666666675</v>
      </c>
      <c r="J250" s="40">
        <v>322.8833333333335</v>
      </c>
      <c r="K250" s="31">
        <v>312.05</v>
      </c>
      <c r="L250" s="31">
        <v>303.2</v>
      </c>
      <c r="M250" s="31">
        <v>81.308920000000001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1168.5999999999999</v>
      </c>
      <c r="D251" s="40">
        <v>1151.45</v>
      </c>
      <c r="E251" s="40">
        <v>1125.8000000000002</v>
      </c>
      <c r="F251" s="40">
        <v>1083.0000000000002</v>
      </c>
      <c r="G251" s="40">
        <v>1057.3500000000004</v>
      </c>
      <c r="H251" s="40">
        <v>1194.25</v>
      </c>
      <c r="I251" s="40">
        <v>1219.9000000000001</v>
      </c>
      <c r="J251" s="40">
        <v>1262.6999999999998</v>
      </c>
      <c r="K251" s="31">
        <v>1177.0999999999999</v>
      </c>
      <c r="L251" s="31">
        <v>1108.6500000000001</v>
      </c>
      <c r="M251" s="31">
        <v>52.700130000000001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43.5</v>
      </c>
      <c r="D252" s="40">
        <v>43.65</v>
      </c>
      <c r="E252" s="40">
        <v>42.8</v>
      </c>
      <c r="F252" s="40">
        <v>42.1</v>
      </c>
      <c r="G252" s="40">
        <v>41.25</v>
      </c>
      <c r="H252" s="40">
        <v>44.349999999999994</v>
      </c>
      <c r="I252" s="40">
        <v>45.2</v>
      </c>
      <c r="J252" s="40">
        <v>45.899999999999991</v>
      </c>
      <c r="K252" s="31">
        <v>44.5</v>
      </c>
      <c r="L252" s="31">
        <v>42.95</v>
      </c>
      <c r="M252" s="31">
        <v>36.129800000000003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6492.8</v>
      </c>
      <c r="D253" s="40">
        <v>6494.916666666667</v>
      </c>
      <c r="E253" s="40">
        <v>6424.8833333333341</v>
      </c>
      <c r="F253" s="40">
        <v>6356.9666666666672</v>
      </c>
      <c r="G253" s="40">
        <v>6286.9333333333343</v>
      </c>
      <c r="H253" s="40">
        <v>6562.8333333333339</v>
      </c>
      <c r="I253" s="40">
        <v>6632.8666666666668</v>
      </c>
      <c r="J253" s="40">
        <v>6700.7833333333338</v>
      </c>
      <c r="K253" s="31">
        <v>6564.95</v>
      </c>
      <c r="L253" s="31">
        <v>6427</v>
      </c>
      <c r="M253" s="31">
        <v>3.0923400000000001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1692.8</v>
      </c>
      <c r="D254" s="40">
        <v>1686.25</v>
      </c>
      <c r="E254" s="40">
        <v>1669.55</v>
      </c>
      <c r="F254" s="40">
        <v>1646.3</v>
      </c>
      <c r="G254" s="40">
        <v>1629.6</v>
      </c>
      <c r="H254" s="40">
        <v>1709.5</v>
      </c>
      <c r="I254" s="40">
        <v>1726.1999999999998</v>
      </c>
      <c r="J254" s="40">
        <v>1749.45</v>
      </c>
      <c r="K254" s="31">
        <v>1702.95</v>
      </c>
      <c r="L254" s="31">
        <v>1663</v>
      </c>
      <c r="M254" s="31">
        <v>43.7331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1040.55</v>
      </c>
      <c r="D255" s="40">
        <v>1046.5666666666666</v>
      </c>
      <c r="E255" s="40">
        <v>1019.3333333333333</v>
      </c>
      <c r="F255" s="40">
        <v>998.11666666666656</v>
      </c>
      <c r="G255" s="40">
        <v>970.88333333333321</v>
      </c>
      <c r="H255" s="40">
        <v>1067.7833333333333</v>
      </c>
      <c r="I255" s="40">
        <v>1095.0166666666669</v>
      </c>
      <c r="J255" s="40">
        <v>1116.2333333333333</v>
      </c>
      <c r="K255" s="31">
        <v>1073.8</v>
      </c>
      <c r="L255" s="31">
        <v>1025.3499999999999</v>
      </c>
      <c r="M255" s="31">
        <v>0.68728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409</v>
      </c>
      <c r="D256" s="40">
        <v>410.86666666666662</v>
      </c>
      <c r="E256" s="40">
        <v>400.13333333333321</v>
      </c>
      <c r="F256" s="40">
        <v>391.26666666666659</v>
      </c>
      <c r="G256" s="40">
        <v>380.53333333333319</v>
      </c>
      <c r="H256" s="40">
        <v>419.73333333333323</v>
      </c>
      <c r="I256" s="40">
        <v>430.4666666666667</v>
      </c>
      <c r="J256" s="40">
        <v>439.33333333333326</v>
      </c>
      <c r="K256" s="31">
        <v>421.6</v>
      </c>
      <c r="L256" s="31">
        <v>402</v>
      </c>
      <c r="M256" s="31">
        <v>13.635540000000001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689.75</v>
      </c>
      <c r="D257" s="40">
        <v>692.16666666666663</v>
      </c>
      <c r="E257" s="40">
        <v>680.73333333333323</v>
      </c>
      <c r="F257" s="40">
        <v>671.71666666666658</v>
      </c>
      <c r="G257" s="40">
        <v>660.28333333333319</v>
      </c>
      <c r="H257" s="40">
        <v>701.18333333333328</v>
      </c>
      <c r="I257" s="40">
        <v>712.61666666666667</v>
      </c>
      <c r="J257" s="40">
        <v>721.63333333333333</v>
      </c>
      <c r="K257" s="31">
        <v>703.6</v>
      </c>
      <c r="L257" s="31">
        <v>683.15</v>
      </c>
      <c r="M257" s="31">
        <v>2.9054199999999999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1971.05</v>
      </c>
      <c r="D258" s="40">
        <v>1981.2833333333335</v>
      </c>
      <c r="E258" s="40">
        <v>1951.7666666666671</v>
      </c>
      <c r="F258" s="40">
        <v>1932.4833333333336</v>
      </c>
      <c r="G258" s="40">
        <v>1902.9666666666672</v>
      </c>
      <c r="H258" s="40">
        <v>2000.5666666666671</v>
      </c>
      <c r="I258" s="40">
        <v>2030.0833333333335</v>
      </c>
      <c r="J258" s="40">
        <v>2049.3666666666668</v>
      </c>
      <c r="K258" s="31">
        <v>2010.8</v>
      </c>
      <c r="L258" s="31">
        <v>1962</v>
      </c>
      <c r="M258" s="31">
        <v>3.3797999999999999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2348.5500000000002</v>
      </c>
      <c r="D259" s="40">
        <v>2371.1166666666668</v>
      </c>
      <c r="E259" s="40">
        <v>2322.4333333333334</v>
      </c>
      <c r="F259" s="40">
        <v>2296.3166666666666</v>
      </c>
      <c r="G259" s="40">
        <v>2247.6333333333332</v>
      </c>
      <c r="H259" s="40">
        <v>2397.2333333333336</v>
      </c>
      <c r="I259" s="40">
        <v>2445.916666666667</v>
      </c>
      <c r="J259" s="40">
        <v>2472.0333333333338</v>
      </c>
      <c r="K259" s="31">
        <v>2419.8000000000002</v>
      </c>
      <c r="L259" s="31">
        <v>2345</v>
      </c>
      <c r="M259" s="31">
        <v>3.41012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1840.9</v>
      </c>
      <c r="D260" s="40">
        <v>1845.6333333333332</v>
      </c>
      <c r="E260" s="40">
        <v>1831.2666666666664</v>
      </c>
      <c r="F260" s="40">
        <v>1821.6333333333332</v>
      </c>
      <c r="G260" s="40">
        <v>1807.2666666666664</v>
      </c>
      <c r="H260" s="40">
        <v>1855.2666666666664</v>
      </c>
      <c r="I260" s="40">
        <v>1869.6333333333332</v>
      </c>
      <c r="J260" s="40">
        <v>1879.2666666666664</v>
      </c>
      <c r="K260" s="31">
        <v>1860</v>
      </c>
      <c r="L260" s="31">
        <v>1836</v>
      </c>
      <c r="M260" s="31">
        <v>1.06108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3342.25</v>
      </c>
      <c r="D261" s="40">
        <v>3345.1166666666668</v>
      </c>
      <c r="E261" s="40">
        <v>3293.9333333333334</v>
      </c>
      <c r="F261" s="40">
        <v>3245.6166666666668</v>
      </c>
      <c r="G261" s="40">
        <v>3194.4333333333334</v>
      </c>
      <c r="H261" s="40">
        <v>3393.4333333333334</v>
      </c>
      <c r="I261" s="40">
        <v>3444.6166666666668</v>
      </c>
      <c r="J261" s="40">
        <v>3492.9333333333334</v>
      </c>
      <c r="K261" s="31">
        <v>3396.3</v>
      </c>
      <c r="L261" s="31">
        <v>3296.8</v>
      </c>
      <c r="M261" s="31">
        <v>1.6927399999999999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653.4</v>
      </c>
      <c r="D262" s="40">
        <v>648.66666666666663</v>
      </c>
      <c r="E262" s="40">
        <v>642.33333333333326</v>
      </c>
      <c r="F262" s="40">
        <v>631.26666666666665</v>
      </c>
      <c r="G262" s="40">
        <v>624.93333333333328</v>
      </c>
      <c r="H262" s="40">
        <v>659.73333333333323</v>
      </c>
      <c r="I262" s="40">
        <v>666.06666666666649</v>
      </c>
      <c r="J262" s="40">
        <v>677.13333333333321</v>
      </c>
      <c r="K262" s="31">
        <v>655</v>
      </c>
      <c r="L262" s="31">
        <v>637.6</v>
      </c>
      <c r="M262" s="31">
        <v>4.3165199999999997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246.9</v>
      </c>
      <c r="D263" s="40">
        <v>241.70000000000002</v>
      </c>
      <c r="E263" s="40">
        <v>234.25000000000003</v>
      </c>
      <c r="F263" s="40">
        <v>221.60000000000002</v>
      </c>
      <c r="G263" s="40">
        <v>214.15000000000003</v>
      </c>
      <c r="H263" s="40">
        <v>254.35000000000002</v>
      </c>
      <c r="I263" s="40">
        <v>261.8</v>
      </c>
      <c r="J263" s="40">
        <v>274.45000000000005</v>
      </c>
      <c r="K263" s="31">
        <v>249.15</v>
      </c>
      <c r="L263" s="31">
        <v>229.05</v>
      </c>
      <c r="M263" s="31">
        <v>82.225160000000002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149.85</v>
      </c>
      <c r="D264" s="40">
        <v>150.30000000000001</v>
      </c>
      <c r="E264" s="40">
        <v>149.10000000000002</v>
      </c>
      <c r="F264" s="40">
        <v>148.35000000000002</v>
      </c>
      <c r="G264" s="40">
        <v>147.15000000000003</v>
      </c>
      <c r="H264" s="40">
        <v>151.05000000000001</v>
      </c>
      <c r="I264" s="40">
        <v>152.25</v>
      </c>
      <c r="J264" s="40">
        <v>153</v>
      </c>
      <c r="K264" s="31">
        <v>151.5</v>
      </c>
      <c r="L264" s="31">
        <v>149.55000000000001</v>
      </c>
      <c r="M264" s="31">
        <v>6.0156700000000001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92.8</v>
      </c>
      <c r="D265" s="40">
        <v>93.033333333333346</v>
      </c>
      <c r="E265" s="40">
        <v>92.166666666666686</v>
      </c>
      <c r="F265" s="40">
        <v>91.533333333333346</v>
      </c>
      <c r="G265" s="40">
        <v>90.666666666666686</v>
      </c>
      <c r="H265" s="40">
        <v>93.666666666666686</v>
      </c>
      <c r="I265" s="40">
        <v>94.533333333333331</v>
      </c>
      <c r="J265" s="40">
        <v>95.166666666666686</v>
      </c>
      <c r="K265" s="31">
        <v>93.9</v>
      </c>
      <c r="L265" s="31">
        <v>92.4</v>
      </c>
      <c r="M265" s="31">
        <v>7.1363099999999999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388.75</v>
      </c>
      <c r="D266" s="40">
        <v>383.56666666666666</v>
      </c>
      <c r="E266" s="40">
        <v>377.18333333333334</v>
      </c>
      <c r="F266" s="40">
        <v>365.61666666666667</v>
      </c>
      <c r="G266" s="40">
        <v>359.23333333333335</v>
      </c>
      <c r="H266" s="40">
        <v>395.13333333333333</v>
      </c>
      <c r="I266" s="40">
        <v>401.51666666666665</v>
      </c>
      <c r="J266" s="40">
        <v>413.08333333333331</v>
      </c>
      <c r="K266" s="31">
        <v>389.95</v>
      </c>
      <c r="L266" s="31">
        <v>372</v>
      </c>
      <c r="M266" s="31">
        <v>21.818999999999999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679.35</v>
      </c>
      <c r="D267" s="40">
        <v>682.44999999999993</v>
      </c>
      <c r="E267" s="40">
        <v>674.04999999999984</v>
      </c>
      <c r="F267" s="40">
        <v>668.74999999999989</v>
      </c>
      <c r="G267" s="40">
        <v>660.3499999999998</v>
      </c>
      <c r="H267" s="40">
        <v>687.74999999999989</v>
      </c>
      <c r="I267" s="40">
        <v>696.15</v>
      </c>
      <c r="J267" s="40">
        <v>701.44999999999993</v>
      </c>
      <c r="K267" s="31">
        <v>690.85</v>
      </c>
      <c r="L267" s="31">
        <v>677.15</v>
      </c>
      <c r="M267" s="31">
        <v>41.864640000000001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106.6</v>
      </c>
      <c r="D268" s="40">
        <v>106.7</v>
      </c>
      <c r="E268" s="40">
        <v>104.9</v>
      </c>
      <c r="F268" s="40">
        <v>103.2</v>
      </c>
      <c r="G268" s="40">
        <v>101.4</v>
      </c>
      <c r="H268" s="40">
        <v>108.4</v>
      </c>
      <c r="I268" s="40">
        <v>110.19999999999999</v>
      </c>
      <c r="J268" s="40">
        <v>111.9</v>
      </c>
      <c r="K268" s="31">
        <v>108.5</v>
      </c>
      <c r="L268" s="31">
        <v>105</v>
      </c>
      <c r="M268" s="31">
        <v>2.6607500000000002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90.2</v>
      </c>
      <c r="D269" s="40">
        <v>90.083333333333329</v>
      </c>
      <c r="E269" s="40">
        <v>89.36666666666666</v>
      </c>
      <c r="F269" s="40">
        <v>88.533333333333331</v>
      </c>
      <c r="G269" s="40">
        <v>87.816666666666663</v>
      </c>
      <c r="H269" s="40">
        <v>90.916666666666657</v>
      </c>
      <c r="I269" s="40">
        <v>91.633333333333326</v>
      </c>
      <c r="J269" s="40">
        <v>92.466666666666654</v>
      </c>
      <c r="K269" s="31">
        <v>90.8</v>
      </c>
      <c r="L269" s="31">
        <v>89.25</v>
      </c>
      <c r="M269" s="31">
        <v>7.3759399999999999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117.8</v>
      </c>
      <c r="D270" s="40">
        <v>118.78333333333335</v>
      </c>
      <c r="E270" s="40">
        <v>116.26666666666669</v>
      </c>
      <c r="F270" s="40">
        <v>114.73333333333335</v>
      </c>
      <c r="G270" s="40">
        <v>112.2166666666667</v>
      </c>
      <c r="H270" s="40">
        <v>120.31666666666669</v>
      </c>
      <c r="I270" s="40">
        <v>122.83333333333334</v>
      </c>
      <c r="J270" s="40">
        <v>124.36666666666669</v>
      </c>
      <c r="K270" s="31">
        <v>121.3</v>
      </c>
      <c r="L270" s="31">
        <v>117.25</v>
      </c>
      <c r="M270" s="31">
        <v>18.865549999999999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305.10000000000002</v>
      </c>
      <c r="D271" s="40">
        <v>307.03333333333336</v>
      </c>
      <c r="E271" s="40">
        <v>301.06666666666672</v>
      </c>
      <c r="F271" s="40">
        <v>297.03333333333336</v>
      </c>
      <c r="G271" s="40">
        <v>291.06666666666672</v>
      </c>
      <c r="H271" s="40">
        <v>311.06666666666672</v>
      </c>
      <c r="I271" s="40">
        <v>317.0333333333333</v>
      </c>
      <c r="J271" s="40">
        <v>321.06666666666672</v>
      </c>
      <c r="K271" s="31">
        <v>313</v>
      </c>
      <c r="L271" s="31">
        <v>303</v>
      </c>
      <c r="M271" s="31">
        <v>5.3295899999999996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177.1</v>
      </c>
      <c r="D272" s="40">
        <v>177.95000000000002</v>
      </c>
      <c r="E272" s="40">
        <v>174.50000000000003</v>
      </c>
      <c r="F272" s="40">
        <v>171.9</v>
      </c>
      <c r="G272" s="40">
        <v>168.45000000000002</v>
      </c>
      <c r="H272" s="40">
        <v>180.55000000000004</v>
      </c>
      <c r="I272" s="40">
        <v>184.00000000000003</v>
      </c>
      <c r="J272" s="40">
        <v>186.60000000000005</v>
      </c>
      <c r="K272" s="31">
        <v>181.4</v>
      </c>
      <c r="L272" s="31">
        <v>175.35</v>
      </c>
      <c r="M272" s="31">
        <v>35.021349999999998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421.15</v>
      </c>
      <c r="D273" s="40">
        <v>420.41666666666669</v>
      </c>
      <c r="E273" s="40">
        <v>415.03333333333336</v>
      </c>
      <c r="F273" s="40">
        <v>408.91666666666669</v>
      </c>
      <c r="G273" s="40">
        <v>403.53333333333336</v>
      </c>
      <c r="H273" s="40">
        <v>426.53333333333336</v>
      </c>
      <c r="I273" s="40">
        <v>431.91666666666669</v>
      </c>
      <c r="J273" s="40">
        <v>438.03333333333336</v>
      </c>
      <c r="K273" s="31">
        <v>425.8</v>
      </c>
      <c r="L273" s="31">
        <v>414.3</v>
      </c>
      <c r="M273" s="31">
        <v>104.64852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2265.85</v>
      </c>
      <c r="D274" s="40">
        <v>2261.9</v>
      </c>
      <c r="E274" s="40">
        <v>2203.9500000000003</v>
      </c>
      <c r="F274" s="40">
        <v>2142.0500000000002</v>
      </c>
      <c r="G274" s="40">
        <v>2084.1000000000004</v>
      </c>
      <c r="H274" s="40">
        <v>2323.8000000000002</v>
      </c>
      <c r="I274" s="40">
        <v>2381.75</v>
      </c>
      <c r="J274" s="40">
        <v>2443.65</v>
      </c>
      <c r="K274" s="31">
        <v>2319.85</v>
      </c>
      <c r="L274" s="31">
        <v>2200</v>
      </c>
      <c r="M274" s="31">
        <v>0.35505999999999999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4068.6</v>
      </c>
      <c r="D275" s="40">
        <v>4094.1166666666663</v>
      </c>
      <c r="E275" s="40">
        <v>4034.5333333333328</v>
      </c>
      <c r="F275" s="40">
        <v>4000.4666666666667</v>
      </c>
      <c r="G275" s="40">
        <v>3940.8833333333332</v>
      </c>
      <c r="H275" s="40">
        <v>4128.1833333333325</v>
      </c>
      <c r="I275" s="40">
        <v>4187.7666666666655</v>
      </c>
      <c r="J275" s="40">
        <v>4221.8333333333321</v>
      </c>
      <c r="K275" s="31">
        <v>4153.7</v>
      </c>
      <c r="L275" s="31">
        <v>4060.05</v>
      </c>
      <c r="M275" s="31">
        <v>3.6874099999999999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982.35</v>
      </c>
      <c r="D276" s="40">
        <v>985.9</v>
      </c>
      <c r="E276" s="40">
        <v>972.8</v>
      </c>
      <c r="F276" s="40">
        <v>963.25</v>
      </c>
      <c r="G276" s="40">
        <v>950.15</v>
      </c>
      <c r="H276" s="40">
        <v>995.44999999999993</v>
      </c>
      <c r="I276" s="40">
        <v>1008.5500000000001</v>
      </c>
      <c r="J276" s="40">
        <v>1018.0999999999999</v>
      </c>
      <c r="K276" s="31">
        <v>999</v>
      </c>
      <c r="L276" s="31">
        <v>976.35</v>
      </c>
      <c r="M276" s="31">
        <v>2.5246300000000002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167.35</v>
      </c>
      <c r="D277" s="40">
        <v>167.91666666666666</v>
      </c>
      <c r="E277" s="40">
        <v>165.63333333333333</v>
      </c>
      <c r="F277" s="40">
        <v>163.91666666666666</v>
      </c>
      <c r="G277" s="40">
        <v>161.63333333333333</v>
      </c>
      <c r="H277" s="40">
        <v>169.63333333333333</v>
      </c>
      <c r="I277" s="40">
        <v>171.91666666666669</v>
      </c>
      <c r="J277" s="40">
        <v>173.63333333333333</v>
      </c>
      <c r="K277" s="31">
        <v>170.2</v>
      </c>
      <c r="L277" s="31">
        <v>166.2</v>
      </c>
      <c r="M277" s="31">
        <v>3.2279499999999999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436.75</v>
      </c>
      <c r="D278" s="40">
        <v>435.41666666666669</v>
      </c>
      <c r="E278" s="40">
        <v>425.83333333333337</v>
      </c>
      <c r="F278" s="40">
        <v>414.91666666666669</v>
      </c>
      <c r="G278" s="40">
        <v>405.33333333333337</v>
      </c>
      <c r="H278" s="40">
        <v>446.33333333333337</v>
      </c>
      <c r="I278" s="40">
        <v>455.91666666666674</v>
      </c>
      <c r="J278" s="40">
        <v>466.83333333333337</v>
      </c>
      <c r="K278" s="31">
        <v>445</v>
      </c>
      <c r="L278" s="31">
        <v>424.5</v>
      </c>
      <c r="M278" s="31">
        <v>7.6494600000000004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1031.8</v>
      </c>
      <c r="D279" s="40">
        <v>1020.25</v>
      </c>
      <c r="E279" s="40">
        <v>986.55</v>
      </c>
      <c r="F279" s="40">
        <v>941.3</v>
      </c>
      <c r="G279" s="40">
        <v>907.59999999999991</v>
      </c>
      <c r="H279" s="40">
        <v>1065.5</v>
      </c>
      <c r="I279" s="40">
        <v>1099.1999999999998</v>
      </c>
      <c r="J279" s="40">
        <v>1144.45</v>
      </c>
      <c r="K279" s="31">
        <v>1053.95</v>
      </c>
      <c r="L279" s="31">
        <v>975</v>
      </c>
      <c r="M279" s="31">
        <v>10.11731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288.5</v>
      </c>
      <c r="D280" s="40">
        <v>290.40000000000003</v>
      </c>
      <c r="E280" s="40">
        <v>285.95000000000005</v>
      </c>
      <c r="F280" s="40">
        <v>283.40000000000003</v>
      </c>
      <c r="G280" s="40">
        <v>278.95000000000005</v>
      </c>
      <c r="H280" s="40">
        <v>292.95000000000005</v>
      </c>
      <c r="I280" s="40">
        <v>297.39999999999998</v>
      </c>
      <c r="J280" s="40">
        <v>299.95000000000005</v>
      </c>
      <c r="K280" s="31">
        <v>294.85000000000002</v>
      </c>
      <c r="L280" s="31">
        <v>287.85000000000002</v>
      </c>
      <c r="M280" s="31">
        <v>4.65036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341.65</v>
      </c>
      <c r="D281" s="40">
        <v>340.61666666666662</v>
      </c>
      <c r="E281" s="40">
        <v>337.03333333333325</v>
      </c>
      <c r="F281" s="40">
        <v>332.41666666666663</v>
      </c>
      <c r="G281" s="40">
        <v>328.83333333333326</v>
      </c>
      <c r="H281" s="40">
        <v>345.23333333333323</v>
      </c>
      <c r="I281" s="40">
        <v>348.81666666666661</v>
      </c>
      <c r="J281" s="40">
        <v>353.43333333333322</v>
      </c>
      <c r="K281" s="31">
        <v>344.2</v>
      </c>
      <c r="L281" s="31">
        <v>336</v>
      </c>
      <c r="M281" s="31">
        <v>9.8339400000000001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325.85000000000002</v>
      </c>
      <c r="D282" s="40">
        <v>324.23333333333329</v>
      </c>
      <c r="E282" s="40">
        <v>318.51666666666659</v>
      </c>
      <c r="F282" s="40">
        <v>311.18333333333328</v>
      </c>
      <c r="G282" s="40">
        <v>305.46666666666658</v>
      </c>
      <c r="H282" s="40">
        <v>331.56666666666661</v>
      </c>
      <c r="I282" s="40">
        <v>337.2833333333333</v>
      </c>
      <c r="J282" s="40">
        <v>344.61666666666662</v>
      </c>
      <c r="K282" s="31">
        <v>329.95</v>
      </c>
      <c r="L282" s="31">
        <v>316.89999999999998</v>
      </c>
      <c r="M282" s="31">
        <v>10.639329999999999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1312.95</v>
      </c>
      <c r="D283" s="40">
        <v>1314.8833333333332</v>
      </c>
      <c r="E283" s="40">
        <v>1281.7666666666664</v>
      </c>
      <c r="F283" s="40">
        <v>1250.5833333333333</v>
      </c>
      <c r="G283" s="40">
        <v>1217.4666666666665</v>
      </c>
      <c r="H283" s="40">
        <v>1346.0666666666664</v>
      </c>
      <c r="I283" s="40">
        <v>1379.1833333333332</v>
      </c>
      <c r="J283" s="40">
        <v>1410.3666666666663</v>
      </c>
      <c r="K283" s="31">
        <v>1348</v>
      </c>
      <c r="L283" s="31">
        <v>1283.7</v>
      </c>
      <c r="M283" s="31">
        <v>0.82838999999999996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1204.5</v>
      </c>
      <c r="D284" s="40">
        <v>1199.8333333333333</v>
      </c>
      <c r="E284" s="40">
        <v>1187.6666666666665</v>
      </c>
      <c r="F284" s="40">
        <v>1170.8333333333333</v>
      </c>
      <c r="G284" s="40">
        <v>1158.6666666666665</v>
      </c>
      <c r="H284" s="40">
        <v>1216.6666666666665</v>
      </c>
      <c r="I284" s="40">
        <v>1228.833333333333</v>
      </c>
      <c r="J284" s="40">
        <v>1245.6666666666665</v>
      </c>
      <c r="K284" s="31">
        <v>1212</v>
      </c>
      <c r="L284" s="31">
        <v>1183</v>
      </c>
      <c r="M284" s="31">
        <v>2.8779400000000002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408.6</v>
      </c>
      <c r="D285" s="40">
        <v>411.2</v>
      </c>
      <c r="E285" s="40">
        <v>404.4</v>
      </c>
      <c r="F285" s="40">
        <v>400.2</v>
      </c>
      <c r="G285" s="40">
        <v>393.4</v>
      </c>
      <c r="H285" s="40">
        <v>415.4</v>
      </c>
      <c r="I285" s="40">
        <v>422.20000000000005</v>
      </c>
      <c r="J285" s="40">
        <v>426.4</v>
      </c>
      <c r="K285" s="31">
        <v>418</v>
      </c>
      <c r="L285" s="31">
        <v>407</v>
      </c>
      <c r="M285" s="31">
        <v>2.5139399999999998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651.35</v>
      </c>
      <c r="D286" s="40">
        <v>645.36666666666667</v>
      </c>
      <c r="E286" s="40">
        <v>632.38333333333333</v>
      </c>
      <c r="F286" s="40">
        <v>613.41666666666663</v>
      </c>
      <c r="G286" s="40">
        <v>600.43333333333328</v>
      </c>
      <c r="H286" s="40">
        <v>664.33333333333337</v>
      </c>
      <c r="I286" s="40">
        <v>677.31666666666672</v>
      </c>
      <c r="J286" s="40">
        <v>696.28333333333342</v>
      </c>
      <c r="K286" s="31">
        <v>658.35</v>
      </c>
      <c r="L286" s="31">
        <v>626.4</v>
      </c>
      <c r="M286" s="31">
        <v>20.07949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47.4</v>
      </c>
      <c r="D287" s="40">
        <v>47.699999999999996</v>
      </c>
      <c r="E287" s="40">
        <v>46.999999999999993</v>
      </c>
      <c r="F287" s="40">
        <v>46.599999999999994</v>
      </c>
      <c r="G287" s="40">
        <v>45.899999999999991</v>
      </c>
      <c r="H287" s="40">
        <v>48.099999999999994</v>
      </c>
      <c r="I287" s="40">
        <v>48.8</v>
      </c>
      <c r="J287" s="40">
        <v>49.199999999999996</v>
      </c>
      <c r="K287" s="31">
        <v>48.4</v>
      </c>
      <c r="L287" s="31">
        <v>47.3</v>
      </c>
      <c r="M287" s="31">
        <v>38.070790000000002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578.9</v>
      </c>
      <c r="D288" s="40">
        <v>580.80000000000007</v>
      </c>
      <c r="E288" s="40">
        <v>575.10000000000014</v>
      </c>
      <c r="F288" s="40">
        <v>571.30000000000007</v>
      </c>
      <c r="G288" s="40">
        <v>565.60000000000014</v>
      </c>
      <c r="H288" s="40">
        <v>584.60000000000014</v>
      </c>
      <c r="I288" s="40">
        <v>590.30000000000018</v>
      </c>
      <c r="J288" s="40">
        <v>594.10000000000014</v>
      </c>
      <c r="K288" s="31">
        <v>586.5</v>
      </c>
      <c r="L288" s="31">
        <v>577</v>
      </c>
      <c r="M288" s="31">
        <v>1.0309600000000001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455.9</v>
      </c>
      <c r="D289" s="40">
        <v>452.5</v>
      </c>
      <c r="E289" s="40">
        <v>443</v>
      </c>
      <c r="F289" s="40">
        <v>430.1</v>
      </c>
      <c r="G289" s="40">
        <v>420.6</v>
      </c>
      <c r="H289" s="40">
        <v>465.4</v>
      </c>
      <c r="I289" s="40">
        <v>474.9</v>
      </c>
      <c r="J289" s="40">
        <v>487.79999999999995</v>
      </c>
      <c r="K289" s="31">
        <v>462</v>
      </c>
      <c r="L289" s="31">
        <v>439.6</v>
      </c>
      <c r="M289" s="31">
        <v>5.0332299999999996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1982.35</v>
      </c>
      <c r="D290" s="40">
        <v>1985.2666666666667</v>
      </c>
      <c r="E290" s="40">
        <v>1972.5833333333333</v>
      </c>
      <c r="F290" s="40">
        <v>1962.8166666666666</v>
      </c>
      <c r="G290" s="40">
        <v>1950.1333333333332</v>
      </c>
      <c r="H290" s="40">
        <v>1995.0333333333333</v>
      </c>
      <c r="I290" s="40">
        <v>2007.7166666666667</v>
      </c>
      <c r="J290" s="40">
        <v>2017.4833333333333</v>
      </c>
      <c r="K290" s="31">
        <v>1997.95</v>
      </c>
      <c r="L290" s="31">
        <v>1975.5</v>
      </c>
      <c r="M290" s="31">
        <v>27.198070000000001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91.1</v>
      </c>
      <c r="D291" s="40">
        <v>91.283333333333317</v>
      </c>
      <c r="E291" s="40">
        <v>90.266666666666637</v>
      </c>
      <c r="F291" s="40">
        <v>89.433333333333323</v>
      </c>
      <c r="G291" s="40">
        <v>88.416666666666643</v>
      </c>
      <c r="H291" s="40">
        <v>92.116666666666632</v>
      </c>
      <c r="I291" s="40">
        <v>93.133333333333312</v>
      </c>
      <c r="J291" s="40">
        <v>93.966666666666626</v>
      </c>
      <c r="K291" s="31">
        <v>92.3</v>
      </c>
      <c r="L291" s="31">
        <v>90.45</v>
      </c>
      <c r="M291" s="31">
        <v>58.762619999999998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4667.2</v>
      </c>
      <c r="D292" s="40">
        <v>4623.2333333333336</v>
      </c>
      <c r="E292" s="40">
        <v>4563.9666666666672</v>
      </c>
      <c r="F292" s="40">
        <v>4460.7333333333336</v>
      </c>
      <c r="G292" s="40">
        <v>4401.4666666666672</v>
      </c>
      <c r="H292" s="40">
        <v>4726.4666666666672</v>
      </c>
      <c r="I292" s="40">
        <v>4785.7333333333336</v>
      </c>
      <c r="J292" s="40">
        <v>4888.9666666666672</v>
      </c>
      <c r="K292" s="31">
        <v>4682.5</v>
      </c>
      <c r="L292" s="31">
        <v>4520</v>
      </c>
      <c r="M292" s="31">
        <v>3.8907799999999999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447.75</v>
      </c>
      <c r="D293" s="40">
        <v>446.43333333333339</v>
      </c>
      <c r="E293" s="40">
        <v>441.4166666666668</v>
      </c>
      <c r="F293" s="40">
        <v>435.08333333333343</v>
      </c>
      <c r="G293" s="40">
        <v>430.06666666666683</v>
      </c>
      <c r="H293" s="40">
        <v>452.76666666666677</v>
      </c>
      <c r="I293" s="40">
        <v>457.78333333333342</v>
      </c>
      <c r="J293" s="40">
        <v>464.11666666666673</v>
      </c>
      <c r="K293" s="31">
        <v>451.45</v>
      </c>
      <c r="L293" s="31">
        <v>440.1</v>
      </c>
      <c r="M293" s="31">
        <v>34.540509999999998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321.14999999999998</v>
      </c>
      <c r="D294" s="40">
        <v>318.21666666666664</v>
      </c>
      <c r="E294" s="40">
        <v>308.98333333333329</v>
      </c>
      <c r="F294" s="40">
        <v>296.81666666666666</v>
      </c>
      <c r="G294" s="40">
        <v>287.58333333333331</v>
      </c>
      <c r="H294" s="40">
        <v>330.38333333333327</v>
      </c>
      <c r="I294" s="40">
        <v>339.61666666666662</v>
      </c>
      <c r="J294" s="40">
        <v>351.78333333333325</v>
      </c>
      <c r="K294" s="31">
        <v>327.45</v>
      </c>
      <c r="L294" s="31">
        <v>306.05</v>
      </c>
      <c r="M294" s="31">
        <v>12.37233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8378.35</v>
      </c>
      <c r="D295" s="40">
        <v>8359.7833333333328</v>
      </c>
      <c r="E295" s="40">
        <v>8169.5666666666657</v>
      </c>
      <c r="F295" s="40">
        <v>7960.7833333333328</v>
      </c>
      <c r="G295" s="40">
        <v>7770.5666666666657</v>
      </c>
      <c r="H295" s="40">
        <v>8568.5666666666657</v>
      </c>
      <c r="I295" s="40">
        <v>8758.7833333333328</v>
      </c>
      <c r="J295" s="40">
        <v>8967.5666666666657</v>
      </c>
      <c r="K295" s="31">
        <v>8550</v>
      </c>
      <c r="L295" s="31">
        <v>8151</v>
      </c>
      <c r="M295" s="31">
        <v>0.12991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5765.4</v>
      </c>
      <c r="D296" s="40">
        <v>5740.166666666667</v>
      </c>
      <c r="E296" s="40">
        <v>5677.2833333333338</v>
      </c>
      <c r="F296" s="40">
        <v>5589.166666666667</v>
      </c>
      <c r="G296" s="40">
        <v>5526.2833333333338</v>
      </c>
      <c r="H296" s="40">
        <v>5828.2833333333338</v>
      </c>
      <c r="I296" s="40">
        <v>5891.166666666667</v>
      </c>
      <c r="J296" s="40">
        <v>5979.2833333333338</v>
      </c>
      <c r="K296" s="31">
        <v>5803.05</v>
      </c>
      <c r="L296" s="31">
        <v>5652.05</v>
      </c>
      <c r="M296" s="31">
        <v>3.1078899999999998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1716.7</v>
      </c>
      <c r="D297" s="40">
        <v>1720.8999999999999</v>
      </c>
      <c r="E297" s="40">
        <v>1701.7999999999997</v>
      </c>
      <c r="F297" s="40">
        <v>1686.8999999999999</v>
      </c>
      <c r="G297" s="40">
        <v>1667.7999999999997</v>
      </c>
      <c r="H297" s="40">
        <v>1735.7999999999997</v>
      </c>
      <c r="I297" s="40">
        <v>1754.8999999999996</v>
      </c>
      <c r="J297" s="40">
        <v>1769.7999999999997</v>
      </c>
      <c r="K297" s="31">
        <v>1740</v>
      </c>
      <c r="L297" s="31">
        <v>1706</v>
      </c>
      <c r="M297" s="31">
        <v>17.052420000000001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622.20000000000005</v>
      </c>
      <c r="D298" s="40">
        <v>620.05000000000007</v>
      </c>
      <c r="E298" s="40">
        <v>616.30000000000018</v>
      </c>
      <c r="F298" s="40">
        <v>610.40000000000009</v>
      </c>
      <c r="G298" s="40">
        <v>606.6500000000002</v>
      </c>
      <c r="H298" s="40">
        <v>625.95000000000016</v>
      </c>
      <c r="I298" s="40">
        <v>629.69999999999993</v>
      </c>
      <c r="J298" s="40">
        <v>635.60000000000014</v>
      </c>
      <c r="K298" s="31">
        <v>623.79999999999995</v>
      </c>
      <c r="L298" s="31">
        <v>614.15</v>
      </c>
      <c r="M298" s="31">
        <v>12.07264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45.8</v>
      </c>
      <c r="D299" s="40">
        <v>45.916666666666664</v>
      </c>
      <c r="E299" s="40">
        <v>45.43333333333333</v>
      </c>
      <c r="F299" s="40">
        <v>45.066666666666663</v>
      </c>
      <c r="G299" s="40">
        <v>44.583333333333329</v>
      </c>
      <c r="H299" s="40">
        <v>46.283333333333331</v>
      </c>
      <c r="I299" s="40">
        <v>46.766666666666666</v>
      </c>
      <c r="J299" s="40">
        <v>47.133333333333333</v>
      </c>
      <c r="K299" s="31">
        <v>46.4</v>
      </c>
      <c r="L299" s="31">
        <v>45.55</v>
      </c>
      <c r="M299" s="31">
        <v>43.080570000000002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2654.15</v>
      </c>
      <c r="D300" s="40">
        <v>2661.6666666666665</v>
      </c>
      <c r="E300" s="40">
        <v>2629.333333333333</v>
      </c>
      <c r="F300" s="40">
        <v>2604.5166666666664</v>
      </c>
      <c r="G300" s="40">
        <v>2572.1833333333329</v>
      </c>
      <c r="H300" s="40">
        <v>2686.4833333333331</v>
      </c>
      <c r="I300" s="40">
        <v>2718.8166666666662</v>
      </c>
      <c r="J300" s="40">
        <v>2743.6333333333332</v>
      </c>
      <c r="K300" s="31">
        <v>2694</v>
      </c>
      <c r="L300" s="31">
        <v>2636.85</v>
      </c>
      <c r="M300" s="31">
        <v>0.82111000000000001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963.75</v>
      </c>
      <c r="D301" s="40">
        <v>961.91666666666663</v>
      </c>
      <c r="E301" s="40">
        <v>956.83333333333326</v>
      </c>
      <c r="F301" s="40">
        <v>949.91666666666663</v>
      </c>
      <c r="G301" s="40">
        <v>944.83333333333326</v>
      </c>
      <c r="H301" s="40">
        <v>968.83333333333326</v>
      </c>
      <c r="I301" s="40">
        <v>973.91666666666652</v>
      </c>
      <c r="J301" s="40">
        <v>980.83333333333326</v>
      </c>
      <c r="K301" s="31">
        <v>967</v>
      </c>
      <c r="L301" s="31">
        <v>955</v>
      </c>
      <c r="M301" s="31">
        <v>7.2334899999999998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3632.3</v>
      </c>
      <c r="D302" s="40">
        <v>3652</v>
      </c>
      <c r="E302" s="40">
        <v>3577.55</v>
      </c>
      <c r="F302" s="40">
        <v>3522.8</v>
      </c>
      <c r="G302" s="40">
        <v>3448.3500000000004</v>
      </c>
      <c r="H302" s="40">
        <v>3706.75</v>
      </c>
      <c r="I302" s="40">
        <v>3781.2</v>
      </c>
      <c r="J302" s="40">
        <v>3835.95</v>
      </c>
      <c r="K302" s="31">
        <v>3726.45</v>
      </c>
      <c r="L302" s="31">
        <v>3597.25</v>
      </c>
      <c r="M302" s="31">
        <v>0.56811999999999996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793.4</v>
      </c>
      <c r="D303" s="40">
        <v>791.98333333333323</v>
      </c>
      <c r="E303" s="40">
        <v>780.46666666666647</v>
      </c>
      <c r="F303" s="40">
        <v>767.53333333333319</v>
      </c>
      <c r="G303" s="40">
        <v>756.01666666666642</v>
      </c>
      <c r="H303" s="40">
        <v>804.91666666666652</v>
      </c>
      <c r="I303" s="40">
        <v>816.43333333333317</v>
      </c>
      <c r="J303" s="40">
        <v>829.36666666666656</v>
      </c>
      <c r="K303" s="31">
        <v>803.5</v>
      </c>
      <c r="L303" s="31">
        <v>779.05</v>
      </c>
      <c r="M303" s="31">
        <v>0.24077999999999999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45.5</v>
      </c>
      <c r="D304" s="40">
        <v>45.550000000000004</v>
      </c>
      <c r="E304" s="40">
        <v>44.850000000000009</v>
      </c>
      <c r="F304" s="40">
        <v>44.2</v>
      </c>
      <c r="G304" s="40">
        <v>43.500000000000007</v>
      </c>
      <c r="H304" s="40">
        <v>46.20000000000001</v>
      </c>
      <c r="I304" s="40">
        <v>46.900000000000013</v>
      </c>
      <c r="J304" s="40">
        <v>47.550000000000011</v>
      </c>
      <c r="K304" s="31">
        <v>46.25</v>
      </c>
      <c r="L304" s="31">
        <v>44.9</v>
      </c>
      <c r="M304" s="31">
        <v>30.332789999999999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166.8</v>
      </c>
      <c r="D305" s="40">
        <v>166.96666666666667</v>
      </c>
      <c r="E305" s="40">
        <v>165.53333333333333</v>
      </c>
      <c r="F305" s="40">
        <v>164.26666666666665</v>
      </c>
      <c r="G305" s="40">
        <v>162.83333333333331</v>
      </c>
      <c r="H305" s="40">
        <v>168.23333333333335</v>
      </c>
      <c r="I305" s="40">
        <v>169.66666666666669</v>
      </c>
      <c r="J305" s="40">
        <v>170.93333333333337</v>
      </c>
      <c r="K305" s="31">
        <v>168.4</v>
      </c>
      <c r="L305" s="31">
        <v>165.7</v>
      </c>
      <c r="M305" s="31">
        <v>4.3990999999999998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79407.199999999997</v>
      </c>
      <c r="D306" s="40">
        <v>79569.733333333337</v>
      </c>
      <c r="E306" s="40">
        <v>79069.466666666674</v>
      </c>
      <c r="F306" s="40">
        <v>78731.733333333337</v>
      </c>
      <c r="G306" s="40">
        <v>78231.466666666674</v>
      </c>
      <c r="H306" s="40">
        <v>79907.466666666674</v>
      </c>
      <c r="I306" s="40">
        <v>80407.733333333337</v>
      </c>
      <c r="J306" s="40">
        <v>80745.466666666674</v>
      </c>
      <c r="K306" s="31">
        <v>80070</v>
      </c>
      <c r="L306" s="31">
        <v>79232</v>
      </c>
      <c r="M306" s="31">
        <v>5.3609999999999998E-2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1080.1500000000001</v>
      </c>
      <c r="D307" s="40">
        <v>1088.95</v>
      </c>
      <c r="E307" s="40">
        <v>1070.2</v>
      </c>
      <c r="F307" s="40">
        <v>1060.25</v>
      </c>
      <c r="G307" s="40">
        <v>1041.5</v>
      </c>
      <c r="H307" s="40">
        <v>1098.9000000000001</v>
      </c>
      <c r="I307" s="40">
        <v>1117.6500000000001</v>
      </c>
      <c r="J307" s="40">
        <v>1127.6000000000001</v>
      </c>
      <c r="K307" s="31">
        <v>1107.7</v>
      </c>
      <c r="L307" s="31">
        <v>1079</v>
      </c>
      <c r="M307" s="31">
        <v>8.9034600000000008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4694.75</v>
      </c>
      <c r="D308" s="40">
        <v>4726.8666666666668</v>
      </c>
      <c r="E308" s="40">
        <v>4647.7333333333336</v>
      </c>
      <c r="F308" s="40">
        <v>4600.7166666666672</v>
      </c>
      <c r="G308" s="40">
        <v>4521.5833333333339</v>
      </c>
      <c r="H308" s="40">
        <v>4773.8833333333332</v>
      </c>
      <c r="I308" s="40">
        <v>4853.0166666666664</v>
      </c>
      <c r="J308" s="40">
        <v>4900.0333333333328</v>
      </c>
      <c r="K308" s="31">
        <v>4806</v>
      </c>
      <c r="L308" s="31">
        <v>4679.8500000000004</v>
      </c>
      <c r="M308" s="31">
        <v>7.0690000000000003E-2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371.4</v>
      </c>
      <c r="D309" s="40">
        <v>372.13333333333338</v>
      </c>
      <c r="E309" s="40">
        <v>361.66666666666674</v>
      </c>
      <c r="F309" s="40">
        <v>351.93333333333334</v>
      </c>
      <c r="G309" s="40">
        <v>341.4666666666667</v>
      </c>
      <c r="H309" s="40">
        <v>381.86666666666679</v>
      </c>
      <c r="I309" s="40">
        <v>392.33333333333337</v>
      </c>
      <c r="J309" s="40">
        <v>402.06666666666683</v>
      </c>
      <c r="K309" s="31">
        <v>382.6</v>
      </c>
      <c r="L309" s="31">
        <v>362.4</v>
      </c>
      <c r="M309" s="31">
        <v>14.66375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186</v>
      </c>
      <c r="D310" s="40">
        <v>188.11666666666667</v>
      </c>
      <c r="E310" s="40">
        <v>183.28333333333336</v>
      </c>
      <c r="F310" s="40">
        <v>180.56666666666669</v>
      </c>
      <c r="G310" s="40">
        <v>175.73333333333338</v>
      </c>
      <c r="H310" s="40">
        <v>190.83333333333334</v>
      </c>
      <c r="I310" s="40">
        <v>195.66666666666666</v>
      </c>
      <c r="J310" s="40">
        <v>198.38333333333333</v>
      </c>
      <c r="K310" s="31">
        <v>192.95</v>
      </c>
      <c r="L310" s="31">
        <v>185.4</v>
      </c>
      <c r="M310" s="31">
        <v>131.89064999999999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843.05</v>
      </c>
      <c r="D311" s="40">
        <v>841.36666666666667</v>
      </c>
      <c r="E311" s="40">
        <v>836.73333333333335</v>
      </c>
      <c r="F311" s="40">
        <v>830.41666666666663</v>
      </c>
      <c r="G311" s="40">
        <v>825.7833333333333</v>
      </c>
      <c r="H311" s="40">
        <v>847.68333333333339</v>
      </c>
      <c r="I311" s="40">
        <v>852.31666666666683</v>
      </c>
      <c r="J311" s="40">
        <v>858.63333333333344</v>
      </c>
      <c r="K311" s="31">
        <v>846</v>
      </c>
      <c r="L311" s="31">
        <v>835.05</v>
      </c>
      <c r="M311" s="31">
        <v>26.474419999999999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243.6</v>
      </c>
      <c r="D312" s="40">
        <v>246.6</v>
      </c>
      <c r="E312" s="40">
        <v>238.95</v>
      </c>
      <c r="F312" s="40">
        <v>234.29999999999998</v>
      </c>
      <c r="G312" s="40">
        <v>226.64999999999998</v>
      </c>
      <c r="H312" s="40">
        <v>251.25</v>
      </c>
      <c r="I312" s="40">
        <v>258.90000000000003</v>
      </c>
      <c r="J312" s="40">
        <v>263.55</v>
      </c>
      <c r="K312" s="31">
        <v>254.25</v>
      </c>
      <c r="L312" s="31">
        <v>241.95</v>
      </c>
      <c r="M312" s="31">
        <v>3.7723399999999998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242.9</v>
      </c>
      <c r="D313" s="40">
        <v>243.63333333333333</v>
      </c>
      <c r="E313" s="40">
        <v>240.76666666666665</v>
      </c>
      <c r="F313" s="40">
        <v>238.63333333333333</v>
      </c>
      <c r="G313" s="40">
        <v>235.76666666666665</v>
      </c>
      <c r="H313" s="40">
        <v>245.76666666666665</v>
      </c>
      <c r="I313" s="40">
        <v>248.63333333333333</v>
      </c>
      <c r="J313" s="40">
        <v>250.76666666666665</v>
      </c>
      <c r="K313" s="31">
        <v>246.5</v>
      </c>
      <c r="L313" s="31">
        <v>241.5</v>
      </c>
      <c r="M313" s="31">
        <v>2.19184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773.95</v>
      </c>
      <c r="D314" s="40">
        <v>762.76666666666677</v>
      </c>
      <c r="E314" s="40">
        <v>744.53333333333353</v>
      </c>
      <c r="F314" s="40">
        <v>715.11666666666679</v>
      </c>
      <c r="G314" s="40">
        <v>696.88333333333355</v>
      </c>
      <c r="H314" s="40">
        <v>792.18333333333351</v>
      </c>
      <c r="I314" s="40">
        <v>810.41666666666686</v>
      </c>
      <c r="J314" s="40">
        <v>839.83333333333348</v>
      </c>
      <c r="K314" s="31">
        <v>781</v>
      </c>
      <c r="L314" s="31">
        <v>733.35</v>
      </c>
      <c r="M314" s="31">
        <v>2.39622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184.3</v>
      </c>
      <c r="D315" s="40">
        <v>183.70000000000002</v>
      </c>
      <c r="E315" s="40">
        <v>181.60000000000002</v>
      </c>
      <c r="F315" s="40">
        <v>178.9</v>
      </c>
      <c r="G315" s="40">
        <v>176.8</v>
      </c>
      <c r="H315" s="40">
        <v>186.40000000000003</v>
      </c>
      <c r="I315" s="40">
        <v>188.5</v>
      </c>
      <c r="J315" s="40">
        <v>191.20000000000005</v>
      </c>
      <c r="K315" s="31">
        <v>185.8</v>
      </c>
      <c r="L315" s="31">
        <v>181</v>
      </c>
      <c r="M315" s="31">
        <v>47.079639999999998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52.65</v>
      </c>
      <c r="D316" s="40">
        <v>52.266666666666673</v>
      </c>
      <c r="E316" s="40">
        <v>50.383333333333347</v>
      </c>
      <c r="F316" s="40">
        <v>48.116666666666674</v>
      </c>
      <c r="G316" s="40">
        <v>46.233333333333348</v>
      </c>
      <c r="H316" s="40">
        <v>54.533333333333346</v>
      </c>
      <c r="I316" s="40">
        <v>56.416666666666671</v>
      </c>
      <c r="J316" s="40">
        <v>58.683333333333344</v>
      </c>
      <c r="K316" s="31">
        <v>54.15</v>
      </c>
      <c r="L316" s="31">
        <v>50</v>
      </c>
      <c r="M316" s="31">
        <v>137.62896000000001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557.95000000000005</v>
      </c>
      <c r="D317" s="40">
        <v>557.30000000000007</v>
      </c>
      <c r="E317" s="40">
        <v>554.85000000000014</v>
      </c>
      <c r="F317" s="40">
        <v>551.75000000000011</v>
      </c>
      <c r="G317" s="40">
        <v>549.30000000000018</v>
      </c>
      <c r="H317" s="40">
        <v>560.40000000000009</v>
      </c>
      <c r="I317" s="40">
        <v>562.85000000000014</v>
      </c>
      <c r="J317" s="40">
        <v>565.95000000000005</v>
      </c>
      <c r="K317" s="31">
        <v>559.75</v>
      </c>
      <c r="L317" s="31">
        <v>554.20000000000005</v>
      </c>
      <c r="M317" s="31">
        <v>19.39884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7258.25</v>
      </c>
      <c r="D318" s="40">
        <v>7237.9666666666672</v>
      </c>
      <c r="E318" s="40">
        <v>7175.9333333333343</v>
      </c>
      <c r="F318" s="40">
        <v>7093.6166666666668</v>
      </c>
      <c r="G318" s="40">
        <v>7031.5833333333339</v>
      </c>
      <c r="H318" s="40">
        <v>7320.2833333333347</v>
      </c>
      <c r="I318" s="40">
        <v>7382.3166666666675</v>
      </c>
      <c r="J318" s="40">
        <v>7464.633333333335</v>
      </c>
      <c r="K318" s="31">
        <v>7300</v>
      </c>
      <c r="L318" s="31">
        <v>7155.65</v>
      </c>
      <c r="M318" s="31">
        <v>5.4600400000000002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1015.2</v>
      </c>
      <c r="D319" s="40">
        <v>1015.5666666666666</v>
      </c>
      <c r="E319" s="40">
        <v>1004.3333333333333</v>
      </c>
      <c r="F319" s="40">
        <v>993.4666666666667</v>
      </c>
      <c r="G319" s="40">
        <v>982.23333333333335</v>
      </c>
      <c r="H319" s="40">
        <v>1026.4333333333332</v>
      </c>
      <c r="I319" s="40">
        <v>1037.6666666666665</v>
      </c>
      <c r="J319" s="40">
        <v>1048.5333333333331</v>
      </c>
      <c r="K319" s="31">
        <v>1026.8</v>
      </c>
      <c r="L319" s="31">
        <v>1004.7</v>
      </c>
      <c r="M319" s="31">
        <v>4.7374900000000002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352.55</v>
      </c>
      <c r="D320" s="40">
        <v>354.4666666666667</v>
      </c>
      <c r="E320" s="40">
        <v>349.98333333333341</v>
      </c>
      <c r="F320" s="40">
        <v>347.41666666666669</v>
      </c>
      <c r="G320" s="40">
        <v>342.93333333333339</v>
      </c>
      <c r="H320" s="40">
        <v>357.03333333333342</v>
      </c>
      <c r="I320" s="40">
        <v>361.51666666666677</v>
      </c>
      <c r="J320" s="40">
        <v>364.08333333333343</v>
      </c>
      <c r="K320" s="31">
        <v>358.95</v>
      </c>
      <c r="L320" s="31">
        <v>351.9</v>
      </c>
      <c r="M320" s="31">
        <v>20.761600000000001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255.7</v>
      </c>
      <c r="D321" s="40">
        <v>256.45</v>
      </c>
      <c r="E321" s="40">
        <v>253.04999999999995</v>
      </c>
      <c r="F321" s="40">
        <v>250.39999999999998</v>
      </c>
      <c r="G321" s="40">
        <v>246.99999999999994</v>
      </c>
      <c r="H321" s="40">
        <v>259.09999999999997</v>
      </c>
      <c r="I321" s="40">
        <v>262.49999999999994</v>
      </c>
      <c r="J321" s="40">
        <v>265.14999999999998</v>
      </c>
      <c r="K321" s="31">
        <v>259.85000000000002</v>
      </c>
      <c r="L321" s="31">
        <v>253.8</v>
      </c>
      <c r="M321" s="31">
        <v>3.3757000000000001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2878.9</v>
      </c>
      <c r="D322" s="40">
        <v>2855.9833333333336</v>
      </c>
      <c r="E322" s="40">
        <v>2823.9666666666672</v>
      </c>
      <c r="F322" s="40">
        <v>2769.0333333333338</v>
      </c>
      <c r="G322" s="40">
        <v>2737.0166666666673</v>
      </c>
      <c r="H322" s="40">
        <v>2910.916666666667</v>
      </c>
      <c r="I322" s="40">
        <v>2942.9333333333334</v>
      </c>
      <c r="J322" s="40">
        <v>2997.8666666666668</v>
      </c>
      <c r="K322" s="31">
        <v>2888</v>
      </c>
      <c r="L322" s="31">
        <v>2801.05</v>
      </c>
      <c r="M322" s="31">
        <v>1.8208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4285.1000000000004</v>
      </c>
      <c r="D323" s="40">
        <v>4255.95</v>
      </c>
      <c r="E323" s="40">
        <v>4185.1499999999996</v>
      </c>
      <c r="F323" s="40">
        <v>4085.2</v>
      </c>
      <c r="G323" s="40">
        <v>4014.3999999999996</v>
      </c>
      <c r="H323" s="40">
        <v>4355.8999999999996</v>
      </c>
      <c r="I323" s="40">
        <v>4426.7000000000007</v>
      </c>
      <c r="J323" s="40">
        <v>4526.6499999999996</v>
      </c>
      <c r="K323" s="31">
        <v>4326.75</v>
      </c>
      <c r="L323" s="31">
        <v>4156</v>
      </c>
      <c r="M323" s="31">
        <v>11.626799999999999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134.5</v>
      </c>
      <c r="D324" s="40">
        <v>135.23333333333332</v>
      </c>
      <c r="E324" s="40">
        <v>132.76666666666665</v>
      </c>
      <c r="F324" s="40">
        <v>131.03333333333333</v>
      </c>
      <c r="G324" s="40">
        <v>128.56666666666666</v>
      </c>
      <c r="H324" s="40">
        <v>136.96666666666664</v>
      </c>
      <c r="I324" s="40">
        <v>139.43333333333328</v>
      </c>
      <c r="J324" s="40">
        <v>141.16666666666663</v>
      </c>
      <c r="K324" s="31">
        <v>137.69999999999999</v>
      </c>
      <c r="L324" s="31">
        <v>133.5</v>
      </c>
      <c r="M324" s="31">
        <v>8.6007999999999996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726.45</v>
      </c>
      <c r="D325" s="40">
        <v>723.75</v>
      </c>
      <c r="E325" s="40">
        <v>717.7</v>
      </c>
      <c r="F325" s="40">
        <v>708.95</v>
      </c>
      <c r="G325" s="40">
        <v>702.90000000000009</v>
      </c>
      <c r="H325" s="40">
        <v>732.5</v>
      </c>
      <c r="I325" s="40">
        <v>738.55</v>
      </c>
      <c r="J325" s="40">
        <v>747.3</v>
      </c>
      <c r="K325" s="31">
        <v>729.8</v>
      </c>
      <c r="L325" s="31">
        <v>715</v>
      </c>
      <c r="M325" s="31">
        <v>1.07856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188.15</v>
      </c>
      <c r="D326" s="40">
        <v>188.54999999999998</v>
      </c>
      <c r="E326" s="40">
        <v>187.59999999999997</v>
      </c>
      <c r="F326" s="40">
        <v>187.04999999999998</v>
      </c>
      <c r="G326" s="40">
        <v>186.09999999999997</v>
      </c>
      <c r="H326" s="40">
        <v>189.09999999999997</v>
      </c>
      <c r="I326" s="40">
        <v>190.04999999999995</v>
      </c>
      <c r="J326" s="40">
        <v>190.59999999999997</v>
      </c>
      <c r="K326" s="31">
        <v>189.5</v>
      </c>
      <c r="L326" s="31">
        <v>188</v>
      </c>
      <c r="M326" s="31">
        <v>1.4847699999999999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875.6</v>
      </c>
      <c r="D327" s="40">
        <v>879.19999999999993</v>
      </c>
      <c r="E327" s="40">
        <v>861.14999999999986</v>
      </c>
      <c r="F327" s="40">
        <v>846.69999999999993</v>
      </c>
      <c r="G327" s="40">
        <v>828.64999999999986</v>
      </c>
      <c r="H327" s="40">
        <v>893.64999999999986</v>
      </c>
      <c r="I327" s="40">
        <v>911.69999999999982</v>
      </c>
      <c r="J327" s="40">
        <v>926.14999999999986</v>
      </c>
      <c r="K327" s="31">
        <v>897.25</v>
      </c>
      <c r="L327" s="31">
        <v>864.75</v>
      </c>
      <c r="M327" s="31">
        <v>4.9512400000000003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3141.3</v>
      </c>
      <c r="D328" s="40">
        <v>3109.3666666666668</v>
      </c>
      <c r="E328" s="40">
        <v>3066.7333333333336</v>
      </c>
      <c r="F328" s="40">
        <v>2992.166666666667</v>
      </c>
      <c r="G328" s="40">
        <v>2949.5333333333338</v>
      </c>
      <c r="H328" s="40">
        <v>3183.9333333333334</v>
      </c>
      <c r="I328" s="40">
        <v>3226.5666666666666</v>
      </c>
      <c r="J328" s="40">
        <v>3301.1333333333332</v>
      </c>
      <c r="K328" s="31">
        <v>3152</v>
      </c>
      <c r="L328" s="31">
        <v>3034.8</v>
      </c>
      <c r="M328" s="31">
        <v>6.1063499999999999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1687.8</v>
      </c>
      <c r="D329" s="40">
        <v>1698.2333333333333</v>
      </c>
      <c r="E329" s="40">
        <v>1671.5666666666666</v>
      </c>
      <c r="F329" s="40">
        <v>1655.3333333333333</v>
      </c>
      <c r="G329" s="40">
        <v>1628.6666666666665</v>
      </c>
      <c r="H329" s="40">
        <v>1714.4666666666667</v>
      </c>
      <c r="I329" s="40">
        <v>1741.1333333333332</v>
      </c>
      <c r="J329" s="40">
        <v>1757.3666666666668</v>
      </c>
      <c r="K329" s="31">
        <v>1724.9</v>
      </c>
      <c r="L329" s="31">
        <v>1682</v>
      </c>
      <c r="M329" s="31">
        <v>5.25237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1521</v>
      </c>
      <c r="D330" s="40">
        <v>1524.6833333333332</v>
      </c>
      <c r="E330" s="40">
        <v>1511.6666666666663</v>
      </c>
      <c r="F330" s="40">
        <v>1502.333333333333</v>
      </c>
      <c r="G330" s="40">
        <v>1489.3166666666662</v>
      </c>
      <c r="H330" s="40">
        <v>1534.0166666666664</v>
      </c>
      <c r="I330" s="40">
        <v>1547.0333333333333</v>
      </c>
      <c r="J330" s="40">
        <v>1556.3666666666666</v>
      </c>
      <c r="K330" s="31">
        <v>1537.7</v>
      </c>
      <c r="L330" s="31">
        <v>1515.35</v>
      </c>
      <c r="M330" s="31">
        <v>5.7583200000000003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897.6</v>
      </c>
      <c r="D331" s="40">
        <v>902.6</v>
      </c>
      <c r="E331" s="40">
        <v>890.2</v>
      </c>
      <c r="F331" s="40">
        <v>882.80000000000007</v>
      </c>
      <c r="G331" s="40">
        <v>870.40000000000009</v>
      </c>
      <c r="H331" s="40">
        <v>910</v>
      </c>
      <c r="I331" s="40">
        <v>922.39999999999986</v>
      </c>
      <c r="J331" s="40">
        <v>929.8</v>
      </c>
      <c r="K331" s="31">
        <v>915</v>
      </c>
      <c r="L331" s="31">
        <v>895.2</v>
      </c>
      <c r="M331" s="31">
        <v>1.14181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47.9</v>
      </c>
      <c r="D332" s="40">
        <v>48</v>
      </c>
      <c r="E332" s="40">
        <v>47.4</v>
      </c>
      <c r="F332" s="40">
        <v>46.9</v>
      </c>
      <c r="G332" s="40">
        <v>46.3</v>
      </c>
      <c r="H332" s="40">
        <v>48.5</v>
      </c>
      <c r="I332" s="40">
        <v>49.099999999999994</v>
      </c>
      <c r="J332" s="40">
        <v>49.6</v>
      </c>
      <c r="K332" s="31">
        <v>48.6</v>
      </c>
      <c r="L332" s="31">
        <v>47.5</v>
      </c>
      <c r="M332" s="31">
        <v>52.023850000000003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82.15</v>
      </c>
      <c r="D333" s="40">
        <v>82.63333333333334</v>
      </c>
      <c r="E333" s="40">
        <v>81.51666666666668</v>
      </c>
      <c r="F333" s="40">
        <v>80.88333333333334</v>
      </c>
      <c r="G333" s="40">
        <v>79.76666666666668</v>
      </c>
      <c r="H333" s="40">
        <v>83.26666666666668</v>
      </c>
      <c r="I333" s="40">
        <v>84.383333333333326</v>
      </c>
      <c r="J333" s="40">
        <v>85.01666666666668</v>
      </c>
      <c r="K333" s="31">
        <v>83.75</v>
      </c>
      <c r="L333" s="31">
        <v>82</v>
      </c>
      <c r="M333" s="31">
        <v>22.299340000000001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615.6</v>
      </c>
      <c r="D334" s="40">
        <v>613.4</v>
      </c>
      <c r="E334" s="40">
        <v>606.79999999999995</v>
      </c>
      <c r="F334" s="40">
        <v>598</v>
      </c>
      <c r="G334" s="40">
        <v>591.4</v>
      </c>
      <c r="H334" s="40">
        <v>622.19999999999993</v>
      </c>
      <c r="I334" s="40">
        <v>628.80000000000007</v>
      </c>
      <c r="J334" s="40">
        <v>637.59999999999991</v>
      </c>
      <c r="K334" s="31">
        <v>620</v>
      </c>
      <c r="L334" s="31">
        <v>604.6</v>
      </c>
      <c r="M334" s="31">
        <v>1.1736800000000001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30.1</v>
      </c>
      <c r="D335" s="40">
        <v>30.033333333333331</v>
      </c>
      <c r="E335" s="40">
        <v>29.866666666666664</v>
      </c>
      <c r="F335" s="40">
        <v>29.633333333333333</v>
      </c>
      <c r="G335" s="40">
        <v>29.466666666666665</v>
      </c>
      <c r="H335" s="40">
        <v>30.266666666666662</v>
      </c>
      <c r="I335" s="40">
        <v>30.433333333333334</v>
      </c>
      <c r="J335" s="40">
        <v>30.666666666666661</v>
      </c>
      <c r="K335" s="31">
        <v>30.2</v>
      </c>
      <c r="L335" s="31">
        <v>29.8</v>
      </c>
      <c r="M335" s="31">
        <v>130.82840999999999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62.9</v>
      </c>
      <c r="D336" s="40">
        <v>63.099999999999994</v>
      </c>
      <c r="E336" s="40">
        <v>62.399999999999991</v>
      </c>
      <c r="F336" s="40">
        <v>61.9</v>
      </c>
      <c r="G336" s="40">
        <v>61.199999999999996</v>
      </c>
      <c r="H336" s="40">
        <v>63.599999999999987</v>
      </c>
      <c r="I336" s="40">
        <v>64.299999999999983</v>
      </c>
      <c r="J336" s="40">
        <v>64.799999999999983</v>
      </c>
      <c r="K336" s="31">
        <v>63.8</v>
      </c>
      <c r="L336" s="31">
        <v>62.6</v>
      </c>
      <c r="M336" s="31">
        <v>36.20185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146.65</v>
      </c>
      <c r="D337" s="40">
        <v>147.43333333333337</v>
      </c>
      <c r="E337" s="40">
        <v>145.31666666666672</v>
      </c>
      <c r="F337" s="40">
        <v>143.98333333333335</v>
      </c>
      <c r="G337" s="40">
        <v>141.8666666666667</v>
      </c>
      <c r="H337" s="40">
        <v>148.76666666666674</v>
      </c>
      <c r="I337" s="40">
        <v>150.88333333333335</v>
      </c>
      <c r="J337" s="40">
        <v>152.21666666666675</v>
      </c>
      <c r="K337" s="31">
        <v>149.55000000000001</v>
      </c>
      <c r="L337" s="31">
        <v>146.1</v>
      </c>
      <c r="M337" s="31">
        <v>163.33090000000001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306.14999999999998</v>
      </c>
      <c r="D338" s="40">
        <v>305</v>
      </c>
      <c r="E338" s="40">
        <v>298.25</v>
      </c>
      <c r="F338" s="40">
        <v>290.35000000000002</v>
      </c>
      <c r="G338" s="40">
        <v>283.60000000000002</v>
      </c>
      <c r="H338" s="40">
        <v>312.89999999999998</v>
      </c>
      <c r="I338" s="40">
        <v>319.64999999999998</v>
      </c>
      <c r="J338" s="40">
        <v>327.54999999999995</v>
      </c>
      <c r="K338" s="31">
        <v>311.75</v>
      </c>
      <c r="L338" s="31">
        <v>297.10000000000002</v>
      </c>
      <c r="M338" s="31">
        <v>35.436689999999999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145.4</v>
      </c>
      <c r="D339" s="40">
        <v>145.81666666666666</v>
      </c>
      <c r="E339" s="40">
        <v>143.78333333333333</v>
      </c>
      <c r="F339" s="40">
        <v>142.16666666666666</v>
      </c>
      <c r="G339" s="40">
        <v>140.13333333333333</v>
      </c>
      <c r="H339" s="40">
        <v>147.43333333333334</v>
      </c>
      <c r="I339" s="40">
        <v>149.46666666666664</v>
      </c>
      <c r="J339" s="40">
        <v>151.08333333333334</v>
      </c>
      <c r="K339" s="31">
        <v>147.85</v>
      </c>
      <c r="L339" s="31">
        <v>144.19999999999999</v>
      </c>
      <c r="M339" s="31">
        <v>243.90675999999999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511.85</v>
      </c>
      <c r="D340" s="40">
        <v>513.08333333333337</v>
      </c>
      <c r="E340" s="40">
        <v>509.26666666666677</v>
      </c>
      <c r="F340" s="40">
        <v>506.68333333333339</v>
      </c>
      <c r="G340" s="40">
        <v>502.86666666666679</v>
      </c>
      <c r="H340" s="40">
        <v>515.66666666666674</v>
      </c>
      <c r="I340" s="40">
        <v>519.48333333333335</v>
      </c>
      <c r="J340" s="40">
        <v>522.06666666666672</v>
      </c>
      <c r="K340" s="31">
        <v>516.9</v>
      </c>
      <c r="L340" s="31">
        <v>510.5</v>
      </c>
      <c r="M340" s="31">
        <v>0.34559000000000001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102.4</v>
      </c>
      <c r="D341" s="40">
        <v>103.43333333333334</v>
      </c>
      <c r="E341" s="40">
        <v>101.01666666666668</v>
      </c>
      <c r="F341" s="40">
        <v>99.63333333333334</v>
      </c>
      <c r="G341" s="40">
        <v>97.216666666666683</v>
      </c>
      <c r="H341" s="40">
        <v>104.81666666666668</v>
      </c>
      <c r="I341" s="40">
        <v>107.23333333333333</v>
      </c>
      <c r="J341" s="40">
        <v>108.61666666666667</v>
      </c>
      <c r="K341" s="31">
        <v>105.85</v>
      </c>
      <c r="L341" s="31">
        <v>102.05</v>
      </c>
      <c r="M341" s="31">
        <v>539.38440000000003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60</v>
      </c>
      <c r="D342" s="40">
        <v>60.266666666666673</v>
      </c>
      <c r="E342" s="40">
        <v>59.533333333333346</v>
      </c>
      <c r="F342" s="40">
        <v>59.06666666666667</v>
      </c>
      <c r="G342" s="40">
        <v>58.333333333333343</v>
      </c>
      <c r="H342" s="40">
        <v>60.733333333333348</v>
      </c>
      <c r="I342" s="40">
        <v>61.466666666666683</v>
      </c>
      <c r="J342" s="40">
        <v>61.933333333333351</v>
      </c>
      <c r="K342" s="31">
        <v>61</v>
      </c>
      <c r="L342" s="31">
        <v>59.8</v>
      </c>
      <c r="M342" s="31">
        <v>17.788599999999999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3961.85</v>
      </c>
      <c r="D343" s="40">
        <v>3945.8666666666668</v>
      </c>
      <c r="E343" s="40">
        <v>3825.3833333333337</v>
      </c>
      <c r="F343" s="40">
        <v>3688.916666666667</v>
      </c>
      <c r="G343" s="40">
        <v>3568.4333333333338</v>
      </c>
      <c r="H343" s="40">
        <v>4082.3333333333335</v>
      </c>
      <c r="I343" s="40">
        <v>4202.8166666666675</v>
      </c>
      <c r="J343" s="40">
        <v>4339.2833333333328</v>
      </c>
      <c r="K343" s="31">
        <v>4066.35</v>
      </c>
      <c r="L343" s="31">
        <v>3809.4</v>
      </c>
      <c r="M343" s="31">
        <v>6.5932199999999996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19395.55</v>
      </c>
      <c r="D344" s="40">
        <v>19442.483333333334</v>
      </c>
      <c r="E344" s="40">
        <v>19297.916666666668</v>
      </c>
      <c r="F344" s="40">
        <v>19200.283333333333</v>
      </c>
      <c r="G344" s="40">
        <v>19055.716666666667</v>
      </c>
      <c r="H344" s="40">
        <v>19540.116666666669</v>
      </c>
      <c r="I344" s="40">
        <v>19684.683333333334</v>
      </c>
      <c r="J344" s="40">
        <v>19782.316666666669</v>
      </c>
      <c r="K344" s="31">
        <v>19587.05</v>
      </c>
      <c r="L344" s="31">
        <v>19344.849999999999</v>
      </c>
      <c r="M344" s="31">
        <v>0.27328000000000002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62.1</v>
      </c>
      <c r="D345" s="40">
        <v>61.199999999999996</v>
      </c>
      <c r="E345" s="40">
        <v>58.899999999999991</v>
      </c>
      <c r="F345" s="40">
        <v>55.699999999999996</v>
      </c>
      <c r="G345" s="40">
        <v>53.399999999999991</v>
      </c>
      <c r="H345" s="40">
        <v>64.399999999999991</v>
      </c>
      <c r="I345" s="40">
        <v>66.699999999999989</v>
      </c>
      <c r="J345" s="40">
        <v>69.899999999999991</v>
      </c>
      <c r="K345" s="31">
        <v>63.5</v>
      </c>
      <c r="L345" s="31">
        <v>58</v>
      </c>
      <c r="M345" s="31">
        <v>146.28182000000001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2734.7</v>
      </c>
      <c r="D346" s="40">
        <v>2741.2833333333333</v>
      </c>
      <c r="E346" s="40">
        <v>2717.5666666666666</v>
      </c>
      <c r="F346" s="40">
        <v>2700.4333333333334</v>
      </c>
      <c r="G346" s="40">
        <v>2676.7166666666667</v>
      </c>
      <c r="H346" s="40">
        <v>2758.4166666666665</v>
      </c>
      <c r="I346" s="40">
        <v>2782.1333333333328</v>
      </c>
      <c r="J346" s="40">
        <v>2799.2666666666664</v>
      </c>
      <c r="K346" s="31">
        <v>2765</v>
      </c>
      <c r="L346" s="31">
        <v>2724.15</v>
      </c>
      <c r="M346" s="31">
        <v>0.10974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448.25</v>
      </c>
      <c r="D347" s="40">
        <v>452.4666666666667</v>
      </c>
      <c r="E347" s="40">
        <v>440.43333333333339</v>
      </c>
      <c r="F347" s="40">
        <v>432.61666666666667</v>
      </c>
      <c r="G347" s="40">
        <v>420.58333333333337</v>
      </c>
      <c r="H347" s="40">
        <v>460.28333333333342</v>
      </c>
      <c r="I347" s="40">
        <v>472.31666666666672</v>
      </c>
      <c r="J347" s="40">
        <v>480.13333333333344</v>
      </c>
      <c r="K347" s="31">
        <v>464.5</v>
      </c>
      <c r="L347" s="31">
        <v>444.65</v>
      </c>
      <c r="M347" s="31">
        <v>23.374009999999998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886.7</v>
      </c>
      <c r="D348" s="40">
        <v>897.65</v>
      </c>
      <c r="E348" s="40">
        <v>871.3</v>
      </c>
      <c r="F348" s="40">
        <v>855.9</v>
      </c>
      <c r="G348" s="40">
        <v>829.55</v>
      </c>
      <c r="H348" s="40">
        <v>913.05</v>
      </c>
      <c r="I348" s="40">
        <v>939.40000000000009</v>
      </c>
      <c r="J348" s="40">
        <v>954.8</v>
      </c>
      <c r="K348" s="31">
        <v>924</v>
      </c>
      <c r="L348" s="31">
        <v>882.25</v>
      </c>
      <c r="M348" s="31">
        <v>11.926869999999999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163.65</v>
      </c>
      <c r="D349" s="40">
        <v>159.08333333333334</v>
      </c>
      <c r="E349" s="40">
        <v>153.56666666666669</v>
      </c>
      <c r="F349" s="40">
        <v>143.48333333333335</v>
      </c>
      <c r="G349" s="40">
        <v>137.9666666666667</v>
      </c>
      <c r="H349" s="40">
        <v>169.16666666666669</v>
      </c>
      <c r="I349" s="40">
        <v>174.68333333333334</v>
      </c>
      <c r="J349" s="40">
        <v>184.76666666666668</v>
      </c>
      <c r="K349" s="31">
        <v>164.6</v>
      </c>
      <c r="L349" s="31">
        <v>149</v>
      </c>
      <c r="M349" s="31">
        <v>1312.3837799999999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242.95</v>
      </c>
      <c r="D350" s="40">
        <v>245.65</v>
      </c>
      <c r="E350" s="40">
        <v>239.35000000000002</v>
      </c>
      <c r="F350" s="40">
        <v>235.75000000000003</v>
      </c>
      <c r="G350" s="40">
        <v>229.45000000000005</v>
      </c>
      <c r="H350" s="40">
        <v>249.25</v>
      </c>
      <c r="I350" s="40">
        <v>255.55</v>
      </c>
      <c r="J350" s="40">
        <v>259.14999999999998</v>
      </c>
      <c r="K350" s="31">
        <v>251.95</v>
      </c>
      <c r="L350" s="31">
        <v>242.05</v>
      </c>
      <c r="M350" s="31">
        <v>45.196489999999997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4703.05</v>
      </c>
      <c r="D351" s="40">
        <v>4664.75</v>
      </c>
      <c r="E351" s="40">
        <v>4609.5</v>
      </c>
      <c r="F351" s="40">
        <v>4515.95</v>
      </c>
      <c r="G351" s="40">
        <v>4460.7</v>
      </c>
      <c r="H351" s="40">
        <v>4758.3</v>
      </c>
      <c r="I351" s="40">
        <v>4813.55</v>
      </c>
      <c r="J351" s="40">
        <v>4907.1000000000004</v>
      </c>
      <c r="K351" s="31">
        <v>4720</v>
      </c>
      <c r="L351" s="31">
        <v>4571.2</v>
      </c>
      <c r="M351" s="31">
        <v>1.0638700000000001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328.75</v>
      </c>
      <c r="D352" s="40">
        <v>329.16666666666669</v>
      </c>
      <c r="E352" s="40">
        <v>327.48333333333335</v>
      </c>
      <c r="F352" s="40">
        <v>326.21666666666664</v>
      </c>
      <c r="G352" s="40">
        <v>324.5333333333333</v>
      </c>
      <c r="H352" s="40">
        <v>330.43333333333339</v>
      </c>
      <c r="I352" s="40">
        <v>332.11666666666667</v>
      </c>
      <c r="J352" s="40">
        <v>333.38333333333344</v>
      </c>
      <c r="K352" s="31">
        <v>330.85</v>
      </c>
      <c r="L352" s="31">
        <v>327.9</v>
      </c>
      <c r="M352" s="31">
        <v>1.6632899999999999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3175.2</v>
      </c>
      <c r="D354" s="40">
        <v>3175.7333333333336</v>
      </c>
      <c r="E354" s="40">
        <v>3132.0166666666673</v>
      </c>
      <c r="F354" s="40">
        <v>3088.8333333333339</v>
      </c>
      <c r="G354" s="40">
        <v>3045.1166666666677</v>
      </c>
      <c r="H354" s="40">
        <v>3218.916666666667</v>
      </c>
      <c r="I354" s="40">
        <v>3262.6333333333332</v>
      </c>
      <c r="J354" s="40">
        <v>3305.8166666666666</v>
      </c>
      <c r="K354" s="31">
        <v>3219.45</v>
      </c>
      <c r="L354" s="31">
        <v>3132.55</v>
      </c>
      <c r="M354" s="31">
        <v>2.7226699999999999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648.70000000000005</v>
      </c>
      <c r="D355" s="40">
        <v>646.23333333333335</v>
      </c>
      <c r="E355" s="40">
        <v>632.4666666666667</v>
      </c>
      <c r="F355" s="40">
        <v>616.23333333333335</v>
      </c>
      <c r="G355" s="40">
        <v>602.4666666666667</v>
      </c>
      <c r="H355" s="40">
        <v>662.4666666666667</v>
      </c>
      <c r="I355" s="40">
        <v>676.23333333333335</v>
      </c>
      <c r="J355" s="40">
        <v>692.4666666666667</v>
      </c>
      <c r="K355" s="31">
        <v>660</v>
      </c>
      <c r="L355" s="31">
        <v>630</v>
      </c>
      <c r="M355" s="31">
        <v>0.94787999999999994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370.4</v>
      </c>
      <c r="D356" s="40">
        <v>368.91666666666669</v>
      </c>
      <c r="E356" s="40">
        <v>357.93333333333339</v>
      </c>
      <c r="F356" s="40">
        <v>345.4666666666667</v>
      </c>
      <c r="G356" s="40">
        <v>334.48333333333341</v>
      </c>
      <c r="H356" s="40">
        <v>381.38333333333338</v>
      </c>
      <c r="I356" s="40">
        <v>392.36666666666662</v>
      </c>
      <c r="J356" s="40">
        <v>404.83333333333337</v>
      </c>
      <c r="K356" s="31">
        <v>379.9</v>
      </c>
      <c r="L356" s="31">
        <v>356.45</v>
      </c>
      <c r="M356" s="31">
        <v>5.7703499999999996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1659.65</v>
      </c>
      <c r="D357" s="40">
        <v>1660.75</v>
      </c>
      <c r="E357" s="40">
        <v>1641.5</v>
      </c>
      <c r="F357" s="40">
        <v>1623.35</v>
      </c>
      <c r="G357" s="40">
        <v>1604.1</v>
      </c>
      <c r="H357" s="40">
        <v>1678.9</v>
      </c>
      <c r="I357" s="40">
        <v>1698.15</v>
      </c>
      <c r="J357" s="40">
        <v>1716.3000000000002</v>
      </c>
      <c r="K357" s="31">
        <v>1680</v>
      </c>
      <c r="L357" s="31">
        <v>1642.6</v>
      </c>
      <c r="M357" s="31">
        <v>7.8899100000000004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33871.4</v>
      </c>
      <c r="D358" s="40">
        <v>33662.1</v>
      </c>
      <c r="E358" s="40">
        <v>33174.299999999996</v>
      </c>
      <c r="F358" s="40">
        <v>32477.199999999997</v>
      </c>
      <c r="G358" s="40">
        <v>31989.399999999994</v>
      </c>
      <c r="H358" s="40">
        <v>34359.199999999997</v>
      </c>
      <c r="I358" s="40">
        <v>34847</v>
      </c>
      <c r="J358" s="40">
        <v>35544.1</v>
      </c>
      <c r="K358" s="31">
        <v>34149.9</v>
      </c>
      <c r="L358" s="31">
        <v>32965</v>
      </c>
      <c r="M358" s="31">
        <v>0.35785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3751.05</v>
      </c>
      <c r="D359" s="40">
        <v>3713.6833333333329</v>
      </c>
      <c r="E359" s="40">
        <v>3637.3666666666659</v>
      </c>
      <c r="F359" s="40">
        <v>3523.6833333333329</v>
      </c>
      <c r="G359" s="40">
        <v>3447.3666666666659</v>
      </c>
      <c r="H359" s="40">
        <v>3827.3666666666659</v>
      </c>
      <c r="I359" s="40">
        <v>3903.6833333333325</v>
      </c>
      <c r="J359" s="40">
        <v>4017.3666666666659</v>
      </c>
      <c r="K359" s="31">
        <v>3790</v>
      </c>
      <c r="L359" s="31">
        <v>3600</v>
      </c>
      <c r="M359" s="31">
        <v>3.5665399999999998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232.35</v>
      </c>
      <c r="D360" s="40">
        <v>232.88333333333335</v>
      </c>
      <c r="E360" s="40">
        <v>230.01666666666671</v>
      </c>
      <c r="F360" s="40">
        <v>227.68333333333337</v>
      </c>
      <c r="G360" s="40">
        <v>224.81666666666672</v>
      </c>
      <c r="H360" s="40">
        <v>235.2166666666667</v>
      </c>
      <c r="I360" s="40">
        <v>238.08333333333331</v>
      </c>
      <c r="J360" s="40">
        <v>240.41666666666669</v>
      </c>
      <c r="K360" s="31">
        <v>235.75</v>
      </c>
      <c r="L360" s="31">
        <v>230.55</v>
      </c>
      <c r="M360" s="31">
        <v>39.759219999999999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5656.3</v>
      </c>
      <c r="D361" s="40">
        <v>5663.7666666666664</v>
      </c>
      <c r="E361" s="40">
        <v>5597.5333333333328</v>
      </c>
      <c r="F361" s="40">
        <v>5538.7666666666664</v>
      </c>
      <c r="G361" s="40">
        <v>5472.5333333333328</v>
      </c>
      <c r="H361" s="40">
        <v>5722.5333333333328</v>
      </c>
      <c r="I361" s="40">
        <v>5788.7666666666664</v>
      </c>
      <c r="J361" s="40">
        <v>5847.5333333333328</v>
      </c>
      <c r="K361" s="31">
        <v>5730</v>
      </c>
      <c r="L361" s="31">
        <v>5605</v>
      </c>
      <c r="M361" s="31">
        <v>0.29910999999999999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268.3</v>
      </c>
      <c r="D362" s="40">
        <v>269.56666666666666</v>
      </c>
      <c r="E362" s="40">
        <v>266.13333333333333</v>
      </c>
      <c r="F362" s="40">
        <v>263.96666666666664</v>
      </c>
      <c r="G362" s="40">
        <v>260.5333333333333</v>
      </c>
      <c r="H362" s="40">
        <v>271.73333333333335</v>
      </c>
      <c r="I362" s="40">
        <v>275.16666666666663</v>
      </c>
      <c r="J362" s="40">
        <v>277.33333333333337</v>
      </c>
      <c r="K362" s="31">
        <v>273</v>
      </c>
      <c r="L362" s="31">
        <v>267.39999999999998</v>
      </c>
      <c r="M362" s="31">
        <v>13.242570000000001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960.55</v>
      </c>
      <c r="D363" s="40">
        <v>957.35</v>
      </c>
      <c r="E363" s="40">
        <v>949.2</v>
      </c>
      <c r="F363" s="40">
        <v>937.85</v>
      </c>
      <c r="G363" s="40">
        <v>929.7</v>
      </c>
      <c r="H363" s="40">
        <v>968.7</v>
      </c>
      <c r="I363" s="40">
        <v>976.84999999999991</v>
      </c>
      <c r="J363" s="40">
        <v>988.2</v>
      </c>
      <c r="K363" s="31">
        <v>965.5</v>
      </c>
      <c r="L363" s="31">
        <v>946</v>
      </c>
      <c r="M363" s="31">
        <v>1.22706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2436.35</v>
      </c>
      <c r="D364" s="40">
        <v>2429.3000000000002</v>
      </c>
      <c r="E364" s="40">
        <v>2418.6000000000004</v>
      </c>
      <c r="F364" s="40">
        <v>2400.8500000000004</v>
      </c>
      <c r="G364" s="40">
        <v>2390.1500000000005</v>
      </c>
      <c r="H364" s="40">
        <v>2447.0500000000002</v>
      </c>
      <c r="I364" s="40">
        <v>2457.75</v>
      </c>
      <c r="J364" s="40">
        <v>2475.5</v>
      </c>
      <c r="K364" s="31">
        <v>2440</v>
      </c>
      <c r="L364" s="31">
        <v>2411.5500000000002</v>
      </c>
      <c r="M364" s="31">
        <v>1.27966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2922.45</v>
      </c>
      <c r="D365" s="40">
        <v>2875.5166666666664</v>
      </c>
      <c r="E365" s="40">
        <v>2807.0333333333328</v>
      </c>
      <c r="F365" s="40">
        <v>2691.6166666666663</v>
      </c>
      <c r="G365" s="40">
        <v>2623.1333333333328</v>
      </c>
      <c r="H365" s="40">
        <v>2990.9333333333329</v>
      </c>
      <c r="I365" s="40">
        <v>3059.4166666666665</v>
      </c>
      <c r="J365" s="40">
        <v>3174.833333333333</v>
      </c>
      <c r="K365" s="31">
        <v>2944</v>
      </c>
      <c r="L365" s="31">
        <v>2760.1</v>
      </c>
      <c r="M365" s="31">
        <v>32.92971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950.2</v>
      </c>
      <c r="D366" s="40">
        <v>891.06666666666661</v>
      </c>
      <c r="E366" s="40">
        <v>827.13333333333321</v>
      </c>
      <c r="F366" s="40">
        <v>704.06666666666661</v>
      </c>
      <c r="G366" s="40">
        <v>640.13333333333321</v>
      </c>
      <c r="H366" s="40">
        <v>1014.1333333333332</v>
      </c>
      <c r="I366" s="40">
        <v>1078.0666666666666</v>
      </c>
      <c r="J366" s="40">
        <v>1201.1333333333332</v>
      </c>
      <c r="K366" s="31">
        <v>955</v>
      </c>
      <c r="L366" s="31">
        <v>768</v>
      </c>
      <c r="M366" s="31">
        <v>1.5410299999999999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2449.1999999999998</v>
      </c>
      <c r="D367" s="40">
        <v>2443.0333333333333</v>
      </c>
      <c r="E367" s="40">
        <v>2416.4166666666665</v>
      </c>
      <c r="F367" s="40">
        <v>2383.6333333333332</v>
      </c>
      <c r="G367" s="40">
        <v>2357.0166666666664</v>
      </c>
      <c r="H367" s="40">
        <v>2475.8166666666666</v>
      </c>
      <c r="I367" s="40">
        <v>2502.4333333333334</v>
      </c>
      <c r="J367" s="40">
        <v>2535.2166666666667</v>
      </c>
      <c r="K367" s="31">
        <v>2469.65</v>
      </c>
      <c r="L367" s="31">
        <v>2410.25</v>
      </c>
      <c r="M367" s="31">
        <v>4.4016200000000003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1790.15</v>
      </c>
      <c r="D368" s="40">
        <v>1781.75</v>
      </c>
      <c r="E368" s="40">
        <v>1758.5</v>
      </c>
      <c r="F368" s="40">
        <v>1726.85</v>
      </c>
      <c r="G368" s="40">
        <v>1703.6</v>
      </c>
      <c r="H368" s="40">
        <v>1813.4</v>
      </c>
      <c r="I368" s="40">
        <v>1836.65</v>
      </c>
      <c r="J368" s="40">
        <v>1868.3000000000002</v>
      </c>
      <c r="K368" s="31">
        <v>1805</v>
      </c>
      <c r="L368" s="31">
        <v>1750.1</v>
      </c>
      <c r="M368" s="31">
        <v>1.2441500000000001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142.44999999999999</v>
      </c>
      <c r="D369" s="40">
        <v>142.94999999999999</v>
      </c>
      <c r="E369" s="40">
        <v>141.04999999999998</v>
      </c>
      <c r="F369" s="40">
        <v>139.65</v>
      </c>
      <c r="G369" s="40">
        <v>137.75</v>
      </c>
      <c r="H369" s="40">
        <v>144.34999999999997</v>
      </c>
      <c r="I369" s="40">
        <v>146.24999999999994</v>
      </c>
      <c r="J369" s="40">
        <v>147.64999999999995</v>
      </c>
      <c r="K369" s="31">
        <v>144.85</v>
      </c>
      <c r="L369" s="31">
        <v>141.55000000000001</v>
      </c>
      <c r="M369" s="31">
        <v>57.20158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189.95</v>
      </c>
      <c r="D370" s="40">
        <v>191.46666666666667</v>
      </c>
      <c r="E370" s="40">
        <v>187.83333333333334</v>
      </c>
      <c r="F370" s="40">
        <v>185.71666666666667</v>
      </c>
      <c r="G370" s="40">
        <v>182.08333333333334</v>
      </c>
      <c r="H370" s="40">
        <v>193.58333333333334</v>
      </c>
      <c r="I370" s="40">
        <v>197.21666666666667</v>
      </c>
      <c r="J370" s="40">
        <v>199.33333333333334</v>
      </c>
      <c r="K370" s="31">
        <v>195.1</v>
      </c>
      <c r="L370" s="31">
        <v>189.35</v>
      </c>
      <c r="M370" s="31">
        <v>129.00644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477</v>
      </c>
      <c r="D371" s="40">
        <v>478.43333333333334</v>
      </c>
      <c r="E371" s="40">
        <v>473.56666666666666</v>
      </c>
      <c r="F371" s="40">
        <v>470.13333333333333</v>
      </c>
      <c r="G371" s="40">
        <v>465.26666666666665</v>
      </c>
      <c r="H371" s="40">
        <v>481.86666666666667</v>
      </c>
      <c r="I371" s="40">
        <v>486.73333333333335</v>
      </c>
      <c r="J371" s="40">
        <v>490.16666666666669</v>
      </c>
      <c r="K371" s="31">
        <v>483.3</v>
      </c>
      <c r="L371" s="31">
        <v>475</v>
      </c>
      <c r="M371" s="31">
        <v>4.9606199999999996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715.75</v>
      </c>
      <c r="D372" s="40">
        <v>720.75</v>
      </c>
      <c r="E372" s="40">
        <v>707</v>
      </c>
      <c r="F372" s="40">
        <v>698.25</v>
      </c>
      <c r="G372" s="40">
        <v>684.5</v>
      </c>
      <c r="H372" s="40">
        <v>729.5</v>
      </c>
      <c r="I372" s="40">
        <v>743.25</v>
      </c>
      <c r="J372" s="40">
        <v>752</v>
      </c>
      <c r="K372" s="31">
        <v>734.5</v>
      </c>
      <c r="L372" s="31">
        <v>712</v>
      </c>
      <c r="M372" s="31">
        <v>3.1376900000000001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124.4</v>
      </c>
      <c r="D373" s="40">
        <v>125.66666666666667</v>
      </c>
      <c r="E373" s="40">
        <v>121.33333333333334</v>
      </c>
      <c r="F373" s="40">
        <v>118.26666666666667</v>
      </c>
      <c r="G373" s="40">
        <v>113.93333333333334</v>
      </c>
      <c r="H373" s="40">
        <v>128.73333333333335</v>
      </c>
      <c r="I373" s="40">
        <v>133.06666666666669</v>
      </c>
      <c r="J373" s="40">
        <v>136.13333333333335</v>
      </c>
      <c r="K373" s="31">
        <v>130</v>
      </c>
      <c r="L373" s="31">
        <v>122.6</v>
      </c>
      <c r="M373" s="31">
        <v>6.9693899999999998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5746.55</v>
      </c>
      <c r="D374" s="40">
        <v>5772.7666666666664</v>
      </c>
      <c r="E374" s="40">
        <v>5693.7833333333328</v>
      </c>
      <c r="F374" s="40">
        <v>5641.0166666666664</v>
      </c>
      <c r="G374" s="40">
        <v>5562.0333333333328</v>
      </c>
      <c r="H374" s="40">
        <v>5825.5333333333328</v>
      </c>
      <c r="I374" s="40">
        <v>5904.5166666666664</v>
      </c>
      <c r="J374" s="40">
        <v>5957.2833333333328</v>
      </c>
      <c r="K374" s="31">
        <v>5851.75</v>
      </c>
      <c r="L374" s="31">
        <v>5720</v>
      </c>
      <c r="M374" s="31">
        <v>0.17274999999999999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13844.85</v>
      </c>
      <c r="D375" s="40">
        <v>13893.283333333335</v>
      </c>
      <c r="E375" s="40">
        <v>13737.76666666667</v>
      </c>
      <c r="F375" s="40">
        <v>13630.683333333336</v>
      </c>
      <c r="G375" s="40">
        <v>13475.166666666672</v>
      </c>
      <c r="H375" s="40">
        <v>14000.366666666669</v>
      </c>
      <c r="I375" s="40">
        <v>14155.883333333335</v>
      </c>
      <c r="J375" s="40">
        <v>14262.966666666667</v>
      </c>
      <c r="K375" s="31">
        <v>14048.8</v>
      </c>
      <c r="L375" s="31">
        <v>13786.2</v>
      </c>
      <c r="M375" s="31">
        <v>2.8250000000000001E-2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41.05</v>
      </c>
      <c r="D376" s="40">
        <v>41.18333333333333</v>
      </c>
      <c r="E376" s="40">
        <v>40.61666666666666</v>
      </c>
      <c r="F376" s="40">
        <v>40.18333333333333</v>
      </c>
      <c r="G376" s="40">
        <v>39.61666666666666</v>
      </c>
      <c r="H376" s="40">
        <v>41.61666666666666</v>
      </c>
      <c r="I376" s="40">
        <v>42.183333333333337</v>
      </c>
      <c r="J376" s="40">
        <v>42.61666666666666</v>
      </c>
      <c r="K376" s="31">
        <v>41.75</v>
      </c>
      <c r="L376" s="31">
        <v>40.75</v>
      </c>
      <c r="M376" s="31">
        <v>625.99441000000002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926.85</v>
      </c>
      <c r="D377" s="40">
        <v>933.4666666666667</v>
      </c>
      <c r="E377" s="40">
        <v>915.38333333333344</v>
      </c>
      <c r="F377" s="40">
        <v>903.91666666666674</v>
      </c>
      <c r="G377" s="40">
        <v>885.83333333333348</v>
      </c>
      <c r="H377" s="40">
        <v>944.93333333333339</v>
      </c>
      <c r="I377" s="40">
        <v>963.01666666666665</v>
      </c>
      <c r="J377" s="40">
        <v>974.48333333333335</v>
      </c>
      <c r="K377" s="31">
        <v>951.55</v>
      </c>
      <c r="L377" s="31">
        <v>922</v>
      </c>
      <c r="M377" s="31">
        <v>0.83809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193.25</v>
      </c>
      <c r="D378" s="40">
        <v>192.65</v>
      </c>
      <c r="E378" s="40">
        <v>190.85000000000002</v>
      </c>
      <c r="F378" s="40">
        <v>188.45000000000002</v>
      </c>
      <c r="G378" s="40">
        <v>186.65000000000003</v>
      </c>
      <c r="H378" s="40">
        <v>195.05</v>
      </c>
      <c r="I378" s="40">
        <v>196.85000000000002</v>
      </c>
      <c r="J378" s="40">
        <v>199.25</v>
      </c>
      <c r="K378" s="31">
        <v>194.45</v>
      </c>
      <c r="L378" s="31">
        <v>190.25</v>
      </c>
      <c r="M378" s="31">
        <v>40.68282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161.65</v>
      </c>
      <c r="D379" s="40">
        <v>161.33333333333334</v>
      </c>
      <c r="E379" s="40">
        <v>159.16666666666669</v>
      </c>
      <c r="F379" s="40">
        <v>156.68333333333334</v>
      </c>
      <c r="G379" s="40">
        <v>154.51666666666668</v>
      </c>
      <c r="H379" s="40">
        <v>163.81666666666669</v>
      </c>
      <c r="I379" s="40">
        <v>165.98333333333338</v>
      </c>
      <c r="J379" s="40">
        <v>168.4666666666667</v>
      </c>
      <c r="K379" s="31">
        <v>163.5</v>
      </c>
      <c r="L379" s="31">
        <v>158.85</v>
      </c>
      <c r="M379" s="31">
        <v>62.092570000000002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291.5</v>
      </c>
      <c r="D380" s="40">
        <v>287.08333333333331</v>
      </c>
      <c r="E380" s="40">
        <v>279.41666666666663</v>
      </c>
      <c r="F380" s="40">
        <v>267.33333333333331</v>
      </c>
      <c r="G380" s="40">
        <v>259.66666666666663</v>
      </c>
      <c r="H380" s="40">
        <v>299.16666666666663</v>
      </c>
      <c r="I380" s="40">
        <v>306.83333333333326</v>
      </c>
      <c r="J380" s="40">
        <v>318.91666666666663</v>
      </c>
      <c r="K380" s="31">
        <v>294.75</v>
      </c>
      <c r="L380" s="31">
        <v>275</v>
      </c>
      <c r="M380" s="31">
        <v>11.940709999999999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905</v>
      </c>
      <c r="D381" s="40">
        <v>914.65</v>
      </c>
      <c r="E381" s="40">
        <v>889.59999999999991</v>
      </c>
      <c r="F381" s="40">
        <v>874.19999999999993</v>
      </c>
      <c r="G381" s="40">
        <v>849.14999999999986</v>
      </c>
      <c r="H381" s="40">
        <v>930.05</v>
      </c>
      <c r="I381" s="40">
        <v>955.09999999999991</v>
      </c>
      <c r="J381" s="40">
        <v>970.5</v>
      </c>
      <c r="K381" s="31">
        <v>939.7</v>
      </c>
      <c r="L381" s="31">
        <v>899.25</v>
      </c>
      <c r="M381" s="31">
        <v>8.6989099999999997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30.9</v>
      </c>
      <c r="D382" s="40">
        <v>31.166666666666668</v>
      </c>
      <c r="E382" s="40">
        <v>30.533333333333335</v>
      </c>
      <c r="F382" s="40">
        <v>30.166666666666668</v>
      </c>
      <c r="G382" s="40">
        <v>29.533333333333335</v>
      </c>
      <c r="H382" s="40">
        <v>31.533333333333335</v>
      </c>
      <c r="I382" s="40">
        <v>32.166666666666671</v>
      </c>
      <c r="J382" s="40">
        <v>32.533333333333331</v>
      </c>
      <c r="K382" s="31">
        <v>31.8</v>
      </c>
      <c r="L382" s="31">
        <v>30.8</v>
      </c>
      <c r="M382" s="31">
        <v>91.302080000000004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253.05</v>
      </c>
      <c r="D383" s="40">
        <v>254.83333333333334</v>
      </c>
      <c r="E383" s="40">
        <v>250.16666666666669</v>
      </c>
      <c r="F383" s="40">
        <v>247.28333333333333</v>
      </c>
      <c r="G383" s="40">
        <v>242.61666666666667</v>
      </c>
      <c r="H383" s="40">
        <v>257.7166666666667</v>
      </c>
      <c r="I383" s="40">
        <v>262.38333333333338</v>
      </c>
      <c r="J383" s="40">
        <v>265.26666666666671</v>
      </c>
      <c r="K383" s="31">
        <v>259.5</v>
      </c>
      <c r="L383" s="31">
        <v>251.95</v>
      </c>
      <c r="M383" s="31">
        <v>38.796100000000003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607.65</v>
      </c>
      <c r="D384" s="40">
        <v>605.2166666666667</v>
      </c>
      <c r="E384" s="40">
        <v>599.43333333333339</v>
      </c>
      <c r="F384" s="40">
        <v>591.2166666666667</v>
      </c>
      <c r="G384" s="40">
        <v>585.43333333333339</v>
      </c>
      <c r="H384" s="40">
        <v>613.43333333333339</v>
      </c>
      <c r="I384" s="40">
        <v>619.2166666666667</v>
      </c>
      <c r="J384" s="40">
        <v>627.43333333333339</v>
      </c>
      <c r="K384" s="31">
        <v>611</v>
      </c>
      <c r="L384" s="31">
        <v>597</v>
      </c>
      <c r="M384" s="31">
        <v>1.6826700000000001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290.14999999999998</v>
      </c>
      <c r="D385" s="40">
        <v>289.25</v>
      </c>
      <c r="E385" s="40">
        <v>285.5</v>
      </c>
      <c r="F385" s="40">
        <v>280.85000000000002</v>
      </c>
      <c r="G385" s="40">
        <v>277.10000000000002</v>
      </c>
      <c r="H385" s="40">
        <v>293.89999999999998</v>
      </c>
      <c r="I385" s="40">
        <v>297.64999999999998</v>
      </c>
      <c r="J385" s="40">
        <v>302.29999999999995</v>
      </c>
      <c r="K385" s="31">
        <v>293</v>
      </c>
      <c r="L385" s="31">
        <v>284.60000000000002</v>
      </c>
      <c r="M385" s="31">
        <v>7.1020700000000003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83.6</v>
      </c>
      <c r="D386" s="40">
        <v>83.600000000000009</v>
      </c>
      <c r="E386" s="40">
        <v>82.450000000000017</v>
      </c>
      <c r="F386" s="40">
        <v>81.300000000000011</v>
      </c>
      <c r="G386" s="40">
        <v>80.15000000000002</v>
      </c>
      <c r="H386" s="40">
        <v>84.750000000000014</v>
      </c>
      <c r="I386" s="40">
        <v>85.90000000000002</v>
      </c>
      <c r="J386" s="40">
        <v>87.050000000000011</v>
      </c>
      <c r="K386" s="31">
        <v>84.75</v>
      </c>
      <c r="L386" s="31">
        <v>82.45</v>
      </c>
      <c r="M386" s="31">
        <v>41.701700000000002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2201.6</v>
      </c>
      <c r="D387" s="40">
        <v>2197.1833333333329</v>
      </c>
      <c r="E387" s="40">
        <v>2166.6666666666661</v>
      </c>
      <c r="F387" s="40">
        <v>2131.7333333333331</v>
      </c>
      <c r="G387" s="40">
        <v>2101.2166666666662</v>
      </c>
      <c r="H387" s="40">
        <v>2232.1166666666659</v>
      </c>
      <c r="I387" s="40">
        <v>2262.6333333333332</v>
      </c>
      <c r="J387" s="40">
        <v>2297.5666666666657</v>
      </c>
      <c r="K387" s="31">
        <v>2227.6999999999998</v>
      </c>
      <c r="L387" s="31">
        <v>2162.25</v>
      </c>
      <c r="M387" s="31">
        <v>0.44130999999999998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460.55</v>
      </c>
      <c r="D388" s="40">
        <v>458.95</v>
      </c>
      <c r="E388" s="40">
        <v>453.9</v>
      </c>
      <c r="F388" s="40">
        <v>447.25</v>
      </c>
      <c r="G388" s="40">
        <v>442.2</v>
      </c>
      <c r="H388" s="40">
        <v>465.59999999999997</v>
      </c>
      <c r="I388" s="40">
        <v>470.65000000000003</v>
      </c>
      <c r="J388" s="40">
        <v>477.29999999999995</v>
      </c>
      <c r="K388" s="31">
        <v>464</v>
      </c>
      <c r="L388" s="31">
        <v>452.3</v>
      </c>
      <c r="M388" s="31">
        <v>11.71472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148.75</v>
      </c>
      <c r="D389" s="40">
        <v>148.15</v>
      </c>
      <c r="E389" s="40">
        <v>145.60000000000002</v>
      </c>
      <c r="F389" s="40">
        <v>142.45000000000002</v>
      </c>
      <c r="G389" s="40">
        <v>139.90000000000003</v>
      </c>
      <c r="H389" s="40">
        <v>151.30000000000001</v>
      </c>
      <c r="I389" s="40">
        <v>153.85000000000002</v>
      </c>
      <c r="J389" s="40">
        <v>157</v>
      </c>
      <c r="K389" s="31">
        <v>150.69999999999999</v>
      </c>
      <c r="L389" s="31">
        <v>145</v>
      </c>
      <c r="M389" s="31">
        <v>27.831199999999999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1199.9000000000001</v>
      </c>
      <c r="D390" s="40">
        <v>1201.8166666666668</v>
      </c>
      <c r="E390" s="40">
        <v>1180.6833333333336</v>
      </c>
      <c r="F390" s="40">
        <v>1161.4666666666667</v>
      </c>
      <c r="G390" s="40">
        <v>1140.3333333333335</v>
      </c>
      <c r="H390" s="40">
        <v>1221.0333333333338</v>
      </c>
      <c r="I390" s="40">
        <v>1242.166666666667</v>
      </c>
      <c r="J390" s="40">
        <v>1261.3833333333339</v>
      </c>
      <c r="K390" s="31">
        <v>1222.95</v>
      </c>
      <c r="L390" s="31">
        <v>1182.5999999999999</v>
      </c>
      <c r="M390" s="31">
        <v>3.65279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2609.1999999999998</v>
      </c>
      <c r="D391" s="40">
        <v>2589.5166666666664</v>
      </c>
      <c r="E391" s="40">
        <v>2567.0333333333328</v>
      </c>
      <c r="F391" s="40">
        <v>2524.8666666666663</v>
      </c>
      <c r="G391" s="40">
        <v>2502.3833333333328</v>
      </c>
      <c r="H391" s="40">
        <v>2631.6833333333329</v>
      </c>
      <c r="I391" s="40">
        <v>2654.1666666666665</v>
      </c>
      <c r="J391" s="40">
        <v>2696.333333333333</v>
      </c>
      <c r="K391" s="31">
        <v>2612</v>
      </c>
      <c r="L391" s="31">
        <v>2547.35</v>
      </c>
      <c r="M391" s="31">
        <v>62.457700000000003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129.65</v>
      </c>
      <c r="D392" s="40">
        <v>128.76666666666665</v>
      </c>
      <c r="E392" s="40">
        <v>123.5333333333333</v>
      </c>
      <c r="F392" s="40">
        <v>117.41666666666666</v>
      </c>
      <c r="G392" s="40">
        <v>112.18333333333331</v>
      </c>
      <c r="H392" s="40">
        <v>134.8833333333333</v>
      </c>
      <c r="I392" s="40">
        <v>140.11666666666665</v>
      </c>
      <c r="J392" s="40">
        <v>146.23333333333329</v>
      </c>
      <c r="K392" s="31">
        <v>134</v>
      </c>
      <c r="L392" s="31">
        <v>122.65</v>
      </c>
      <c r="M392" s="31">
        <v>0.97811000000000003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1506.95</v>
      </c>
      <c r="D393" s="40">
        <v>1516.2333333333333</v>
      </c>
      <c r="E393" s="40">
        <v>1488.7666666666667</v>
      </c>
      <c r="F393" s="40">
        <v>1470.5833333333333</v>
      </c>
      <c r="G393" s="40">
        <v>1443.1166666666666</v>
      </c>
      <c r="H393" s="40">
        <v>1534.4166666666667</v>
      </c>
      <c r="I393" s="40">
        <v>1561.8833333333334</v>
      </c>
      <c r="J393" s="40">
        <v>1580.0666666666668</v>
      </c>
      <c r="K393" s="31">
        <v>1543.7</v>
      </c>
      <c r="L393" s="31">
        <v>1498.05</v>
      </c>
      <c r="M393" s="31">
        <v>1.5597799999999999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2005.65</v>
      </c>
      <c r="D394" s="40">
        <v>2033.2833333333335</v>
      </c>
      <c r="E394" s="40">
        <v>1967.8666666666672</v>
      </c>
      <c r="F394" s="40">
        <v>1930.0833333333337</v>
      </c>
      <c r="G394" s="40">
        <v>1864.6666666666674</v>
      </c>
      <c r="H394" s="40">
        <v>2071.0666666666671</v>
      </c>
      <c r="I394" s="40">
        <v>2136.4833333333336</v>
      </c>
      <c r="J394" s="40">
        <v>2174.2666666666669</v>
      </c>
      <c r="K394" s="31">
        <v>2098.6999999999998</v>
      </c>
      <c r="L394" s="31">
        <v>1995.5</v>
      </c>
      <c r="M394" s="31">
        <v>2.3965700000000001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1096.7</v>
      </c>
      <c r="D395" s="40">
        <v>1086.8666666666668</v>
      </c>
      <c r="E395" s="40">
        <v>1074.8333333333335</v>
      </c>
      <c r="F395" s="40">
        <v>1052.9666666666667</v>
      </c>
      <c r="G395" s="40">
        <v>1040.9333333333334</v>
      </c>
      <c r="H395" s="40">
        <v>1108.7333333333336</v>
      </c>
      <c r="I395" s="40">
        <v>1120.7666666666669</v>
      </c>
      <c r="J395" s="40">
        <v>1142.6333333333337</v>
      </c>
      <c r="K395" s="31">
        <v>1098.9000000000001</v>
      </c>
      <c r="L395" s="31">
        <v>1065</v>
      </c>
      <c r="M395" s="31">
        <v>15.15466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1261.95</v>
      </c>
      <c r="D396" s="40">
        <v>1252.1499999999999</v>
      </c>
      <c r="E396" s="40">
        <v>1236.7999999999997</v>
      </c>
      <c r="F396" s="40">
        <v>1211.6499999999999</v>
      </c>
      <c r="G396" s="40">
        <v>1196.2999999999997</v>
      </c>
      <c r="H396" s="40">
        <v>1277.2999999999997</v>
      </c>
      <c r="I396" s="40">
        <v>1292.6499999999996</v>
      </c>
      <c r="J396" s="40">
        <v>1317.7999999999997</v>
      </c>
      <c r="K396" s="31">
        <v>1267.5</v>
      </c>
      <c r="L396" s="31">
        <v>1227</v>
      </c>
      <c r="M396" s="31">
        <v>22.828140000000001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494.95</v>
      </c>
      <c r="D397" s="40">
        <v>495.61666666666662</v>
      </c>
      <c r="E397" s="40">
        <v>489.33333333333326</v>
      </c>
      <c r="F397" s="40">
        <v>483.71666666666664</v>
      </c>
      <c r="G397" s="40">
        <v>477.43333333333328</v>
      </c>
      <c r="H397" s="40">
        <v>501.23333333333323</v>
      </c>
      <c r="I397" s="40">
        <v>507.51666666666665</v>
      </c>
      <c r="J397" s="40">
        <v>513.13333333333321</v>
      </c>
      <c r="K397" s="31">
        <v>501.9</v>
      </c>
      <c r="L397" s="31">
        <v>490</v>
      </c>
      <c r="M397" s="31">
        <v>2.1432500000000001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28.1</v>
      </c>
      <c r="D398" s="40">
        <v>28.3</v>
      </c>
      <c r="E398" s="40">
        <v>27.85</v>
      </c>
      <c r="F398" s="40">
        <v>27.6</v>
      </c>
      <c r="G398" s="40">
        <v>27.150000000000002</v>
      </c>
      <c r="H398" s="40">
        <v>28.55</v>
      </c>
      <c r="I398" s="40">
        <v>28.999999999999996</v>
      </c>
      <c r="J398" s="40">
        <v>29.25</v>
      </c>
      <c r="K398" s="31">
        <v>28.75</v>
      </c>
      <c r="L398" s="31">
        <v>28.05</v>
      </c>
      <c r="M398" s="31">
        <v>55.809539999999998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3122.75</v>
      </c>
      <c r="D399" s="40">
        <v>3153.3000000000006</v>
      </c>
      <c r="E399" s="40">
        <v>3081.0000000000014</v>
      </c>
      <c r="F399" s="40">
        <v>3039.2500000000009</v>
      </c>
      <c r="G399" s="40">
        <v>2966.9500000000016</v>
      </c>
      <c r="H399" s="40">
        <v>3195.0500000000011</v>
      </c>
      <c r="I399" s="40">
        <v>3267.3500000000004</v>
      </c>
      <c r="J399" s="40">
        <v>3309.1000000000008</v>
      </c>
      <c r="K399" s="31">
        <v>3225.6</v>
      </c>
      <c r="L399" s="31">
        <v>3111.55</v>
      </c>
      <c r="M399" s="31">
        <v>0.28244000000000002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11488.15</v>
      </c>
      <c r="D400" s="40">
        <v>11545.183333333334</v>
      </c>
      <c r="E400" s="40">
        <v>11397.966666666669</v>
      </c>
      <c r="F400" s="40">
        <v>11307.783333333335</v>
      </c>
      <c r="G400" s="40">
        <v>11160.566666666669</v>
      </c>
      <c r="H400" s="40">
        <v>11635.366666666669</v>
      </c>
      <c r="I400" s="40">
        <v>11782.583333333336</v>
      </c>
      <c r="J400" s="40">
        <v>11872.766666666668</v>
      </c>
      <c r="K400" s="31">
        <v>11692.4</v>
      </c>
      <c r="L400" s="31">
        <v>11455</v>
      </c>
      <c r="M400" s="31">
        <v>3.0276100000000001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7984</v>
      </c>
      <c r="D401" s="40">
        <v>7983</v>
      </c>
      <c r="E401" s="40">
        <v>7936</v>
      </c>
      <c r="F401" s="40">
        <v>7888</v>
      </c>
      <c r="G401" s="40">
        <v>7841</v>
      </c>
      <c r="H401" s="40">
        <v>8031</v>
      </c>
      <c r="I401" s="40">
        <v>8078</v>
      </c>
      <c r="J401" s="40">
        <v>8126</v>
      </c>
      <c r="K401" s="31">
        <v>8030</v>
      </c>
      <c r="L401" s="31">
        <v>7935</v>
      </c>
      <c r="M401" s="31">
        <v>9.622E-2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7353.9</v>
      </c>
      <c r="D402" s="40">
        <v>7351.0666666666666</v>
      </c>
      <c r="E402" s="40">
        <v>7302.833333333333</v>
      </c>
      <c r="F402" s="40">
        <v>7251.7666666666664</v>
      </c>
      <c r="G402" s="40">
        <v>7203.5333333333328</v>
      </c>
      <c r="H402" s="40">
        <v>7402.1333333333332</v>
      </c>
      <c r="I402" s="40">
        <v>7450.3666666666668</v>
      </c>
      <c r="J402" s="40">
        <v>7501.4333333333334</v>
      </c>
      <c r="K402" s="31">
        <v>7399.3</v>
      </c>
      <c r="L402" s="31">
        <v>7300</v>
      </c>
      <c r="M402" s="31">
        <v>9.2780000000000001E-2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114.9</v>
      </c>
      <c r="D403" s="40">
        <v>115.36666666666667</v>
      </c>
      <c r="E403" s="40">
        <v>113.73333333333335</v>
      </c>
      <c r="F403" s="40">
        <v>112.56666666666668</v>
      </c>
      <c r="G403" s="40">
        <v>110.93333333333335</v>
      </c>
      <c r="H403" s="40">
        <v>116.53333333333335</v>
      </c>
      <c r="I403" s="40">
        <v>118.16666666666667</v>
      </c>
      <c r="J403" s="40">
        <v>119.33333333333334</v>
      </c>
      <c r="K403" s="31">
        <v>117</v>
      </c>
      <c r="L403" s="31">
        <v>114.2</v>
      </c>
      <c r="M403" s="31">
        <v>8.6187100000000001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218.8</v>
      </c>
      <c r="D404" s="40">
        <v>219.04999999999998</v>
      </c>
      <c r="E404" s="40">
        <v>213.39999999999998</v>
      </c>
      <c r="F404" s="40">
        <v>208</v>
      </c>
      <c r="G404" s="40">
        <v>202.35</v>
      </c>
      <c r="H404" s="40">
        <v>224.44999999999996</v>
      </c>
      <c r="I404" s="40">
        <v>230.1</v>
      </c>
      <c r="J404" s="40">
        <v>235.49999999999994</v>
      </c>
      <c r="K404" s="31">
        <v>224.7</v>
      </c>
      <c r="L404" s="31">
        <v>213.65</v>
      </c>
      <c r="M404" s="31">
        <v>15.16423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338.45</v>
      </c>
      <c r="D405" s="40">
        <v>339.93333333333334</v>
      </c>
      <c r="E405" s="40">
        <v>332.91666666666669</v>
      </c>
      <c r="F405" s="40">
        <v>327.38333333333333</v>
      </c>
      <c r="G405" s="40">
        <v>320.36666666666667</v>
      </c>
      <c r="H405" s="40">
        <v>345.4666666666667</v>
      </c>
      <c r="I405" s="40">
        <v>352.48333333333335</v>
      </c>
      <c r="J405" s="40">
        <v>358.01666666666671</v>
      </c>
      <c r="K405" s="31">
        <v>346.95</v>
      </c>
      <c r="L405" s="31">
        <v>334.4</v>
      </c>
      <c r="M405" s="31">
        <v>2.1935699999999998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2378.1999999999998</v>
      </c>
      <c r="D406" s="40">
        <v>2382.4166666666665</v>
      </c>
      <c r="E406" s="40">
        <v>2340.833333333333</v>
      </c>
      <c r="F406" s="40">
        <v>2303.4666666666667</v>
      </c>
      <c r="G406" s="40">
        <v>2261.8833333333332</v>
      </c>
      <c r="H406" s="40">
        <v>2419.7833333333328</v>
      </c>
      <c r="I406" s="40">
        <v>2461.3666666666659</v>
      </c>
      <c r="J406" s="40">
        <v>2498.7333333333327</v>
      </c>
      <c r="K406" s="31">
        <v>2424</v>
      </c>
      <c r="L406" s="31">
        <v>2345.0500000000002</v>
      </c>
      <c r="M406" s="31">
        <v>0.62275999999999998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577.20000000000005</v>
      </c>
      <c r="D407" s="40">
        <v>568.68333333333328</v>
      </c>
      <c r="E407" s="40">
        <v>554.06666666666661</v>
      </c>
      <c r="F407" s="40">
        <v>530.93333333333328</v>
      </c>
      <c r="G407" s="40">
        <v>516.31666666666661</v>
      </c>
      <c r="H407" s="40">
        <v>591.81666666666661</v>
      </c>
      <c r="I407" s="40">
        <v>606.43333333333317</v>
      </c>
      <c r="J407" s="40">
        <v>629.56666666666661</v>
      </c>
      <c r="K407" s="31">
        <v>583.29999999999995</v>
      </c>
      <c r="L407" s="31">
        <v>545.54999999999995</v>
      </c>
      <c r="M407" s="31">
        <v>7.7849199999999996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128.25</v>
      </c>
      <c r="D408" s="40">
        <v>129.76666666666668</v>
      </c>
      <c r="E408" s="40">
        <v>126.28333333333336</v>
      </c>
      <c r="F408" s="40">
        <v>124.31666666666668</v>
      </c>
      <c r="G408" s="40">
        <v>120.83333333333336</v>
      </c>
      <c r="H408" s="40">
        <v>131.73333333333335</v>
      </c>
      <c r="I408" s="40">
        <v>135.21666666666664</v>
      </c>
      <c r="J408" s="40">
        <v>137.18333333333337</v>
      </c>
      <c r="K408" s="31">
        <v>133.25</v>
      </c>
      <c r="L408" s="31">
        <v>127.8</v>
      </c>
      <c r="M408" s="31">
        <v>38.759120000000003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282.14999999999998</v>
      </c>
      <c r="D409" s="40">
        <v>286.41666666666669</v>
      </c>
      <c r="E409" s="40">
        <v>275.93333333333339</v>
      </c>
      <c r="F409" s="40">
        <v>269.7166666666667</v>
      </c>
      <c r="G409" s="40">
        <v>259.23333333333341</v>
      </c>
      <c r="H409" s="40">
        <v>292.63333333333338</v>
      </c>
      <c r="I409" s="40">
        <v>303.11666666666662</v>
      </c>
      <c r="J409" s="40">
        <v>309.33333333333337</v>
      </c>
      <c r="K409" s="31">
        <v>296.89999999999998</v>
      </c>
      <c r="L409" s="31">
        <v>280.2</v>
      </c>
      <c r="M409" s="31">
        <v>7.2693399999999997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28766.45</v>
      </c>
      <c r="D410" s="40">
        <v>28964.233333333334</v>
      </c>
      <c r="E410" s="40">
        <v>28503.216666666667</v>
      </c>
      <c r="F410" s="40">
        <v>28239.983333333334</v>
      </c>
      <c r="G410" s="40">
        <v>27778.966666666667</v>
      </c>
      <c r="H410" s="40">
        <v>29227.466666666667</v>
      </c>
      <c r="I410" s="40">
        <v>29688.483333333337</v>
      </c>
      <c r="J410" s="40">
        <v>29951.716666666667</v>
      </c>
      <c r="K410" s="31">
        <v>29425.25</v>
      </c>
      <c r="L410" s="31">
        <v>28701</v>
      </c>
      <c r="M410" s="31">
        <v>0.42151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2152.1999999999998</v>
      </c>
      <c r="D411" s="40">
        <v>2166.9999999999995</v>
      </c>
      <c r="E411" s="40">
        <v>2121.8999999999992</v>
      </c>
      <c r="F411" s="40">
        <v>2091.5999999999995</v>
      </c>
      <c r="G411" s="40">
        <v>2046.4999999999991</v>
      </c>
      <c r="H411" s="40">
        <v>2197.2999999999993</v>
      </c>
      <c r="I411" s="40">
        <v>2242.3999999999996</v>
      </c>
      <c r="J411" s="40">
        <v>2272.6999999999994</v>
      </c>
      <c r="K411" s="31">
        <v>2212.1</v>
      </c>
      <c r="L411" s="31">
        <v>2136.6999999999998</v>
      </c>
      <c r="M411" s="31">
        <v>0.25901000000000002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1335.25</v>
      </c>
      <c r="D412" s="40">
        <v>1339.0166666666667</v>
      </c>
      <c r="E412" s="40">
        <v>1320.5333333333333</v>
      </c>
      <c r="F412" s="40">
        <v>1305.8166666666666</v>
      </c>
      <c r="G412" s="40">
        <v>1287.3333333333333</v>
      </c>
      <c r="H412" s="40">
        <v>1353.7333333333333</v>
      </c>
      <c r="I412" s="40">
        <v>1372.2166666666665</v>
      </c>
      <c r="J412" s="40">
        <v>1386.9333333333334</v>
      </c>
      <c r="K412" s="31">
        <v>1357.5</v>
      </c>
      <c r="L412" s="31">
        <v>1324.3</v>
      </c>
      <c r="M412" s="31">
        <v>8.2206100000000006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2247.65</v>
      </c>
      <c r="D413" s="40">
        <v>2239.3333333333335</v>
      </c>
      <c r="E413" s="40">
        <v>2226.666666666667</v>
      </c>
      <c r="F413" s="40">
        <v>2205.6833333333334</v>
      </c>
      <c r="G413" s="40">
        <v>2193.0166666666669</v>
      </c>
      <c r="H413" s="40">
        <v>2260.3166666666671</v>
      </c>
      <c r="I413" s="40">
        <v>2272.983333333334</v>
      </c>
      <c r="J413" s="40">
        <v>2293.9666666666672</v>
      </c>
      <c r="K413" s="31">
        <v>2252</v>
      </c>
      <c r="L413" s="31">
        <v>2218.35</v>
      </c>
      <c r="M413" s="31">
        <v>4.3773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774.3</v>
      </c>
      <c r="D414" s="40">
        <v>780.09999999999991</v>
      </c>
      <c r="E414" s="40">
        <v>765.29999999999984</v>
      </c>
      <c r="F414" s="40">
        <v>756.3</v>
      </c>
      <c r="G414" s="40">
        <v>741.49999999999989</v>
      </c>
      <c r="H414" s="40">
        <v>789.0999999999998</v>
      </c>
      <c r="I414" s="40">
        <v>803.9</v>
      </c>
      <c r="J414" s="40">
        <v>812.89999999999975</v>
      </c>
      <c r="K414" s="31">
        <v>794.9</v>
      </c>
      <c r="L414" s="31">
        <v>771.1</v>
      </c>
      <c r="M414" s="31">
        <v>2.1349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2404</v>
      </c>
      <c r="D415" s="40">
        <v>2428.6833333333334</v>
      </c>
      <c r="E415" s="40">
        <v>2358.3666666666668</v>
      </c>
      <c r="F415" s="40">
        <v>2312.7333333333336</v>
      </c>
      <c r="G415" s="40">
        <v>2242.416666666667</v>
      </c>
      <c r="H415" s="40">
        <v>2474.3166666666666</v>
      </c>
      <c r="I415" s="40">
        <v>2544.6333333333332</v>
      </c>
      <c r="J415" s="40">
        <v>2590.2666666666664</v>
      </c>
      <c r="K415" s="31">
        <v>2499</v>
      </c>
      <c r="L415" s="31">
        <v>2383.0500000000002</v>
      </c>
      <c r="M415" s="31">
        <v>2.4279199999999999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1554.25</v>
      </c>
      <c r="D416" s="40">
        <v>1566.0833333333333</v>
      </c>
      <c r="E416" s="40">
        <v>1537.1666666666665</v>
      </c>
      <c r="F416" s="40">
        <v>1520.0833333333333</v>
      </c>
      <c r="G416" s="40">
        <v>1491.1666666666665</v>
      </c>
      <c r="H416" s="40">
        <v>1583.1666666666665</v>
      </c>
      <c r="I416" s="40">
        <v>1612.083333333333</v>
      </c>
      <c r="J416" s="40">
        <v>1629.1666666666665</v>
      </c>
      <c r="K416" s="31">
        <v>1595</v>
      </c>
      <c r="L416" s="31">
        <v>1549</v>
      </c>
      <c r="M416" s="31">
        <v>0.74182999999999999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913.9</v>
      </c>
      <c r="D417" s="40">
        <v>903.4</v>
      </c>
      <c r="E417" s="40">
        <v>889.3</v>
      </c>
      <c r="F417" s="40">
        <v>864.69999999999993</v>
      </c>
      <c r="G417" s="40">
        <v>850.59999999999991</v>
      </c>
      <c r="H417" s="40">
        <v>928</v>
      </c>
      <c r="I417" s="40">
        <v>942.10000000000014</v>
      </c>
      <c r="J417" s="40">
        <v>966.7</v>
      </c>
      <c r="K417" s="31">
        <v>917.5</v>
      </c>
      <c r="L417" s="31">
        <v>878.8</v>
      </c>
      <c r="M417" s="31">
        <v>2.37927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556.5</v>
      </c>
      <c r="D418" s="40">
        <v>563.51666666666665</v>
      </c>
      <c r="E418" s="40">
        <v>545.0333333333333</v>
      </c>
      <c r="F418" s="40">
        <v>533.56666666666661</v>
      </c>
      <c r="G418" s="40">
        <v>515.08333333333326</v>
      </c>
      <c r="H418" s="40">
        <v>574.98333333333335</v>
      </c>
      <c r="I418" s="40">
        <v>593.4666666666667</v>
      </c>
      <c r="J418" s="40">
        <v>604.93333333333339</v>
      </c>
      <c r="K418" s="31">
        <v>582</v>
      </c>
      <c r="L418" s="31">
        <v>552.04999999999995</v>
      </c>
      <c r="M418" s="31">
        <v>1.8183100000000001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75.400000000000006</v>
      </c>
      <c r="D419" s="40">
        <v>75.55</v>
      </c>
      <c r="E419" s="40">
        <v>75.099999999999994</v>
      </c>
      <c r="F419" s="40">
        <v>74.8</v>
      </c>
      <c r="G419" s="40">
        <v>74.349999999999994</v>
      </c>
      <c r="H419" s="40">
        <v>75.849999999999994</v>
      </c>
      <c r="I419" s="40">
        <v>76.300000000000011</v>
      </c>
      <c r="J419" s="40">
        <v>76.599999999999994</v>
      </c>
      <c r="K419" s="31">
        <v>76</v>
      </c>
      <c r="L419" s="31">
        <v>75.25</v>
      </c>
      <c r="M419" s="31">
        <v>18.79232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108.1</v>
      </c>
      <c r="D420" s="40">
        <v>108.3</v>
      </c>
      <c r="E420" s="40">
        <v>107.1</v>
      </c>
      <c r="F420" s="40">
        <v>106.1</v>
      </c>
      <c r="G420" s="40">
        <v>104.89999999999999</v>
      </c>
      <c r="H420" s="40">
        <v>109.3</v>
      </c>
      <c r="I420" s="40">
        <v>110.50000000000001</v>
      </c>
      <c r="J420" s="40">
        <v>111.5</v>
      </c>
      <c r="K420" s="31">
        <v>109.5</v>
      </c>
      <c r="L420" s="31">
        <v>107.3</v>
      </c>
      <c r="M420" s="31">
        <v>3.8624000000000001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464.7</v>
      </c>
      <c r="D421" s="40">
        <v>464.13333333333338</v>
      </c>
      <c r="E421" s="40">
        <v>459.26666666666677</v>
      </c>
      <c r="F421" s="40">
        <v>453.83333333333337</v>
      </c>
      <c r="G421" s="40">
        <v>448.96666666666675</v>
      </c>
      <c r="H421" s="40">
        <v>469.56666666666678</v>
      </c>
      <c r="I421" s="40">
        <v>474.43333333333345</v>
      </c>
      <c r="J421" s="40">
        <v>479.86666666666679</v>
      </c>
      <c r="K421" s="31">
        <v>469</v>
      </c>
      <c r="L421" s="31">
        <v>458.7</v>
      </c>
      <c r="M421" s="31">
        <v>164.87567999999999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119.35</v>
      </c>
      <c r="D422" s="40">
        <v>119.63333333333333</v>
      </c>
      <c r="E422" s="40">
        <v>118.01666666666665</v>
      </c>
      <c r="F422" s="40">
        <v>116.68333333333332</v>
      </c>
      <c r="G422" s="40">
        <v>115.06666666666665</v>
      </c>
      <c r="H422" s="40">
        <v>120.96666666666665</v>
      </c>
      <c r="I422" s="40">
        <v>122.58333333333333</v>
      </c>
      <c r="J422" s="40">
        <v>123.91666666666666</v>
      </c>
      <c r="K422" s="31">
        <v>121.25</v>
      </c>
      <c r="L422" s="31">
        <v>118.3</v>
      </c>
      <c r="M422" s="31">
        <v>432.99835999999999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411.25</v>
      </c>
      <c r="D423" s="40">
        <v>409.26666666666665</v>
      </c>
      <c r="E423" s="40">
        <v>401.98333333333329</v>
      </c>
      <c r="F423" s="40">
        <v>392.71666666666664</v>
      </c>
      <c r="G423" s="40">
        <v>385.43333333333328</v>
      </c>
      <c r="H423" s="40">
        <v>418.5333333333333</v>
      </c>
      <c r="I423" s="40">
        <v>425.81666666666661</v>
      </c>
      <c r="J423" s="40">
        <v>435.08333333333331</v>
      </c>
      <c r="K423" s="31">
        <v>416.55</v>
      </c>
      <c r="L423" s="31">
        <v>400</v>
      </c>
      <c r="M423" s="31">
        <v>21.938780000000001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282.39999999999998</v>
      </c>
      <c r="D424" s="40">
        <v>284.21666666666664</v>
      </c>
      <c r="E424" s="40">
        <v>279.5333333333333</v>
      </c>
      <c r="F424" s="40">
        <v>276.66666666666669</v>
      </c>
      <c r="G424" s="40">
        <v>271.98333333333335</v>
      </c>
      <c r="H424" s="40">
        <v>287.08333333333326</v>
      </c>
      <c r="I424" s="40">
        <v>291.76666666666654</v>
      </c>
      <c r="J424" s="40">
        <v>294.63333333333321</v>
      </c>
      <c r="K424" s="31">
        <v>288.89999999999998</v>
      </c>
      <c r="L424" s="31">
        <v>281.35000000000002</v>
      </c>
      <c r="M424" s="31">
        <v>3.3299699999999999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596.79999999999995</v>
      </c>
      <c r="D425" s="40">
        <v>596.05000000000007</v>
      </c>
      <c r="E425" s="40">
        <v>587.75000000000011</v>
      </c>
      <c r="F425" s="40">
        <v>578.70000000000005</v>
      </c>
      <c r="G425" s="40">
        <v>570.40000000000009</v>
      </c>
      <c r="H425" s="40">
        <v>605.10000000000014</v>
      </c>
      <c r="I425" s="40">
        <v>613.40000000000009</v>
      </c>
      <c r="J425" s="40">
        <v>622.45000000000016</v>
      </c>
      <c r="K425" s="31">
        <v>604.35</v>
      </c>
      <c r="L425" s="31">
        <v>587</v>
      </c>
      <c r="M425" s="31">
        <v>6.8274100000000004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690.15</v>
      </c>
      <c r="D426" s="40">
        <v>682.7166666666667</v>
      </c>
      <c r="E426" s="40">
        <v>665.43333333333339</v>
      </c>
      <c r="F426" s="40">
        <v>640.7166666666667</v>
      </c>
      <c r="G426" s="40">
        <v>623.43333333333339</v>
      </c>
      <c r="H426" s="40">
        <v>707.43333333333339</v>
      </c>
      <c r="I426" s="40">
        <v>724.7166666666667</v>
      </c>
      <c r="J426" s="40">
        <v>749.43333333333339</v>
      </c>
      <c r="K426" s="31">
        <v>700</v>
      </c>
      <c r="L426" s="31">
        <v>658</v>
      </c>
      <c r="M426" s="31">
        <v>18.360119999999998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418.9</v>
      </c>
      <c r="D427" s="40">
        <v>414.25</v>
      </c>
      <c r="E427" s="40">
        <v>408.5</v>
      </c>
      <c r="F427" s="40">
        <v>398.1</v>
      </c>
      <c r="G427" s="40">
        <v>392.35</v>
      </c>
      <c r="H427" s="40">
        <v>424.65</v>
      </c>
      <c r="I427" s="40">
        <v>430.4</v>
      </c>
      <c r="J427" s="40">
        <v>440.79999999999995</v>
      </c>
      <c r="K427" s="31">
        <v>420</v>
      </c>
      <c r="L427" s="31">
        <v>403.85</v>
      </c>
      <c r="M427" s="31">
        <v>17.839880000000001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289.85000000000002</v>
      </c>
      <c r="D428" s="40">
        <v>291.2166666666667</v>
      </c>
      <c r="E428" s="40">
        <v>287.13333333333338</v>
      </c>
      <c r="F428" s="40">
        <v>284.41666666666669</v>
      </c>
      <c r="G428" s="40">
        <v>280.33333333333337</v>
      </c>
      <c r="H428" s="40">
        <v>293.93333333333339</v>
      </c>
      <c r="I428" s="40">
        <v>298.01666666666665</v>
      </c>
      <c r="J428" s="40">
        <v>300.73333333333341</v>
      </c>
      <c r="K428" s="31">
        <v>295.3</v>
      </c>
      <c r="L428" s="31">
        <v>288.5</v>
      </c>
      <c r="M428" s="31">
        <v>3.8544399999999999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820.5</v>
      </c>
      <c r="D429" s="40">
        <v>823.28333333333342</v>
      </c>
      <c r="E429" s="40">
        <v>812.16666666666686</v>
      </c>
      <c r="F429" s="40">
        <v>803.83333333333348</v>
      </c>
      <c r="G429" s="40">
        <v>792.71666666666692</v>
      </c>
      <c r="H429" s="40">
        <v>831.61666666666679</v>
      </c>
      <c r="I429" s="40">
        <v>842.73333333333335</v>
      </c>
      <c r="J429" s="40">
        <v>851.06666666666672</v>
      </c>
      <c r="K429" s="31">
        <v>834.4</v>
      </c>
      <c r="L429" s="31">
        <v>814.95</v>
      </c>
      <c r="M429" s="31">
        <v>29.87134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534.4</v>
      </c>
      <c r="D430" s="40">
        <v>534.01666666666677</v>
      </c>
      <c r="E430" s="40">
        <v>526.03333333333353</v>
      </c>
      <c r="F430" s="40">
        <v>517.66666666666674</v>
      </c>
      <c r="G430" s="40">
        <v>509.68333333333351</v>
      </c>
      <c r="H430" s="40">
        <v>542.38333333333355</v>
      </c>
      <c r="I430" s="40">
        <v>550.3666666666669</v>
      </c>
      <c r="J430" s="40">
        <v>558.73333333333358</v>
      </c>
      <c r="K430" s="31">
        <v>542</v>
      </c>
      <c r="L430" s="31">
        <v>525.65</v>
      </c>
      <c r="M430" s="31">
        <v>24.442119999999999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3438.1</v>
      </c>
      <c r="D431" s="40">
        <v>3432.2000000000003</v>
      </c>
      <c r="E431" s="40">
        <v>3414.4000000000005</v>
      </c>
      <c r="F431" s="40">
        <v>3390.7000000000003</v>
      </c>
      <c r="G431" s="40">
        <v>3372.9000000000005</v>
      </c>
      <c r="H431" s="40">
        <v>3455.9000000000005</v>
      </c>
      <c r="I431" s="40">
        <v>3473.7000000000007</v>
      </c>
      <c r="J431" s="40">
        <v>3497.4000000000005</v>
      </c>
      <c r="K431" s="31">
        <v>3450</v>
      </c>
      <c r="L431" s="31">
        <v>3408.5</v>
      </c>
      <c r="M431" s="31">
        <v>2.9749999999999999E-2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2456.65</v>
      </c>
      <c r="D432" s="40">
        <v>2456.4166666666665</v>
      </c>
      <c r="E432" s="40">
        <v>2437.833333333333</v>
      </c>
      <c r="F432" s="40">
        <v>2419.0166666666664</v>
      </c>
      <c r="G432" s="40">
        <v>2400.4333333333329</v>
      </c>
      <c r="H432" s="40">
        <v>2475.2333333333331</v>
      </c>
      <c r="I432" s="40">
        <v>2493.8166666666662</v>
      </c>
      <c r="J432" s="40">
        <v>2512.6333333333332</v>
      </c>
      <c r="K432" s="31">
        <v>2475</v>
      </c>
      <c r="L432" s="31">
        <v>2437.6</v>
      </c>
      <c r="M432" s="31">
        <v>1.05491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914.65</v>
      </c>
      <c r="D433" s="40">
        <v>920.56666666666661</v>
      </c>
      <c r="E433" s="40">
        <v>905.08333333333326</v>
      </c>
      <c r="F433" s="40">
        <v>895.51666666666665</v>
      </c>
      <c r="G433" s="40">
        <v>880.0333333333333</v>
      </c>
      <c r="H433" s="40">
        <v>930.13333333333321</v>
      </c>
      <c r="I433" s="40">
        <v>945.61666666666656</v>
      </c>
      <c r="J433" s="40">
        <v>955.18333333333317</v>
      </c>
      <c r="K433" s="31">
        <v>936.05</v>
      </c>
      <c r="L433" s="31">
        <v>911</v>
      </c>
      <c r="M433" s="31">
        <v>0.66085000000000005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493.75</v>
      </c>
      <c r="D434" s="40">
        <v>490.61666666666662</v>
      </c>
      <c r="E434" s="40">
        <v>483.53333333333325</v>
      </c>
      <c r="F434" s="40">
        <v>473.31666666666661</v>
      </c>
      <c r="G434" s="40">
        <v>466.23333333333323</v>
      </c>
      <c r="H434" s="40">
        <v>500.83333333333326</v>
      </c>
      <c r="I434" s="40">
        <v>507.91666666666663</v>
      </c>
      <c r="J434" s="40">
        <v>518.13333333333321</v>
      </c>
      <c r="K434" s="31">
        <v>497.7</v>
      </c>
      <c r="L434" s="31">
        <v>480.4</v>
      </c>
      <c r="M434" s="31">
        <v>7.8735299999999997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322.95</v>
      </c>
      <c r="D435" s="40">
        <v>324.15000000000003</v>
      </c>
      <c r="E435" s="40">
        <v>319.80000000000007</v>
      </c>
      <c r="F435" s="40">
        <v>316.65000000000003</v>
      </c>
      <c r="G435" s="40">
        <v>312.30000000000007</v>
      </c>
      <c r="H435" s="40">
        <v>327.30000000000007</v>
      </c>
      <c r="I435" s="40">
        <v>331.65000000000009</v>
      </c>
      <c r="J435" s="40">
        <v>334.80000000000007</v>
      </c>
      <c r="K435" s="31">
        <v>328.5</v>
      </c>
      <c r="L435" s="31">
        <v>321</v>
      </c>
      <c r="M435" s="31">
        <v>1.5959399999999999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2517</v>
      </c>
      <c r="D436" s="40">
        <v>2502.3333333333335</v>
      </c>
      <c r="E436" s="40">
        <v>2434.666666666667</v>
      </c>
      <c r="F436" s="40">
        <v>2352.3333333333335</v>
      </c>
      <c r="G436" s="40">
        <v>2284.666666666667</v>
      </c>
      <c r="H436" s="40">
        <v>2584.666666666667</v>
      </c>
      <c r="I436" s="40">
        <v>2652.3333333333339</v>
      </c>
      <c r="J436" s="40">
        <v>2734.666666666667</v>
      </c>
      <c r="K436" s="31">
        <v>2570</v>
      </c>
      <c r="L436" s="31">
        <v>2420</v>
      </c>
      <c r="M436" s="31">
        <v>1.8623099999999999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757.2</v>
      </c>
      <c r="D437" s="40">
        <v>753.23333333333323</v>
      </c>
      <c r="E437" s="40">
        <v>742.46666666666647</v>
      </c>
      <c r="F437" s="40">
        <v>727.73333333333323</v>
      </c>
      <c r="G437" s="40">
        <v>716.96666666666647</v>
      </c>
      <c r="H437" s="40">
        <v>767.96666666666647</v>
      </c>
      <c r="I437" s="40">
        <v>778.73333333333312</v>
      </c>
      <c r="J437" s="40">
        <v>793.46666666666647</v>
      </c>
      <c r="K437" s="31">
        <v>764</v>
      </c>
      <c r="L437" s="31">
        <v>738.5</v>
      </c>
      <c r="M437" s="31">
        <v>1.7440800000000001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535.6</v>
      </c>
      <c r="D438" s="40">
        <v>532.9</v>
      </c>
      <c r="E438" s="40">
        <v>527.79999999999995</v>
      </c>
      <c r="F438" s="40">
        <v>520</v>
      </c>
      <c r="G438" s="40">
        <v>514.9</v>
      </c>
      <c r="H438" s="40">
        <v>540.69999999999993</v>
      </c>
      <c r="I438" s="40">
        <v>545.80000000000007</v>
      </c>
      <c r="J438" s="40">
        <v>553.59999999999991</v>
      </c>
      <c r="K438" s="31">
        <v>538</v>
      </c>
      <c r="L438" s="31">
        <v>525.1</v>
      </c>
      <c r="M438" s="31">
        <v>2.5547599999999999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7.1</v>
      </c>
      <c r="D439" s="40">
        <v>7.05</v>
      </c>
      <c r="E439" s="40">
        <v>7</v>
      </c>
      <c r="F439" s="40">
        <v>6.9</v>
      </c>
      <c r="G439" s="40">
        <v>6.8500000000000005</v>
      </c>
      <c r="H439" s="40">
        <v>7.1499999999999995</v>
      </c>
      <c r="I439" s="40">
        <v>7.1999999999999984</v>
      </c>
      <c r="J439" s="40">
        <v>7.2999999999999989</v>
      </c>
      <c r="K439" s="31">
        <v>7.1</v>
      </c>
      <c r="L439" s="31">
        <v>6.95</v>
      </c>
      <c r="M439" s="31">
        <v>316.68556000000001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129</v>
      </c>
      <c r="D440" s="40">
        <v>128.93333333333334</v>
      </c>
      <c r="E440" s="40">
        <v>128.06666666666666</v>
      </c>
      <c r="F440" s="40">
        <v>127.13333333333333</v>
      </c>
      <c r="G440" s="40">
        <v>126.26666666666665</v>
      </c>
      <c r="H440" s="40">
        <v>129.86666666666667</v>
      </c>
      <c r="I440" s="40">
        <v>130.73333333333335</v>
      </c>
      <c r="J440" s="40">
        <v>131.66666666666669</v>
      </c>
      <c r="K440" s="31">
        <v>129.80000000000001</v>
      </c>
      <c r="L440" s="31">
        <v>128</v>
      </c>
      <c r="M440" s="31">
        <v>0.28895999999999999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1064.05</v>
      </c>
      <c r="D441" s="40">
        <v>1060.8</v>
      </c>
      <c r="E441" s="40">
        <v>1054.5999999999999</v>
      </c>
      <c r="F441" s="40">
        <v>1045.1499999999999</v>
      </c>
      <c r="G441" s="40">
        <v>1038.9499999999998</v>
      </c>
      <c r="H441" s="40">
        <v>1070.25</v>
      </c>
      <c r="I441" s="40">
        <v>1076.4500000000003</v>
      </c>
      <c r="J441" s="40">
        <v>1085.9000000000001</v>
      </c>
      <c r="K441" s="31">
        <v>1067</v>
      </c>
      <c r="L441" s="31">
        <v>1051.3499999999999</v>
      </c>
      <c r="M441" s="31">
        <v>0.33805000000000002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631.45000000000005</v>
      </c>
      <c r="D442" s="40">
        <v>630.88333333333333</v>
      </c>
      <c r="E442" s="40">
        <v>624.11666666666667</v>
      </c>
      <c r="F442" s="40">
        <v>616.7833333333333</v>
      </c>
      <c r="G442" s="40">
        <v>610.01666666666665</v>
      </c>
      <c r="H442" s="40">
        <v>638.2166666666667</v>
      </c>
      <c r="I442" s="40">
        <v>644.98333333333335</v>
      </c>
      <c r="J442" s="40">
        <v>652.31666666666672</v>
      </c>
      <c r="K442" s="31">
        <v>637.65</v>
      </c>
      <c r="L442" s="31">
        <v>623.54999999999995</v>
      </c>
      <c r="M442" s="31">
        <v>8.2154900000000008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1517.2</v>
      </c>
      <c r="D443" s="40">
        <v>1525.45</v>
      </c>
      <c r="E443" s="40">
        <v>1502.75</v>
      </c>
      <c r="F443" s="40">
        <v>1488.3</v>
      </c>
      <c r="G443" s="40">
        <v>1465.6</v>
      </c>
      <c r="H443" s="40">
        <v>1539.9</v>
      </c>
      <c r="I443" s="40">
        <v>1562.6000000000004</v>
      </c>
      <c r="J443" s="40">
        <v>1577.0500000000002</v>
      </c>
      <c r="K443" s="31">
        <v>1548.15</v>
      </c>
      <c r="L443" s="31">
        <v>1511</v>
      </c>
      <c r="M443" s="31">
        <v>0.15723999999999999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660.55</v>
      </c>
      <c r="D444" s="40">
        <v>663.51666666666665</v>
      </c>
      <c r="E444" s="40">
        <v>652.0333333333333</v>
      </c>
      <c r="F444" s="40">
        <v>643.51666666666665</v>
      </c>
      <c r="G444" s="40">
        <v>632.0333333333333</v>
      </c>
      <c r="H444" s="40">
        <v>672.0333333333333</v>
      </c>
      <c r="I444" s="40">
        <v>683.51666666666665</v>
      </c>
      <c r="J444" s="40">
        <v>692.0333333333333</v>
      </c>
      <c r="K444" s="31">
        <v>675</v>
      </c>
      <c r="L444" s="31">
        <v>655</v>
      </c>
      <c r="M444" s="31">
        <v>0.29980000000000001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8973.35</v>
      </c>
      <c r="D445" s="40">
        <v>8954.9833333333318</v>
      </c>
      <c r="E445" s="40">
        <v>8869.9666666666635</v>
      </c>
      <c r="F445" s="40">
        <v>8766.5833333333321</v>
      </c>
      <c r="G445" s="40">
        <v>8681.5666666666639</v>
      </c>
      <c r="H445" s="40">
        <v>9058.3666666666631</v>
      </c>
      <c r="I445" s="40">
        <v>9143.3833333333296</v>
      </c>
      <c r="J445" s="40">
        <v>9246.7666666666628</v>
      </c>
      <c r="K445" s="31">
        <v>9040</v>
      </c>
      <c r="L445" s="31">
        <v>8851.6</v>
      </c>
      <c r="M445" s="31">
        <v>0.10213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44.35</v>
      </c>
      <c r="D446" s="40">
        <v>44.199999999999996</v>
      </c>
      <c r="E446" s="40">
        <v>43.249999999999993</v>
      </c>
      <c r="F446" s="40">
        <v>42.15</v>
      </c>
      <c r="G446" s="40">
        <v>41.199999999999996</v>
      </c>
      <c r="H446" s="40">
        <v>45.29999999999999</v>
      </c>
      <c r="I446" s="40">
        <v>46.249999999999993</v>
      </c>
      <c r="J446" s="40">
        <v>47.349999999999987</v>
      </c>
      <c r="K446" s="31">
        <v>45.15</v>
      </c>
      <c r="L446" s="31">
        <v>43.1</v>
      </c>
      <c r="M446" s="31">
        <v>230.94443999999999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562</v>
      </c>
      <c r="D447" s="40">
        <v>561.7833333333333</v>
      </c>
      <c r="E447" s="40">
        <v>554.56666666666661</v>
      </c>
      <c r="F447" s="40">
        <v>547.13333333333333</v>
      </c>
      <c r="G447" s="40">
        <v>539.91666666666663</v>
      </c>
      <c r="H447" s="40">
        <v>569.21666666666658</v>
      </c>
      <c r="I447" s="40">
        <v>576.43333333333328</v>
      </c>
      <c r="J447" s="40">
        <v>583.86666666666656</v>
      </c>
      <c r="K447" s="31">
        <v>569</v>
      </c>
      <c r="L447" s="31">
        <v>554.35</v>
      </c>
      <c r="M447" s="31">
        <v>19.106870000000001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871.05</v>
      </c>
      <c r="D448" s="40">
        <v>883.05000000000007</v>
      </c>
      <c r="E448" s="40">
        <v>849.25000000000011</v>
      </c>
      <c r="F448" s="40">
        <v>827.45</v>
      </c>
      <c r="G448" s="40">
        <v>793.65000000000009</v>
      </c>
      <c r="H448" s="40">
        <v>904.85000000000014</v>
      </c>
      <c r="I448" s="40">
        <v>938.65000000000009</v>
      </c>
      <c r="J448" s="40">
        <v>960.45000000000016</v>
      </c>
      <c r="K448" s="31">
        <v>916.85</v>
      </c>
      <c r="L448" s="31">
        <v>861.25</v>
      </c>
      <c r="M448" s="31">
        <v>1.4821200000000001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18373.7</v>
      </c>
      <c r="D449" s="40">
        <v>18526.333333333332</v>
      </c>
      <c r="E449" s="40">
        <v>17952.666666666664</v>
      </c>
      <c r="F449" s="40">
        <v>17531.633333333331</v>
      </c>
      <c r="G449" s="40">
        <v>16957.966666666664</v>
      </c>
      <c r="H449" s="40">
        <v>18947.366666666665</v>
      </c>
      <c r="I449" s="40">
        <v>19521.033333333329</v>
      </c>
      <c r="J449" s="40">
        <v>19942.066666666666</v>
      </c>
      <c r="K449" s="31">
        <v>19100</v>
      </c>
      <c r="L449" s="31">
        <v>18105.3</v>
      </c>
      <c r="M449" s="31">
        <v>4.1270000000000001E-2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930.95</v>
      </c>
      <c r="D450" s="40">
        <v>936.73333333333323</v>
      </c>
      <c r="E450" s="40">
        <v>921.46666666666647</v>
      </c>
      <c r="F450" s="40">
        <v>911.98333333333323</v>
      </c>
      <c r="G450" s="40">
        <v>896.71666666666647</v>
      </c>
      <c r="H450" s="40">
        <v>946.21666666666647</v>
      </c>
      <c r="I450" s="40">
        <v>961.48333333333312</v>
      </c>
      <c r="J450" s="40">
        <v>970.96666666666647</v>
      </c>
      <c r="K450" s="31">
        <v>952</v>
      </c>
      <c r="L450" s="31">
        <v>927.25</v>
      </c>
      <c r="M450" s="31">
        <v>44.030160000000002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205.4</v>
      </c>
      <c r="D451" s="40">
        <v>205.86666666666667</v>
      </c>
      <c r="E451" s="40">
        <v>204.03333333333336</v>
      </c>
      <c r="F451" s="40">
        <v>202.66666666666669</v>
      </c>
      <c r="G451" s="40">
        <v>200.83333333333337</v>
      </c>
      <c r="H451" s="40">
        <v>207.23333333333335</v>
      </c>
      <c r="I451" s="40">
        <v>209.06666666666666</v>
      </c>
      <c r="J451" s="40">
        <v>210.43333333333334</v>
      </c>
      <c r="K451" s="31">
        <v>207.7</v>
      </c>
      <c r="L451" s="31">
        <v>204.5</v>
      </c>
      <c r="M451" s="31">
        <v>9.7553800000000006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1451.25</v>
      </c>
      <c r="D452" s="40">
        <v>1453.3</v>
      </c>
      <c r="E452" s="40">
        <v>1436.8</v>
      </c>
      <c r="F452" s="40">
        <v>1422.35</v>
      </c>
      <c r="G452" s="40">
        <v>1405.85</v>
      </c>
      <c r="H452" s="40">
        <v>1467.75</v>
      </c>
      <c r="I452" s="40">
        <v>1484.25</v>
      </c>
      <c r="J452" s="40">
        <v>1498.7</v>
      </c>
      <c r="K452" s="31">
        <v>1469.8</v>
      </c>
      <c r="L452" s="31">
        <v>1438.85</v>
      </c>
      <c r="M452" s="31">
        <v>2.5042599999999999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3833.3</v>
      </c>
      <c r="D453" s="40">
        <v>3804.9666666666667</v>
      </c>
      <c r="E453" s="40">
        <v>3769.9333333333334</v>
      </c>
      <c r="F453" s="40">
        <v>3706.5666666666666</v>
      </c>
      <c r="G453" s="40">
        <v>3671.5333333333333</v>
      </c>
      <c r="H453" s="40">
        <v>3868.3333333333335</v>
      </c>
      <c r="I453" s="40">
        <v>3903.3666666666672</v>
      </c>
      <c r="J453" s="40">
        <v>3966.7333333333336</v>
      </c>
      <c r="K453" s="31">
        <v>3840</v>
      </c>
      <c r="L453" s="31">
        <v>3741.6</v>
      </c>
      <c r="M453" s="31">
        <v>18.77966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801.45</v>
      </c>
      <c r="D454" s="40">
        <v>806.78333333333342</v>
      </c>
      <c r="E454" s="40">
        <v>794.36666666666679</v>
      </c>
      <c r="F454" s="40">
        <v>787.28333333333342</v>
      </c>
      <c r="G454" s="40">
        <v>774.86666666666679</v>
      </c>
      <c r="H454" s="40">
        <v>813.86666666666679</v>
      </c>
      <c r="I454" s="40">
        <v>826.28333333333353</v>
      </c>
      <c r="J454" s="40">
        <v>833.36666666666679</v>
      </c>
      <c r="K454" s="31">
        <v>819.2</v>
      </c>
      <c r="L454" s="31">
        <v>799.7</v>
      </c>
      <c r="M454" s="31">
        <v>34.998699999999999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5840.15</v>
      </c>
      <c r="D455" s="40">
        <v>5852.3666666666659</v>
      </c>
      <c r="E455" s="40">
        <v>5777.7833333333319</v>
      </c>
      <c r="F455" s="40">
        <v>5715.4166666666661</v>
      </c>
      <c r="G455" s="40">
        <v>5640.8333333333321</v>
      </c>
      <c r="H455" s="40">
        <v>5914.7333333333318</v>
      </c>
      <c r="I455" s="40">
        <v>5989.3166666666657</v>
      </c>
      <c r="J455" s="40">
        <v>6051.6833333333316</v>
      </c>
      <c r="K455" s="31">
        <v>5926.95</v>
      </c>
      <c r="L455" s="31">
        <v>5790</v>
      </c>
      <c r="M455" s="31">
        <v>1.9441600000000001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1457.6</v>
      </c>
      <c r="D456" s="40">
        <v>1458.4333333333334</v>
      </c>
      <c r="E456" s="40">
        <v>1434.1666666666667</v>
      </c>
      <c r="F456" s="40">
        <v>1410.7333333333333</v>
      </c>
      <c r="G456" s="40">
        <v>1386.4666666666667</v>
      </c>
      <c r="H456" s="40">
        <v>1481.8666666666668</v>
      </c>
      <c r="I456" s="40">
        <v>1506.1333333333332</v>
      </c>
      <c r="J456" s="40">
        <v>1529.5666666666668</v>
      </c>
      <c r="K456" s="31">
        <v>1482.7</v>
      </c>
      <c r="L456" s="31">
        <v>1435</v>
      </c>
      <c r="M456" s="31">
        <v>1.37822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188.3</v>
      </c>
      <c r="D457" s="40">
        <v>188.13333333333335</v>
      </c>
      <c r="E457" s="40">
        <v>183.4666666666667</v>
      </c>
      <c r="F457" s="40">
        <v>178.63333333333335</v>
      </c>
      <c r="G457" s="40">
        <v>173.9666666666667</v>
      </c>
      <c r="H457" s="40">
        <v>192.9666666666667</v>
      </c>
      <c r="I457" s="40">
        <v>197.63333333333338</v>
      </c>
      <c r="J457" s="40">
        <v>202.4666666666667</v>
      </c>
      <c r="K457" s="31">
        <v>192.8</v>
      </c>
      <c r="L457" s="31">
        <v>183.3</v>
      </c>
      <c r="M457" s="31">
        <v>72.173959999999994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344.95</v>
      </c>
      <c r="D458" s="40">
        <v>345.10000000000008</v>
      </c>
      <c r="E458" s="40">
        <v>338.70000000000016</v>
      </c>
      <c r="F458" s="40">
        <v>332.4500000000001</v>
      </c>
      <c r="G458" s="40">
        <v>326.05000000000018</v>
      </c>
      <c r="H458" s="40">
        <v>351.35000000000014</v>
      </c>
      <c r="I458" s="40">
        <v>357.75000000000011</v>
      </c>
      <c r="J458" s="40">
        <v>364.00000000000011</v>
      </c>
      <c r="K458" s="31">
        <v>351.5</v>
      </c>
      <c r="L458" s="31">
        <v>338.85</v>
      </c>
      <c r="M458" s="31">
        <v>318.61984999999999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179.4</v>
      </c>
      <c r="D459" s="40">
        <v>177.5</v>
      </c>
      <c r="E459" s="40">
        <v>170.25</v>
      </c>
      <c r="F459" s="40">
        <v>161.1</v>
      </c>
      <c r="G459" s="40">
        <v>153.85</v>
      </c>
      <c r="H459" s="40">
        <v>186.65</v>
      </c>
      <c r="I459" s="40">
        <v>193.9</v>
      </c>
      <c r="J459" s="40">
        <v>203.05</v>
      </c>
      <c r="K459" s="31">
        <v>184.75</v>
      </c>
      <c r="L459" s="31">
        <v>168.35</v>
      </c>
      <c r="M459" s="31">
        <v>1611.8937900000001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1316.85</v>
      </c>
      <c r="D460" s="40">
        <v>1319.9</v>
      </c>
      <c r="E460" s="40">
        <v>1307.1000000000001</v>
      </c>
      <c r="F460" s="40">
        <v>1297.3500000000001</v>
      </c>
      <c r="G460" s="40">
        <v>1284.5500000000002</v>
      </c>
      <c r="H460" s="40">
        <v>1329.65</v>
      </c>
      <c r="I460" s="40">
        <v>1342.4500000000003</v>
      </c>
      <c r="J460" s="40">
        <v>1352.2</v>
      </c>
      <c r="K460" s="31">
        <v>1332.7</v>
      </c>
      <c r="L460" s="31">
        <v>1310.1500000000001</v>
      </c>
      <c r="M460" s="31">
        <v>57.952159999999999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4741.6499999999996</v>
      </c>
      <c r="D461" s="40">
        <v>4723.416666666667</v>
      </c>
      <c r="E461" s="40">
        <v>4676.8333333333339</v>
      </c>
      <c r="F461" s="40">
        <v>4612.0166666666673</v>
      </c>
      <c r="G461" s="40">
        <v>4565.4333333333343</v>
      </c>
      <c r="H461" s="40">
        <v>4788.2333333333336</v>
      </c>
      <c r="I461" s="40">
        <v>4834.8166666666675</v>
      </c>
      <c r="J461" s="40">
        <v>4899.6333333333332</v>
      </c>
      <c r="K461" s="31">
        <v>4770</v>
      </c>
      <c r="L461" s="31">
        <v>4658.6000000000004</v>
      </c>
      <c r="M461" s="31">
        <v>0.34972999999999999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1413.05</v>
      </c>
      <c r="D462" s="40">
        <v>1405.0166666666667</v>
      </c>
      <c r="E462" s="40">
        <v>1389.0333333333333</v>
      </c>
      <c r="F462" s="40">
        <v>1365.0166666666667</v>
      </c>
      <c r="G462" s="40">
        <v>1349.0333333333333</v>
      </c>
      <c r="H462" s="40">
        <v>1429.0333333333333</v>
      </c>
      <c r="I462" s="40">
        <v>1445.0166666666664</v>
      </c>
      <c r="J462" s="40">
        <v>1469.0333333333333</v>
      </c>
      <c r="K462" s="31">
        <v>1421</v>
      </c>
      <c r="L462" s="31">
        <v>1381</v>
      </c>
      <c r="M462" s="31">
        <v>24.818249999999999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164.6</v>
      </c>
      <c r="D463" s="40">
        <v>164.8</v>
      </c>
      <c r="E463" s="40">
        <v>162.60000000000002</v>
      </c>
      <c r="F463" s="40">
        <v>160.60000000000002</v>
      </c>
      <c r="G463" s="40">
        <v>158.40000000000003</v>
      </c>
      <c r="H463" s="40">
        <v>166.8</v>
      </c>
      <c r="I463" s="40">
        <v>169</v>
      </c>
      <c r="J463" s="40">
        <v>171</v>
      </c>
      <c r="K463" s="31">
        <v>167</v>
      </c>
      <c r="L463" s="31">
        <v>162.80000000000001</v>
      </c>
      <c r="M463" s="31">
        <v>3.7630300000000001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1012</v>
      </c>
      <c r="D464" s="40">
        <v>1014.4666666666667</v>
      </c>
      <c r="E464" s="40">
        <v>1002.0333333333333</v>
      </c>
      <c r="F464" s="40">
        <v>992.06666666666661</v>
      </c>
      <c r="G464" s="40">
        <v>979.63333333333321</v>
      </c>
      <c r="H464" s="40">
        <v>1024.4333333333334</v>
      </c>
      <c r="I464" s="40">
        <v>1036.8666666666668</v>
      </c>
      <c r="J464" s="40">
        <v>1046.8333333333335</v>
      </c>
      <c r="K464" s="31">
        <v>1026.9000000000001</v>
      </c>
      <c r="L464" s="31">
        <v>1004.5</v>
      </c>
      <c r="M464" s="31">
        <v>5.6114699999999997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1347.65</v>
      </c>
      <c r="D465" s="40">
        <v>1344.3999999999999</v>
      </c>
      <c r="E465" s="40">
        <v>1335.2499999999998</v>
      </c>
      <c r="F465" s="40">
        <v>1322.85</v>
      </c>
      <c r="G465" s="40">
        <v>1313.6999999999998</v>
      </c>
      <c r="H465" s="40">
        <v>1356.7999999999997</v>
      </c>
      <c r="I465" s="40">
        <v>1365.9499999999998</v>
      </c>
      <c r="J465" s="40">
        <v>1378.3499999999997</v>
      </c>
      <c r="K465" s="31">
        <v>1353.55</v>
      </c>
      <c r="L465" s="31">
        <v>1332</v>
      </c>
      <c r="M465" s="31">
        <v>0.24041000000000001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1173.7</v>
      </c>
      <c r="D466" s="40">
        <v>1179.8166666666666</v>
      </c>
      <c r="E466" s="40">
        <v>1159.8833333333332</v>
      </c>
      <c r="F466" s="40">
        <v>1146.0666666666666</v>
      </c>
      <c r="G466" s="40">
        <v>1126.1333333333332</v>
      </c>
      <c r="H466" s="40">
        <v>1193.6333333333332</v>
      </c>
      <c r="I466" s="40">
        <v>1213.5666666666666</v>
      </c>
      <c r="J466" s="40">
        <v>1227.3833333333332</v>
      </c>
      <c r="K466" s="31">
        <v>1199.75</v>
      </c>
      <c r="L466" s="31">
        <v>1166</v>
      </c>
      <c r="M466" s="31">
        <v>0.41224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1696.05</v>
      </c>
      <c r="D467" s="40">
        <v>1690.6166666666668</v>
      </c>
      <c r="E467" s="40">
        <v>1680.4333333333336</v>
      </c>
      <c r="F467" s="40">
        <v>1664.8166666666668</v>
      </c>
      <c r="G467" s="40">
        <v>1654.6333333333337</v>
      </c>
      <c r="H467" s="40">
        <v>1706.2333333333336</v>
      </c>
      <c r="I467" s="40">
        <v>1716.416666666667</v>
      </c>
      <c r="J467" s="40">
        <v>1732.0333333333335</v>
      </c>
      <c r="K467" s="31">
        <v>1700.8</v>
      </c>
      <c r="L467" s="31">
        <v>1675</v>
      </c>
      <c r="M467" s="31">
        <v>0.22048999999999999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2192.65</v>
      </c>
      <c r="D468" s="40">
        <v>2176.4333333333334</v>
      </c>
      <c r="E468" s="40">
        <v>2146.2166666666667</v>
      </c>
      <c r="F468" s="40">
        <v>2099.7833333333333</v>
      </c>
      <c r="G468" s="40">
        <v>2069.5666666666666</v>
      </c>
      <c r="H468" s="40">
        <v>2222.8666666666668</v>
      </c>
      <c r="I468" s="40">
        <v>2253.0833333333339</v>
      </c>
      <c r="J468" s="40">
        <v>2299.5166666666669</v>
      </c>
      <c r="K468" s="31">
        <v>2206.65</v>
      </c>
      <c r="L468" s="31">
        <v>2130</v>
      </c>
      <c r="M468" s="31">
        <v>13.297840000000001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3129.3</v>
      </c>
      <c r="D469" s="40">
        <v>3126.7666666666664</v>
      </c>
      <c r="E469" s="40">
        <v>3104.5333333333328</v>
      </c>
      <c r="F469" s="40">
        <v>3079.7666666666664</v>
      </c>
      <c r="G469" s="40">
        <v>3057.5333333333328</v>
      </c>
      <c r="H469" s="40">
        <v>3151.5333333333328</v>
      </c>
      <c r="I469" s="40">
        <v>3173.7666666666664</v>
      </c>
      <c r="J469" s="40">
        <v>3198.5333333333328</v>
      </c>
      <c r="K469" s="31">
        <v>3149</v>
      </c>
      <c r="L469" s="31">
        <v>3102</v>
      </c>
      <c r="M469" s="31">
        <v>0.39334999999999998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515.15</v>
      </c>
      <c r="D470" s="40">
        <v>511.15000000000003</v>
      </c>
      <c r="E470" s="40">
        <v>502.80000000000007</v>
      </c>
      <c r="F470" s="40">
        <v>490.45000000000005</v>
      </c>
      <c r="G470" s="40">
        <v>482.10000000000008</v>
      </c>
      <c r="H470" s="40">
        <v>523.5</v>
      </c>
      <c r="I470" s="40">
        <v>531.85000000000014</v>
      </c>
      <c r="J470" s="40">
        <v>544.20000000000005</v>
      </c>
      <c r="K470" s="31">
        <v>519.5</v>
      </c>
      <c r="L470" s="31">
        <v>498.8</v>
      </c>
      <c r="M470" s="31">
        <v>18.17013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1049.8499999999999</v>
      </c>
      <c r="D471" s="40">
        <v>1052.7</v>
      </c>
      <c r="E471" s="40">
        <v>1037.4000000000001</v>
      </c>
      <c r="F471" s="40">
        <v>1024.95</v>
      </c>
      <c r="G471" s="40">
        <v>1009.6500000000001</v>
      </c>
      <c r="H471" s="40">
        <v>1065.1500000000001</v>
      </c>
      <c r="I471" s="40">
        <v>1080.4499999999998</v>
      </c>
      <c r="J471" s="40">
        <v>1092.9000000000001</v>
      </c>
      <c r="K471" s="31">
        <v>1068</v>
      </c>
      <c r="L471" s="31">
        <v>1040.25</v>
      </c>
      <c r="M471" s="31">
        <v>6.7524600000000001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32.35</v>
      </c>
      <c r="D472" s="40">
        <v>32.35</v>
      </c>
      <c r="E472" s="40">
        <v>32.35</v>
      </c>
      <c r="F472" s="40">
        <v>32.35</v>
      </c>
      <c r="G472" s="40">
        <v>32.35</v>
      </c>
      <c r="H472" s="40">
        <v>32.35</v>
      </c>
      <c r="I472" s="40">
        <v>32.35</v>
      </c>
      <c r="J472" s="40">
        <v>32.35</v>
      </c>
      <c r="K472" s="31">
        <v>32.35</v>
      </c>
      <c r="L472" s="31">
        <v>32.35</v>
      </c>
      <c r="M472" s="31">
        <v>30.940940000000001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178.1</v>
      </c>
      <c r="D473" s="40">
        <v>179.18333333333331</v>
      </c>
      <c r="E473" s="40">
        <v>175.41666666666663</v>
      </c>
      <c r="F473" s="40">
        <v>172.73333333333332</v>
      </c>
      <c r="G473" s="40">
        <v>168.96666666666664</v>
      </c>
      <c r="H473" s="40">
        <v>181.86666666666662</v>
      </c>
      <c r="I473" s="40">
        <v>185.63333333333333</v>
      </c>
      <c r="J473" s="40">
        <v>188.31666666666661</v>
      </c>
      <c r="K473" s="31">
        <v>182.95</v>
      </c>
      <c r="L473" s="31">
        <v>176.5</v>
      </c>
      <c r="M473" s="31">
        <v>7.9298599999999997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1328.75</v>
      </c>
      <c r="D474" s="40">
        <v>1327.8</v>
      </c>
      <c r="E474" s="40">
        <v>1310.9499999999998</v>
      </c>
      <c r="F474" s="40">
        <v>1293.1499999999999</v>
      </c>
      <c r="G474" s="40">
        <v>1276.2999999999997</v>
      </c>
      <c r="H474" s="40">
        <v>1345.6</v>
      </c>
      <c r="I474" s="40">
        <v>1362.4499999999998</v>
      </c>
      <c r="J474" s="40">
        <v>1380.25</v>
      </c>
      <c r="K474" s="31">
        <v>1344.65</v>
      </c>
      <c r="L474" s="31">
        <v>1310</v>
      </c>
      <c r="M474" s="31">
        <v>1.0435099999999999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13.75</v>
      </c>
      <c r="D475" s="40">
        <v>13.716666666666667</v>
      </c>
      <c r="E475" s="40">
        <v>13.633333333333333</v>
      </c>
      <c r="F475" s="40">
        <v>13.516666666666666</v>
      </c>
      <c r="G475" s="40">
        <v>13.433333333333332</v>
      </c>
      <c r="H475" s="40">
        <v>13.833333333333334</v>
      </c>
      <c r="I475" s="40">
        <v>13.916666666666666</v>
      </c>
      <c r="J475" s="40">
        <v>14.033333333333335</v>
      </c>
      <c r="K475" s="31">
        <v>13.8</v>
      </c>
      <c r="L475" s="31">
        <v>13.6</v>
      </c>
      <c r="M475" s="31">
        <v>38.783180000000002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538.6</v>
      </c>
      <c r="D476" s="40">
        <v>539.4</v>
      </c>
      <c r="E476" s="40">
        <v>531.15</v>
      </c>
      <c r="F476" s="40">
        <v>523.70000000000005</v>
      </c>
      <c r="G476" s="40">
        <v>515.45000000000005</v>
      </c>
      <c r="H476" s="40">
        <v>546.84999999999991</v>
      </c>
      <c r="I476" s="40">
        <v>555.09999999999991</v>
      </c>
      <c r="J476" s="40">
        <v>562.54999999999984</v>
      </c>
      <c r="K476" s="31">
        <v>547.65</v>
      </c>
      <c r="L476" s="31">
        <v>531.95000000000005</v>
      </c>
      <c r="M476" s="31">
        <v>2.71597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714.65</v>
      </c>
      <c r="D477" s="40">
        <v>711.6</v>
      </c>
      <c r="E477" s="40">
        <v>703.6</v>
      </c>
      <c r="F477" s="40">
        <v>692.55</v>
      </c>
      <c r="G477" s="40">
        <v>684.55</v>
      </c>
      <c r="H477" s="40">
        <v>722.65000000000009</v>
      </c>
      <c r="I477" s="40">
        <v>730.65000000000009</v>
      </c>
      <c r="J477" s="40">
        <v>741.70000000000016</v>
      </c>
      <c r="K477" s="31">
        <v>719.6</v>
      </c>
      <c r="L477" s="31">
        <v>700.55</v>
      </c>
      <c r="M477" s="31">
        <v>37.801909999999999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1055.3</v>
      </c>
      <c r="D478" s="40">
        <v>1063.8666666666666</v>
      </c>
      <c r="E478" s="40">
        <v>1043.6333333333332</v>
      </c>
      <c r="F478" s="40">
        <v>1031.9666666666667</v>
      </c>
      <c r="G478" s="40">
        <v>1011.7333333333333</v>
      </c>
      <c r="H478" s="40">
        <v>1075.5333333333331</v>
      </c>
      <c r="I478" s="40">
        <v>1095.7666666666662</v>
      </c>
      <c r="J478" s="40">
        <v>1107.4333333333329</v>
      </c>
      <c r="K478" s="31">
        <v>1084.0999999999999</v>
      </c>
      <c r="L478" s="31">
        <v>1052.2</v>
      </c>
      <c r="M478" s="31">
        <v>0.78783000000000003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153.6</v>
      </c>
      <c r="D479" s="40">
        <v>154.16666666666666</v>
      </c>
      <c r="E479" s="40">
        <v>152.43333333333331</v>
      </c>
      <c r="F479" s="40">
        <v>151.26666666666665</v>
      </c>
      <c r="G479" s="40">
        <v>149.5333333333333</v>
      </c>
      <c r="H479" s="40">
        <v>155.33333333333331</v>
      </c>
      <c r="I479" s="40">
        <v>157.06666666666666</v>
      </c>
      <c r="J479" s="40">
        <v>158.23333333333332</v>
      </c>
      <c r="K479" s="31">
        <v>155.9</v>
      </c>
      <c r="L479" s="31">
        <v>153</v>
      </c>
      <c r="M479" s="31">
        <v>3.7112500000000002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20.95</v>
      </c>
      <c r="D480" s="40">
        <v>21</v>
      </c>
      <c r="E480" s="40">
        <v>20.8</v>
      </c>
      <c r="F480" s="40">
        <v>20.650000000000002</v>
      </c>
      <c r="G480" s="40">
        <v>20.450000000000003</v>
      </c>
      <c r="H480" s="40">
        <v>21.15</v>
      </c>
      <c r="I480" s="40">
        <v>21.35</v>
      </c>
      <c r="J480" s="40">
        <v>21.499999999999996</v>
      </c>
      <c r="K480" s="31">
        <v>21.2</v>
      </c>
      <c r="L480" s="31">
        <v>20.85</v>
      </c>
      <c r="M480" s="31">
        <v>23.636790000000001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7464</v>
      </c>
      <c r="D481" s="40">
        <v>7492.9833333333336</v>
      </c>
      <c r="E481" s="40">
        <v>7421.1166666666668</v>
      </c>
      <c r="F481" s="40">
        <v>7378.2333333333336</v>
      </c>
      <c r="G481" s="40">
        <v>7306.3666666666668</v>
      </c>
      <c r="H481" s="40">
        <v>7535.8666666666668</v>
      </c>
      <c r="I481" s="40">
        <v>7607.7333333333336</v>
      </c>
      <c r="J481" s="40">
        <v>7650.6166666666668</v>
      </c>
      <c r="K481" s="31">
        <v>7564.85</v>
      </c>
      <c r="L481" s="31">
        <v>7450.1</v>
      </c>
      <c r="M481" s="31">
        <v>2.2930999999999999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37.1</v>
      </c>
      <c r="D482" s="40">
        <v>37.283333333333331</v>
      </c>
      <c r="E482" s="40">
        <v>36.716666666666661</v>
      </c>
      <c r="F482" s="40">
        <v>36.333333333333329</v>
      </c>
      <c r="G482" s="40">
        <v>35.766666666666659</v>
      </c>
      <c r="H482" s="40">
        <v>37.666666666666664</v>
      </c>
      <c r="I482" s="40">
        <v>38.233333333333327</v>
      </c>
      <c r="J482" s="40">
        <v>38.616666666666667</v>
      </c>
      <c r="K482" s="31">
        <v>37.85</v>
      </c>
      <c r="L482" s="31">
        <v>36.9</v>
      </c>
      <c r="M482" s="31">
        <v>126.0243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1613.35</v>
      </c>
      <c r="D483" s="40">
        <v>1606.6333333333332</v>
      </c>
      <c r="E483" s="40">
        <v>1596.2666666666664</v>
      </c>
      <c r="F483" s="40">
        <v>1579.1833333333332</v>
      </c>
      <c r="G483" s="40">
        <v>1568.8166666666664</v>
      </c>
      <c r="H483" s="40">
        <v>1623.7166666666665</v>
      </c>
      <c r="I483" s="40">
        <v>1634.0833333333333</v>
      </c>
      <c r="J483" s="40">
        <v>1651.1666666666665</v>
      </c>
      <c r="K483" s="31">
        <v>1617</v>
      </c>
      <c r="L483" s="31">
        <v>1589.55</v>
      </c>
      <c r="M483" s="31">
        <v>4.1820700000000004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882.35</v>
      </c>
      <c r="D484" s="40">
        <v>877.33333333333337</v>
      </c>
      <c r="E484" s="40">
        <v>868.01666666666677</v>
      </c>
      <c r="F484" s="40">
        <v>853.68333333333339</v>
      </c>
      <c r="G484" s="40">
        <v>844.36666666666679</v>
      </c>
      <c r="H484" s="40">
        <v>891.66666666666674</v>
      </c>
      <c r="I484" s="40">
        <v>900.98333333333335</v>
      </c>
      <c r="J484" s="40">
        <v>915.31666666666672</v>
      </c>
      <c r="K484" s="31">
        <v>886.65</v>
      </c>
      <c r="L484" s="31">
        <v>863</v>
      </c>
      <c r="M484" s="31">
        <v>31.597809999999999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260.60000000000002</v>
      </c>
      <c r="D485" s="40">
        <v>261.61666666666667</v>
      </c>
      <c r="E485" s="40">
        <v>256.58333333333337</v>
      </c>
      <c r="F485" s="40">
        <v>252.56666666666672</v>
      </c>
      <c r="G485" s="40">
        <v>247.53333333333342</v>
      </c>
      <c r="H485" s="40">
        <v>265.63333333333333</v>
      </c>
      <c r="I485" s="40">
        <v>270.66666666666663</v>
      </c>
      <c r="J485" s="40">
        <v>274.68333333333328</v>
      </c>
      <c r="K485" s="31">
        <v>266.64999999999998</v>
      </c>
      <c r="L485" s="31">
        <v>257.60000000000002</v>
      </c>
      <c r="M485" s="31">
        <v>8.92211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3807</v>
      </c>
      <c r="D486" s="40">
        <v>3788.8166666666671</v>
      </c>
      <c r="E486" s="40">
        <v>3717.6333333333341</v>
      </c>
      <c r="F486" s="40">
        <v>3628.2666666666669</v>
      </c>
      <c r="G486" s="40">
        <v>3557.0833333333339</v>
      </c>
      <c r="H486" s="40">
        <v>3878.1833333333343</v>
      </c>
      <c r="I486" s="40">
        <v>3949.3666666666677</v>
      </c>
      <c r="J486" s="40">
        <v>4038.7333333333345</v>
      </c>
      <c r="K486" s="31">
        <v>3860</v>
      </c>
      <c r="L486" s="31">
        <v>3699.45</v>
      </c>
      <c r="M486" s="31">
        <v>0.55405000000000004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494.15</v>
      </c>
      <c r="D487" s="40">
        <v>496.73333333333335</v>
      </c>
      <c r="E487" s="40">
        <v>489.41666666666669</v>
      </c>
      <c r="F487" s="40">
        <v>484.68333333333334</v>
      </c>
      <c r="G487" s="40">
        <v>477.36666666666667</v>
      </c>
      <c r="H487" s="40">
        <v>501.4666666666667</v>
      </c>
      <c r="I487" s="40">
        <v>508.7833333333333</v>
      </c>
      <c r="J487" s="40">
        <v>513.51666666666665</v>
      </c>
      <c r="K487" s="31">
        <v>504.05</v>
      </c>
      <c r="L487" s="31">
        <v>492</v>
      </c>
      <c r="M487" s="31">
        <v>2.3305600000000002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3466.75</v>
      </c>
      <c r="D488" s="40">
        <v>3479.6333333333332</v>
      </c>
      <c r="E488" s="40">
        <v>3439.3666666666663</v>
      </c>
      <c r="F488" s="40">
        <v>3411.9833333333331</v>
      </c>
      <c r="G488" s="40">
        <v>3371.7166666666662</v>
      </c>
      <c r="H488" s="40">
        <v>3507.0166666666664</v>
      </c>
      <c r="I488" s="40">
        <v>3547.2833333333328</v>
      </c>
      <c r="J488" s="40">
        <v>3574.6666666666665</v>
      </c>
      <c r="K488" s="31">
        <v>3519.9</v>
      </c>
      <c r="L488" s="31">
        <v>3452.25</v>
      </c>
      <c r="M488" s="31">
        <v>4.8939999999999997E-2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699.8</v>
      </c>
      <c r="D489" s="40">
        <v>701.58333333333337</v>
      </c>
      <c r="E489" s="40">
        <v>697.2166666666667</v>
      </c>
      <c r="F489" s="40">
        <v>694.63333333333333</v>
      </c>
      <c r="G489" s="40">
        <v>690.26666666666665</v>
      </c>
      <c r="H489" s="40">
        <v>704.16666666666674</v>
      </c>
      <c r="I489" s="40">
        <v>708.5333333333333</v>
      </c>
      <c r="J489" s="40">
        <v>711.11666666666679</v>
      </c>
      <c r="K489" s="31">
        <v>705.95</v>
      </c>
      <c r="L489" s="31">
        <v>699</v>
      </c>
      <c r="M489" s="31">
        <v>0.86119999999999997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40.25</v>
      </c>
      <c r="D490" s="40">
        <v>40.316666666666663</v>
      </c>
      <c r="E490" s="40">
        <v>40.083333333333329</v>
      </c>
      <c r="F490" s="40">
        <v>39.916666666666664</v>
      </c>
      <c r="G490" s="40">
        <v>39.68333333333333</v>
      </c>
      <c r="H490" s="40">
        <v>40.483333333333327</v>
      </c>
      <c r="I490" s="40">
        <v>40.716666666666661</v>
      </c>
      <c r="J490" s="40">
        <v>40.883333333333326</v>
      </c>
      <c r="K490" s="31">
        <v>40.549999999999997</v>
      </c>
      <c r="L490" s="31">
        <v>40.15</v>
      </c>
      <c r="M490" s="31">
        <v>37.961329999999997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1593.15</v>
      </c>
      <c r="D491" s="40">
        <v>1553.7833333333335</v>
      </c>
      <c r="E491" s="40">
        <v>1490.866666666667</v>
      </c>
      <c r="F491" s="40">
        <v>1388.5833333333335</v>
      </c>
      <c r="G491" s="40">
        <v>1325.666666666667</v>
      </c>
      <c r="H491" s="40">
        <v>1656.0666666666671</v>
      </c>
      <c r="I491" s="40">
        <v>1718.9833333333336</v>
      </c>
      <c r="J491" s="40">
        <v>1821.2666666666671</v>
      </c>
      <c r="K491" s="31">
        <v>1616.7</v>
      </c>
      <c r="L491" s="31">
        <v>1451.5</v>
      </c>
      <c r="M491" s="31">
        <v>7.37453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1893.25</v>
      </c>
      <c r="D492" s="40">
        <v>1886.4333333333334</v>
      </c>
      <c r="E492" s="40">
        <v>1857.8666666666668</v>
      </c>
      <c r="F492" s="40">
        <v>1822.4833333333333</v>
      </c>
      <c r="G492" s="40">
        <v>1793.9166666666667</v>
      </c>
      <c r="H492" s="40">
        <v>1921.8166666666668</v>
      </c>
      <c r="I492" s="40">
        <v>1950.3833333333334</v>
      </c>
      <c r="J492" s="40">
        <v>1985.7666666666669</v>
      </c>
      <c r="K492" s="31">
        <v>1915</v>
      </c>
      <c r="L492" s="31">
        <v>1851.05</v>
      </c>
      <c r="M492" s="31">
        <v>0.67147999999999997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300.60000000000002</v>
      </c>
      <c r="D493" s="40">
        <v>299.88333333333338</v>
      </c>
      <c r="E493" s="40">
        <v>297.26666666666677</v>
      </c>
      <c r="F493" s="40">
        <v>293.93333333333339</v>
      </c>
      <c r="G493" s="40">
        <v>291.31666666666678</v>
      </c>
      <c r="H493" s="40">
        <v>303.21666666666675</v>
      </c>
      <c r="I493" s="40">
        <v>305.83333333333343</v>
      </c>
      <c r="J493" s="40">
        <v>309.16666666666674</v>
      </c>
      <c r="K493" s="31">
        <v>302.5</v>
      </c>
      <c r="L493" s="31">
        <v>296.55</v>
      </c>
      <c r="M493" s="31">
        <v>3.10704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913.9</v>
      </c>
      <c r="D494" s="40">
        <v>916.18333333333339</v>
      </c>
      <c r="E494" s="40">
        <v>907.96666666666681</v>
      </c>
      <c r="F494" s="40">
        <v>902.03333333333342</v>
      </c>
      <c r="G494" s="40">
        <v>893.81666666666683</v>
      </c>
      <c r="H494" s="40">
        <v>922.11666666666679</v>
      </c>
      <c r="I494" s="40">
        <v>930.33333333333348</v>
      </c>
      <c r="J494" s="40">
        <v>936.26666666666677</v>
      </c>
      <c r="K494" s="31">
        <v>924.4</v>
      </c>
      <c r="L494" s="31">
        <v>910.25</v>
      </c>
      <c r="M494" s="31">
        <v>2.6046100000000001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303</v>
      </c>
      <c r="D495" s="40">
        <v>303.40000000000003</v>
      </c>
      <c r="E495" s="40">
        <v>298.80000000000007</v>
      </c>
      <c r="F495" s="40">
        <v>294.60000000000002</v>
      </c>
      <c r="G495" s="40">
        <v>290.00000000000006</v>
      </c>
      <c r="H495" s="40">
        <v>307.60000000000008</v>
      </c>
      <c r="I495" s="40">
        <v>312.2000000000001</v>
      </c>
      <c r="J495" s="40">
        <v>316.40000000000009</v>
      </c>
      <c r="K495" s="31">
        <v>308</v>
      </c>
      <c r="L495" s="31">
        <v>299.2</v>
      </c>
      <c r="M495" s="31">
        <v>121.93085000000001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2962</v>
      </c>
      <c r="D496" s="40">
        <v>2982.2666666666664</v>
      </c>
      <c r="E496" s="40">
        <v>2915.5333333333328</v>
      </c>
      <c r="F496" s="40">
        <v>2869.0666666666666</v>
      </c>
      <c r="G496" s="40">
        <v>2802.333333333333</v>
      </c>
      <c r="H496" s="40">
        <v>3028.7333333333327</v>
      </c>
      <c r="I496" s="40">
        <v>3095.4666666666662</v>
      </c>
      <c r="J496" s="40">
        <v>3141.9333333333325</v>
      </c>
      <c r="K496" s="31">
        <v>3049</v>
      </c>
      <c r="L496" s="31">
        <v>2935.8</v>
      </c>
      <c r="M496" s="31">
        <v>1.3761099999999999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2023.7</v>
      </c>
      <c r="D497" s="40">
        <v>2002.45</v>
      </c>
      <c r="E497" s="40">
        <v>1956.9</v>
      </c>
      <c r="F497" s="40">
        <v>1890.1000000000001</v>
      </c>
      <c r="G497" s="40">
        <v>1844.5500000000002</v>
      </c>
      <c r="H497" s="40">
        <v>2069.25</v>
      </c>
      <c r="I497" s="40">
        <v>2114.7999999999997</v>
      </c>
      <c r="J497" s="40">
        <v>2181.6</v>
      </c>
      <c r="K497" s="31">
        <v>2048</v>
      </c>
      <c r="L497" s="31">
        <v>1935.65</v>
      </c>
      <c r="M497" s="31">
        <v>3.9114300000000002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11.55</v>
      </c>
      <c r="D498" s="40">
        <v>11.683333333333332</v>
      </c>
      <c r="E498" s="40">
        <v>11.116666666666664</v>
      </c>
      <c r="F498" s="40">
        <v>10.683333333333332</v>
      </c>
      <c r="G498" s="40">
        <v>10.116666666666664</v>
      </c>
      <c r="H498" s="40">
        <v>12.116666666666664</v>
      </c>
      <c r="I498" s="40">
        <v>12.68333333333333</v>
      </c>
      <c r="J498" s="40">
        <v>13.116666666666664</v>
      </c>
      <c r="K498" s="31">
        <v>12.25</v>
      </c>
      <c r="L498" s="31">
        <v>11.25</v>
      </c>
      <c r="M498" s="31">
        <v>6540.3921399999999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1250.25</v>
      </c>
      <c r="D499" s="40">
        <v>1240.5833333333333</v>
      </c>
      <c r="E499" s="40">
        <v>1224.6666666666665</v>
      </c>
      <c r="F499" s="40">
        <v>1199.0833333333333</v>
      </c>
      <c r="G499" s="40">
        <v>1183.1666666666665</v>
      </c>
      <c r="H499" s="40">
        <v>1266.1666666666665</v>
      </c>
      <c r="I499" s="40">
        <v>1282.083333333333</v>
      </c>
      <c r="J499" s="40">
        <v>1307.6666666666665</v>
      </c>
      <c r="K499" s="31">
        <v>1256.5</v>
      </c>
      <c r="L499" s="31">
        <v>1215</v>
      </c>
      <c r="M499" s="31">
        <v>12.071120000000001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7186.5</v>
      </c>
      <c r="D500" s="40">
        <v>7178.833333333333</v>
      </c>
      <c r="E500" s="40">
        <v>7157.6666666666661</v>
      </c>
      <c r="F500" s="40">
        <v>7128.833333333333</v>
      </c>
      <c r="G500" s="40">
        <v>7107.6666666666661</v>
      </c>
      <c r="H500" s="40">
        <v>7207.6666666666661</v>
      </c>
      <c r="I500" s="40">
        <v>7228.8333333333321</v>
      </c>
      <c r="J500" s="40">
        <v>7257.6666666666661</v>
      </c>
      <c r="K500" s="31">
        <v>7200</v>
      </c>
      <c r="L500" s="31">
        <v>7150</v>
      </c>
      <c r="M500" s="31">
        <v>9.9100000000000004E-3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148.44999999999999</v>
      </c>
      <c r="D501" s="40">
        <v>147.28333333333333</v>
      </c>
      <c r="E501" s="40">
        <v>142.56666666666666</v>
      </c>
      <c r="F501" s="40">
        <v>136.68333333333334</v>
      </c>
      <c r="G501" s="40">
        <v>131.96666666666667</v>
      </c>
      <c r="H501" s="40">
        <v>153.16666666666666</v>
      </c>
      <c r="I501" s="40">
        <v>157.8833333333333</v>
      </c>
      <c r="J501" s="40">
        <v>163.76666666666665</v>
      </c>
      <c r="K501" s="31">
        <v>152</v>
      </c>
      <c r="L501" s="31">
        <v>141.4</v>
      </c>
      <c r="M501" s="31">
        <v>71.292839999999998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163.80000000000001</v>
      </c>
      <c r="D502" s="40">
        <v>163.26666666666668</v>
      </c>
      <c r="E502" s="40">
        <v>161.23333333333335</v>
      </c>
      <c r="F502" s="40">
        <v>158.66666666666666</v>
      </c>
      <c r="G502" s="40">
        <v>156.63333333333333</v>
      </c>
      <c r="H502" s="40">
        <v>165.83333333333337</v>
      </c>
      <c r="I502" s="40">
        <v>167.86666666666673</v>
      </c>
      <c r="J502" s="40">
        <v>170.43333333333339</v>
      </c>
      <c r="K502" s="31">
        <v>165.3</v>
      </c>
      <c r="L502" s="31">
        <v>160.69999999999999</v>
      </c>
      <c r="M502" s="31">
        <v>25.436399999999999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557</v>
      </c>
      <c r="D503" s="40">
        <v>557.95000000000005</v>
      </c>
      <c r="E503" s="40">
        <v>552.50000000000011</v>
      </c>
      <c r="F503" s="40">
        <v>548.00000000000011</v>
      </c>
      <c r="G503" s="40">
        <v>542.55000000000018</v>
      </c>
      <c r="H503" s="40">
        <v>562.45000000000005</v>
      </c>
      <c r="I503" s="40">
        <v>567.89999999999986</v>
      </c>
      <c r="J503" s="40">
        <v>572.4</v>
      </c>
      <c r="K503" s="31">
        <v>563.4</v>
      </c>
      <c r="L503" s="31">
        <v>553.45000000000005</v>
      </c>
      <c r="M503" s="31">
        <v>0.24998999999999999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2280.15</v>
      </c>
      <c r="D504" s="40">
        <v>2286.0666666666666</v>
      </c>
      <c r="E504" s="40">
        <v>2257.2833333333333</v>
      </c>
      <c r="F504" s="40">
        <v>2234.4166666666665</v>
      </c>
      <c r="G504" s="40">
        <v>2205.6333333333332</v>
      </c>
      <c r="H504" s="40">
        <v>2308.9333333333334</v>
      </c>
      <c r="I504" s="40">
        <v>2337.7166666666662</v>
      </c>
      <c r="J504" s="40">
        <v>2360.5833333333335</v>
      </c>
      <c r="K504" s="31">
        <v>2314.85</v>
      </c>
      <c r="L504" s="31">
        <v>2263.1999999999998</v>
      </c>
      <c r="M504" s="31">
        <v>0.55118999999999996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646.85</v>
      </c>
      <c r="D505" s="40">
        <v>643.46666666666658</v>
      </c>
      <c r="E505" s="40">
        <v>637.43333333333317</v>
      </c>
      <c r="F505" s="40">
        <v>628.01666666666654</v>
      </c>
      <c r="G505" s="40">
        <v>621.98333333333312</v>
      </c>
      <c r="H505" s="40">
        <v>652.88333333333321</v>
      </c>
      <c r="I505" s="40">
        <v>658.91666666666674</v>
      </c>
      <c r="J505" s="40">
        <v>668.33333333333326</v>
      </c>
      <c r="K505" s="31">
        <v>649.5</v>
      </c>
      <c r="L505" s="31">
        <v>634.04999999999995</v>
      </c>
      <c r="M505" s="31">
        <v>54.560740000000003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448.05</v>
      </c>
      <c r="D506" s="40">
        <v>449.01666666666665</v>
      </c>
      <c r="E506" s="40">
        <v>443.0333333333333</v>
      </c>
      <c r="F506" s="40">
        <v>438.01666666666665</v>
      </c>
      <c r="G506" s="40">
        <v>432.0333333333333</v>
      </c>
      <c r="H506" s="40">
        <v>454.0333333333333</v>
      </c>
      <c r="I506" s="40">
        <v>460.01666666666665</v>
      </c>
      <c r="J506" s="40">
        <v>465.0333333333333</v>
      </c>
      <c r="K506" s="31">
        <v>455</v>
      </c>
      <c r="L506" s="31">
        <v>444</v>
      </c>
      <c r="M506" s="31">
        <v>5.5365599999999997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13.1</v>
      </c>
      <c r="D507" s="40">
        <v>13.1</v>
      </c>
      <c r="E507" s="40">
        <v>13</v>
      </c>
      <c r="F507" s="40">
        <v>12.9</v>
      </c>
      <c r="G507" s="40">
        <v>12.8</v>
      </c>
      <c r="H507" s="40">
        <v>13.2</v>
      </c>
      <c r="I507" s="40">
        <v>13.299999999999997</v>
      </c>
      <c r="J507" s="40">
        <v>13.399999999999999</v>
      </c>
      <c r="K507" s="31">
        <v>13.2</v>
      </c>
      <c r="L507" s="31">
        <v>13</v>
      </c>
      <c r="M507" s="31">
        <v>968.49882000000002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299.45</v>
      </c>
      <c r="D508" s="40">
        <v>298.93333333333334</v>
      </c>
      <c r="E508" s="40">
        <v>294.66666666666669</v>
      </c>
      <c r="F508" s="40">
        <v>289.88333333333333</v>
      </c>
      <c r="G508" s="40">
        <v>285.61666666666667</v>
      </c>
      <c r="H508" s="40">
        <v>303.7166666666667</v>
      </c>
      <c r="I508" s="40">
        <v>307.98333333333335</v>
      </c>
      <c r="J508" s="40">
        <v>312.76666666666671</v>
      </c>
      <c r="K508" s="31">
        <v>303.2</v>
      </c>
      <c r="L508" s="31">
        <v>294.14999999999998</v>
      </c>
      <c r="M508" s="31">
        <v>186.71616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475.2</v>
      </c>
      <c r="D509" s="40">
        <v>475.8</v>
      </c>
      <c r="E509" s="40">
        <v>470.40000000000003</v>
      </c>
      <c r="F509" s="40">
        <v>465.6</v>
      </c>
      <c r="G509" s="40">
        <v>460.20000000000005</v>
      </c>
      <c r="H509" s="40">
        <v>480.6</v>
      </c>
      <c r="I509" s="40">
        <v>486</v>
      </c>
      <c r="J509" s="40">
        <v>490.8</v>
      </c>
      <c r="K509" s="31">
        <v>481.2</v>
      </c>
      <c r="L509" s="31">
        <v>471</v>
      </c>
      <c r="M509" s="31">
        <v>7.4114899999999997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2342.6</v>
      </c>
      <c r="D510" s="40">
        <v>2341.2166666666667</v>
      </c>
      <c r="E510" s="40">
        <v>2307.4333333333334</v>
      </c>
      <c r="F510" s="40">
        <v>2272.2666666666669</v>
      </c>
      <c r="G510" s="40">
        <v>2238.4833333333336</v>
      </c>
      <c r="H510" s="40">
        <v>2376.3833333333332</v>
      </c>
      <c r="I510" s="40">
        <v>2410.166666666667</v>
      </c>
      <c r="J510" s="40">
        <v>2445.333333333333</v>
      </c>
      <c r="K510" s="31">
        <v>2375</v>
      </c>
      <c r="L510" s="31">
        <v>2306.0500000000002</v>
      </c>
      <c r="M510" s="31">
        <v>3.1723699999999999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2236.6</v>
      </c>
      <c r="D511" s="40">
        <v>2237.7999999999997</v>
      </c>
      <c r="E511" s="40">
        <v>2219.8999999999996</v>
      </c>
      <c r="F511" s="40">
        <v>2203.1999999999998</v>
      </c>
      <c r="G511" s="40">
        <v>2185.2999999999997</v>
      </c>
      <c r="H511" s="40">
        <v>2254.4999999999995</v>
      </c>
      <c r="I511" s="40">
        <v>2272.4</v>
      </c>
      <c r="J511" s="40">
        <v>2289.0999999999995</v>
      </c>
      <c r="K511" s="31">
        <v>2255.6999999999998</v>
      </c>
      <c r="L511" s="31">
        <v>2221.1</v>
      </c>
      <c r="M511" s="31">
        <v>0.31436999999999998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62" activePane="bottomLeft" state="frozen"/>
      <selection pane="bottomLeft" activeCell="J65" sqref="J6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392"/>
      <c r="B5" s="393"/>
      <c r="C5" s="392"/>
      <c r="D5" s="393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394" t="s">
        <v>589</v>
      </c>
      <c r="C7" s="393"/>
      <c r="D7" s="7">
        <f>Main!B10</f>
        <v>44475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44474</v>
      </c>
      <c r="B10" s="32">
        <v>538812</v>
      </c>
      <c r="C10" s="31" t="s">
        <v>911</v>
      </c>
      <c r="D10" s="31" t="s">
        <v>967</v>
      </c>
      <c r="E10" s="31" t="s">
        <v>598</v>
      </c>
      <c r="F10" s="90">
        <v>108000</v>
      </c>
      <c r="G10" s="32">
        <v>9.35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44474</v>
      </c>
      <c r="B11" s="32">
        <v>538778</v>
      </c>
      <c r="C11" s="31" t="s">
        <v>968</v>
      </c>
      <c r="D11" s="31" t="s">
        <v>969</v>
      </c>
      <c r="E11" s="31" t="s">
        <v>598</v>
      </c>
      <c r="F11" s="90">
        <v>81801</v>
      </c>
      <c r="G11" s="32">
        <v>9.35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44474</v>
      </c>
      <c r="B12" s="32">
        <v>538778</v>
      </c>
      <c r="C12" s="31" t="s">
        <v>968</v>
      </c>
      <c r="D12" s="31" t="s">
        <v>969</v>
      </c>
      <c r="E12" s="31" t="s">
        <v>599</v>
      </c>
      <c r="F12" s="90">
        <v>81801</v>
      </c>
      <c r="G12" s="32">
        <v>9.35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44474</v>
      </c>
      <c r="B13" s="32">
        <v>538778</v>
      </c>
      <c r="C13" s="31" t="s">
        <v>968</v>
      </c>
      <c r="D13" s="31" t="s">
        <v>970</v>
      </c>
      <c r="E13" s="31" t="s">
        <v>598</v>
      </c>
      <c r="F13" s="90">
        <v>57587</v>
      </c>
      <c r="G13" s="32">
        <v>9.35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44474</v>
      </c>
      <c r="B14" s="32">
        <v>538778</v>
      </c>
      <c r="C14" s="31" t="s">
        <v>968</v>
      </c>
      <c r="D14" s="31" t="s">
        <v>970</v>
      </c>
      <c r="E14" s="31" t="s">
        <v>599</v>
      </c>
      <c r="F14" s="90">
        <v>43</v>
      </c>
      <c r="G14" s="32">
        <v>22.05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44474</v>
      </c>
      <c r="B15" s="32">
        <v>538778</v>
      </c>
      <c r="C15" s="31" t="s">
        <v>968</v>
      </c>
      <c r="D15" s="31" t="s">
        <v>971</v>
      </c>
      <c r="E15" s="31" t="s">
        <v>599</v>
      </c>
      <c r="F15" s="90">
        <v>92500</v>
      </c>
      <c r="G15" s="32">
        <v>22.66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44474</v>
      </c>
      <c r="B16" s="32">
        <v>540718</v>
      </c>
      <c r="C16" s="31" t="s">
        <v>972</v>
      </c>
      <c r="D16" s="31" t="s">
        <v>973</v>
      </c>
      <c r="E16" s="31" t="s">
        <v>599</v>
      </c>
      <c r="F16" s="90">
        <v>60000</v>
      </c>
      <c r="G16" s="32">
        <v>22.07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44474</v>
      </c>
      <c r="B17" s="32">
        <v>540718</v>
      </c>
      <c r="C17" s="31" t="s">
        <v>972</v>
      </c>
      <c r="D17" s="31" t="s">
        <v>974</v>
      </c>
      <c r="E17" s="31" t="s">
        <v>598</v>
      </c>
      <c r="F17" s="90">
        <v>60000</v>
      </c>
      <c r="G17" s="32">
        <v>168.35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44474</v>
      </c>
      <c r="B18" s="32">
        <v>531991</v>
      </c>
      <c r="C18" s="31" t="s">
        <v>975</v>
      </c>
      <c r="D18" s="31" t="s">
        <v>976</v>
      </c>
      <c r="E18" s="31" t="s">
        <v>598</v>
      </c>
      <c r="F18" s="90">
        <v>848282</v>
      </c>
      <c r="G18" s="32">
        <v>157.9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44474</v>
      </c>
      <c r="B19" s="32">
        <v>533758</v>
      </c>
      <c r="C19" s="31" t="s">
        <v>294</v>
      </c>
      <c r="D19" s="31" t="s">
        <v>977</v>
      </c>
      <c r="E19" s="31" t="s">
        <v>598</v>
      </c>
      <c r="F19" s="90">
        <v>2908770</v>
      </c>
      <c r="G19" s="32">
        <v>157.9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44474</v>
      </c>
      <c r="B20" s="32">
        <v>533758</v>
      </c>
      <c r="C20" s="31" t="s">
        <v>294</v>
      </c>
      <c r="D20" s="31" t="s">
        <v>978</v>
      </c>
      <c r="E20" s="31" t="s">
        <v>599</v>
      </c>
      <c r="F20" s="90">
        <v>2908770</v>
      </c>
      <c r="G20" s="32">
        <v>29.05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44474</v>
      </c>
      <c r="B21" s="32">
        <v>503722</v>
      </c>
      <c r="C21" s="31" t="s">
        <v>912</v>
      </c>
      <c r="D21" s="31" t="s">
        <v>913</v>
      </c>
      <c r="E21" s="31" t="s">
        <v>598</v>
      </c>
      <c r="F21" s="90">
        <v>115618</v>
      </c>
      <c r="G21" s="32">
        <v>29.05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44474</v>
      </c>
      <c r="B22" s="32">
        <v>532386</v>
      </c>
      <c r="C22" s="31" t="s">
        <v>914</v>
      </c>
      <c r="D22" s="31" t="s">
        <v>979</v>
      </c>
      <c r="E22" s="31" t="s">
        <v>598</v>
      </c>
      <c r="F22" s="90">
        <v>149126</v>
      </c>
      <c r="G22" s="32">
        <v>212.39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44474</v>
      </c>
      <c r="B23" s="32">
        <v>532022</v>
      </c>
      <c r="C23" s="31" t="s">
        <v>980</v>
      </c>
      <c r="D23" s="31" t="s">
        <v>981</v>
      </c>
      <c r="E23" s="31" t="s">
        <v>599</v>
      </c>
      <c r="F23" s="90">
        <v>838000</v>
      </c>
      <c r="G23" s="32">
        <v>212.31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44474</v>
      </c>
      <c r="B24" s="32">
        <v>532022</v>
      </c>
      <c r="C24" s="31" t="s">
        <v>980</v>
      </c>
      <c r="D24" s="31" t="s">
        <v>982</v>
      </c>
      <c r="E24" s="31" t="s">
        <v>599</v>
      </c>
      <c r="F24" s="90">
        <v>644856</v>
      </c>
      <c r="G24" s="32">
        <v>0.65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44474</v>
      </c>
      <c r="B25" s="32">
        <v>531913</v>
      </c>
      <c r="C25" s="31" t="s">
        <v>916</v>
      </c>
      <c r="D25" s="31" t="s">
        <v>917</v>
      </c>
      <c r="E25" s="31" t="s">
        <v>599</v>
      </c>
      <c r="F25" s="90">
        <v>33149</v>
      </c>
      <c r="G25" s="32">
        <v>2.81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44474</v>
      </c>
      <c r="B26" s="32">
        <v>540716</v>
      </c>
      <c r="C26" s="31" t="s">
        <v>127</v>
      </c>
      <c r="D26" s="31" t="s">
        <v>983</v>
      </c>
      <c r="E26" s="31" t="s">
        <v>599</v>
      </c>
      <c r="F26" s="90">
        <v>17520535</v>
      </c>
      <c r="G26" s="32">
        <v>7.22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44474</v>
      </c>
      <c r="B27" s="32">
        <v>540377</v>
      </c>
      <c r="C27" s="31" t="s">
        <v>984</v>
      </c>
      <c r="D27" s="31" t="s">
        <v>985</v>
      </c>
      <c r="E27" s="31" t="s">
        <v>599</v>
      </c>
      <c r="F27" s="90">
        <v>36000</v>
      </c>
      <c r="G27" s="32">
        <v>24.35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44474</v>
      </c>
      <c r="B28" s="32">
        <v>540377</v>
      </c>
      <c r="C28" s="31" t="s">
        <v>984</v>
      </c>
      <c r="D28" s="31" t="s">
        <v>986</v>
      </c>
      <c r="E28" s="31" t="s">
        <v>598</v>
      </c>
      <c r="F28" s="90">
        <v>42000</v>
      </c>
      <c r="G28" s="32">
        <v>24.35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44474</v>
      </c>
      <c r="B29" s="32">
        <v>539910</v>
      </c>
      <c r="C29" s="31" t="s">
        <v>918</v>
      </c>
      <c r="D29" s="31" t="s">
        <v>919</v>
      </c>
      <c r="E29" s="31" t="s">
        <v>599</v>
      </c>
      <c r="F29" s="90">
        <v>137928</v>
      </c>
      <c r="G29" s="32">
        <v>6.42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44474</v>
      </c>
      <c r="B30" s="32">
        <v>534422</v>
      </c>
      <c r="C30" s="31" t="s">
        <v>862</v>
      </c>
      <c r="D30" s="31" t="s">
        <v>920</v>
      </c>
      <c r="E30" s="31" t="s">
        <v>599</v>
      </c>
      <c r="F30" s="90">
        <v>189000</v>
      </c>
      <c r="G30" s="32">
        <v>23.98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44474</v>
      </c>
      <c r="B31" s="32">
        <v>534422</v>
      </c>
      <c r="C31" s="31" t="s">
        <v>862</v>
      </c>
      <c r="D31" s="31" t="s">
        <v>886</v>
      </c>
      <c r="E31" s="31" t="s">
        <v>599</v>
      </c>
      <c r="F31" s="90">
        <v>150000</v>
      </c>
      <c r="G31" s="32">
        <v>39.729999999999997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44474</v>
      </c>
      <c r="B32" s="32">
        <v>534422</v>
      </c>
      <c r="C32" s="31" t="s">
        <v>862</v>
      </c>
      <c r="D32" s="31" t="s">
        <v>854</v>
      </c>
      <c r="E32" s="31" t="s">
        <v>599</v>
      </c>
      <c r="F32" s="90">
        <v>75023</v>
      </c>
      <c r="G32" s="32">
        <v>3.87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44474</v>
      </c>
      <c r="B33" s="32">
        <v>526622</v>
      </c>
      <c r="C33" s="31" t="s">
        <v>874</v>
      </c>
      <c r="D33" s="31" t="s">
        <v>875</v>
      </c>
      <c r="E33" s="31" t="s">
        <v>599</v>
      </c>
      <c r="F33" s="90">
        <v>5258574</v>
      </c>
      <c r="G33" s="32">
        <v>3.87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44474</v>
      </c>
      <c r="B34" s="32">
        <v>540078</v>
      </c>
      <c r="C34" s="31" t="s">
        <v>987</v>
      </c>
      <c r="D34" s="31" t="s">
        <v>988</v>
      </c>
      <c r="E34" s="31" t="s">
        <v>598</v>
      </c>
      <c r="F34" s="90">
        <v>99000</v>
      </c>
      <c r="G34" s="32">
        <v>25.1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44474</v>
      </c>
      <c r="B35" s="32">
        <v>539767</v>
      </c>
      <c r="C35" s="31" t="s">
        <v>858</v>
      </c>
      <c r="D35" s="31" t="s">
        <v>989</v>
      </c>
      <c r="E35" s="31" t="s">
        <v>598</v>
      </c>
      <c r="F35" s="90">
        <v>35242</v>
      </c>
      <c r="G35" s="32">
        <v>25.1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44474</v>
      </c>
      <c r="B36" s="32">
        <v>539767</v>
      </c>
      <c r="C36" s="31" t="s">
        <v>858</v>
      </c>
      <c r="D36" s="31" t="s">
        <v>990</v>
      </c>
      <c r="E36" s="31" t="s">
        <v>598</v>
      </c>
      <c r="F36" s="90">
        <v>36002</v>
      </c>
      <c r="G36" s="32">
        <v>25.1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44474</v>
      </c>
      <c r="B37" s="32">
        <v>539767</v>
      </c>
      <c r="C37" s="31" t="s">
        <v>858</v>
      </c>
      <c r="D37" s="31" t="s">
        <v>989</v>
      </c>
      <c r="E37" s="31" t="s">
        <v>599</v>
      </c>
      <c r="F37" s="90">
        <v>47415</v>
      </c>
      <c r="G37" s="32">
        <v>25.1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44474</v>
      </c>
      <c r="B38" s="32">
        <v>539767</v>
      </c>
      <c r="C38" s="31" t="s">
        <v>858</v>
      </c>
      <c r="D38" s="31" t="s">
        <v>921</v>
      </c>
      <c r="E38" s="31" t="s">
        <v>598</v>
      </c>
      <c r="F38" s="90">
        <v>26214</v>
      </c>
      <c r="G38" s="32">
        <v>25.1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44474</v>
      </c>
      <c r="B39" s="32">
        <v>539767</v>
      </c>
      <c r="C39" s="31" t="s">
        <v>858</v>
      </c>
      <c r="D39" s="31" t="s">
        <v>921</v>
      </c>
      <c r="E39" s="31" t="s">
        <v>599</v>
      </c>
      <c r="F39" s="90">
        <v>21652</v>
      </c>
      <c r="G39" s="32">
        <v>25.1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44474</v>
      </c>
      <c r="B40" s="32">
        <v>539767</v>
      </c>
      <c r="C40" s="31" t="s">
        <v>858</v>
      </c>
      <c r="D40" s="31" t="s">
        <v>869</v>
      </c>
      <c r="E40" s="31" t="s">
        <v>599</v>
      </c>
      <c r="F40" s="90">
        <v>38389</v>
      </c>
      <c r="G40" s="32">
        <v>25.1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44474</v>
      </c>
      <c r="B41" s="32">
        <v>543364</v>
      </c>
      <c r="C41" s="31" t="s">
        <v>887</v>
      </c>
      <c r="D41" s="31" t="s">
        <v>991</v>
      </c>
      <c r="E41" s="31" t="s">
        <v>599</v>
      </c>
      <c r="F41" s="90">
        <v>99200</v>
      </c>
      <c r="G41" s="32">
        <v>25.1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44474</v>
      </c>
      <c r="B42" s="32">
        <v>543364</v>
      </c>
      <c r="C42" s="31" t="s">
        <v>887</v>
      </c>
      <c r="D42" s="31" t="s">
        <v>922</v>
      </c>
      <c r="E42" s="31" t="s">
        <v>599</v>
      </c>
      <c r="F42" s="90">
        <v>124800</v>
      </c>
      <c r="G42" s="32">
        <v>25.1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44474</v>
      </c>
      <c r="B43" s="32">
        <v>543364</v>
      </c>
      <c r="C43" s="31" t="s">
        <v>887</v>
      </c>
      <c r="D43" s="31" t="s">
        <v>923</v>
      </c>
      <c r="E43" s="31" t="s">
        <v>598</v>
      </c>
      <c r="F43" s="90">
        <v>139200</v>
      </c>
      <c r="G43" s="32">
        <v>25.1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44474</v>
      </c>
      <c r="B44" s="32">
        <v>543207</v>
      </c>
      <c r="C44" s="31" t="s">
        <v>924</v>
      </c>
      <c r="D44" s="31" t="s">
        <v>992</v>
      </c>
      <c r="E44" s="31" t="s">
        <v>598</v>
      </c>
      <c r="F44" s="90">
        <v>83966</v>
      </c>
      <c r="G44" s="32">
        <v>25.1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44474</v>
      </c>
      <c r="B45" s="32">
        <v>543207</v>
      </c>
      <c r="C45" s="31" t="s">
        <v>924</v>
      </c>
      <c r="D45" s="31" t="s">
        <v>992</v>
      </c>
      <c r="E45" s="31" t="s">
        <v>599</v>
      </c>
      <c r="F45" s="90">
        <v>41981</v>
      </c>
      <c r="G45" s="32">
        <v>25.1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44474</v>
      </c>
      <c r="B46" s="32">
        <v>539521</v>
      </c>
      <c r="C46" s="31" t="s">
        <v>993</v>
      </c>
      <c r="D46" s="31" t="s">
        <v>994</v>
      </c>
      <c r="E46" s="31" t="s">
        <v>599</v>
      </c>
      <c r="F46" s="90">
        <v>140000</v>
      </c>
      <c r="G46" s="32">
        <v>25.1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44474</v>
      </c>
      <c r="B47" s="32">
        <v>539521</v>
      </c>
      <c r="C47" s="31" t="s">
        <v>993</v>
      </c>
      <c r="D47" s="31" t="s">
        <v>995</v>
      </c>
      <c r="E47" s="31" t="s">
        <v>598</v>
      </c>
      <c r="F47" s="90">
        <v>140000</v>
      </c>
      <c r="G47" s="32">
        <v>37.409999999999997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44474</v>
      </c>
      <c r="B48" s="32">
        <v>541206</v>
      </c>
      <c r="C48" s="31" t="s">
        <v>925</v>
      </c>
      <c r="D48" s="31" t="s">
        <v>915</v>
      </c>
      <c r="E48" s="31" t="s">
        <v>598</v>
      </c>
      <c r="F48" s="90">
        <v>352000</v>
      </c>
      <c r="G48" s="32">
        <v>38.61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44474</v>
      </c>
      <c r="B49" s="32">
        <v>539291</v>
      </c>
      <c r="C49" s="31" t="s">
        <v>996</v>
      </c>
      <c r="D49" s="31" t="s">
        <v>997</v>
      </c>
      <c r="E49" s="31" t="s">
        <v>599</v>
      </c>
      <c r="F49" s="90">
        <v>22527</v>
      </c>
      <c r="G49" s="32">
        <v>0.39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44474</v>
      </c>
      <c r="B50" s="32">
        <v>538860</v>
      </c>
      <c r="C50" s="31" t="s">
        <v>888</v>
      </c>
      <c r="D50" s="31" t="s">
        <v>998</v>
      </c>
      <c r="E50" s="31" t="s">
        <v>598</v>
      </c>
      <c r="F50" s="90">
        <v>798590</v>
      </c>
      <c r="G50" s="32">
        <v>14.84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44474</v>
      </c>
      <c r="B51" s="32">
        <v>538860</v>
      </c>
      <c r="C51" s="31" t="s">
        <v>888</v>
      </c>
      <c r="D51" s="31" t="s">
        <v>926</v>
      </c>
      <c r="E51" s="31" t="s">
        <v>599</v>
      </c>
      <c r="F51" s="90">
        <v>1004268</v>
      </c>
      <c r="G51" s="32">
        <v>15.7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44474</v>
      </c>
      <c r="B52" s="32">
        <v>538860</v>
      </c>
      <c r="C52" s="31" t="s">
        <v>888</v>
      </c>
      <c r="D52" s="31" t="s">
        <v>927</v>
      </c>
      <c r="E52" s="31" t="s">
        <v>599</v>
      </c>
      <c r="F52" s="90">
        <v>1127725</v>
      </c>
      <c r="G52" s="32">
        <v>14.97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44474</v>
      </c>
      <c r="B53" s="32">
        <v>538860</v>
      </c>
      <c r="C53" s="31" t="s">
        <v>888</v>
      </c>
      <c r="D53" s="31" t="s">
        <v>928</v>
      </c>
      <c r="E53" s="31" t="s">
        <v>599</v>
      </c>
      <c r="F53" s="90">
        <v>1241443</v>
      </c>
      <c r="G53" s="32">
        <v>15.01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44474</v>
      </c>
      <c r="B54" s="32">
        <v>543363</v>
      </c>
      <c r="C54" s="31" t="s">
        <v>999</v>
      </c>
      <c r="D54" s="31" t="s">
        <v>854</v>
      </c>
      <c r="E54" s="31" t="s">
        <v>598</v>
      </c>
      <c r="F54" s="90">
        <v>17600</v>
      </c>
      <c r="G54" s="32">
        <v>15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44474</v>
      </c>
      <c r="B55" s="32">
        <v>543363</v>
      </c>
      <c r="C55" s="31" t="s">
        <v>999</v>
      </c>
      <c r="D55" s="31" t="s">
        <v>854</v>
      </c>
      <c r="E55" s="31" t="s">
        <v>599</v>
      </c>
      <c r="F55" s="90">
        <v>83200</v>
      </c>
      <c r="G55" s="32">
        <v>14.66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44474</v>
      </c>
      <c r="B56" s="32">
        <v>537254</v>
      </c>
      <c r="C56" s="31" t="s">
        <v>1000</v>
      </c>
      <c r="D56" s="31" t="s">
        <v>1001</v>
      </c>
      <c r="E56" s="31" t="s">
        <v>598</v>
      </c>
      <c r="F56" s="90">
        <v>95001</v>
      </c>
      <c r="G56" s="32">
        <v>14.97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44474</v>
      </c>
      <c r="B57" s="32">
        <v>537254</v>
      </c>
      <c r="C57" s="31" t="s">
        <v>1000</v>
      </c>
      <c r="D57" s="31" t="s">
        <v>1001</v>
      </c>
      <c r="E57" s="31" t="s">
        <v>599</v>
      </c>
      <c r="F57" s="90">
        <v>104083</v>
      </c>
      <c r="G57" s="32">
        <v>64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44474</v>
      </c>
      <c r="B58" s="32">
        <v>540757</v>
      </c>
      <c r="C58" s="31" t="s">
        <v>1002</v>
      </c>
      <c r="D58" s="31" t="s">
        <v>1003</v>
      </c>
      <c r="E58" s="31" t="s">
        <v>598</v>
      </c>
      <c r="F58" s="90">
        <v>107200</v>
      </c>
      <c r="G58" s="32">
        <v>65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44474</v>
      </c>
      <c r="B59" s="32">
        <v>540757</v>
      </c>
      <c r="C59" s="31" t="s">
        <v>1002</v>
      </c>
      <c r="D59" s="31" t="s">
        <v>1004</v>
      </c>
      <c r="E59" s="31" t="s">
        <v>599</v>
      </c>
      <c r="F59" s="90">
        <v>63200</v>
      </c>
      <c r="G59" s="32">
        <v>65.099999999999994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44474</v>
      </c>
      <c r="B60" s="32">
        <v>505515</v>
      </c>
      <c r="C60" s="31" t="s">
        <v>929</v>
      </c>
      <c r="D60" s="31" t="s">
        <v>1005</v>
      </c>
      <c r="E60" s="31" t="s">
        <v>599</v>
      </c>
      <c r="F60" s="90">
        <v>140000</v>
      </c>
      <c r="G60" s="32">
        <v>64.3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44474</v>
      </c>
      <c r="B61" s="32">
        <v>505515</v>
      </c>
      <c r="C61" s="31" t="s">
        <v>929</v>
      </c>
      <c r="D61" s="31" t="s">
        <v>930</v>
      </c>
      <c r="E61" s="31" t="s">
        <v>598</v>
      </c>
      <c r="F61" s="90">
        <v>8668</v>
      </c>
      <c r="G61" s="32">
        <v>64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44474</v>
      </c>
      <c r="B62" s="32">
        <v>505515</v>
      </c>
      <c r="C62" s="20" t="s">
        <v>929</v>
      </c>
      <c r="D62" s="20" t="s">
        <v>930</v>
      </c>
      <c r="E62" s="31" t="s">
        <v>599</v>
      </c>
      <c r="F62" s="90">
        <v>86102</v>
      </c>
      <c r="G62" s="32">
        <v>30.15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44474</v>
      </c>
      <c r="B63" s="32">
        <v>540079</v>
      </c>
      <c r="C63" s="31" t="s">
        <v>1006</v>
      </c>
      <c r="D63" s="31" t="s">
        <v>1007</v>
      </c>
      <c r="E63" s="31" t="s">
        <v>598</v>
      </c>
      <c r="F63" s="90">
        <v>84000</v>
      </c>
      <c r="G63" s="32">
        <v>30.15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44474</v>
      </c>
      <c r="B64" s="32">
        <v>540079</v>
      </c>
      <c r="C64" s="31" t="s">
        <v>1006</v>
      </c>
      <c r="D64" s="31" t="s">
        <v>1008</v>
      </c>
      <c r="E64" s="31" t="s">
        <v>599</v>
      </c>
      <c r="F64" s="90">
        <v>24000</v>
      </c>
      <c r="G64" s="32">
        <v>1.97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44474</v>
      </c>
      <c r="B65" s="32">
        <v>540079</v>
      </c>
      <c r="C65" s="31" t="s">
        <v>1006</v>
      </c>
      <c r="D65" s="31" t="s">
        <v>1009</v>
      </c>
      <c r="E65" s="31" t="s">
        <v>599</v>
      </c>
      <c r="F65" s="90">
        <v>24000</v>
      </c>
      <c r="G65" s="32">
        <v>202.75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44474</v>
      </c>
      <c r="B66" s="32">
        <v>539026</v>
      </c>
      <c r="C66" s="31" t="s">
        <v>1010</v>
      </c>
      <c r="D66" s="31" t="s">
        <v>1011</v>
      </c>
      <c r="E66" s="31" t="s">
        <v>598</v>
      </c>
      <c r="F66" s="90">
        <v>20000</v>
      </c>
      <c r="G66" s="32">
        <v>202.75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44474</v>
      </c>
      <c r="B67" s="32">
        <v>542025</v>
      </c>
      <c r="C67" s="31" t="s">
        <v>1012</v>
      </c>
      <c r="D67" s="31" t="s">
        <v>951</v>
      </c>
      <c r="E67" s="31" t="s">
        <v>599</v>
      </c>
      <c r="F67" s="90">
        <v>816000</v>
      </c>
      <c r="G67" s="32">
        <v>91.8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44474</v>
      </c>
      <c r="B68" s="32">
        <v>543310</v>
      </c>
      <c r="C68" s="31" t="s">
        <v>1013</v>
      </c>
      <c r="D68" s="31" t="s">
        <v>1014</v>
      </c>
      <c r="E68" s="31" t="s">
        <v>598</v>
      </c>
      <c r="F68" s="90">
        <v>10000</v>
      </c>
      <c r="G68" s="32">
        <v>88.48</v>
      </c>
      <c r="H68" s="32" t="s">
        <v>315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44474</v>
      </c>
      <c r="B69" s="32">
        <v>537582</v>
      </c>
      <c r="C69" s="31" t="s">
        <v>1015</v>
      </c>
      <c r="D69" s="31" t="s">
        <v>1016</v>
      </c>
      <c r="E69" s="31" t="s">
        <v>599</v>
      </c>
      <c r="F69" s="90">
        <v>200000</v>
      </c>
      <c r="G69" s="32">
        <v>90.32</v>
      </c>
      <c r="H69" s="32" t="s">
        <v>315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44474</v>
      </c>
      <c r="B70" s="32">
        <v>541167</v>
      </c>
      <c r="C70" s="31" t="s">
        <v>1017</v>
      </c>
      <c r="D70" s="31" t="s">
        <v>1018</v>
      </c>
      <c r="E70" s="31" t="s">
        <v>599</v>
      </c>
      <c r="F70" s="90">
        <v>77512</v>
      </c>
      <c r="G70" s="32">
        <v>0.39</v>
      </c>
      <c r="H70" s="32" t="s">
        <v>315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44474</v>
      </c>
      <c r="B71" s="32" t="s">
        <v>1019</v>
      </c>
      <c r="C71" s="31" t="s">
        <v>1020</v>
      </c>
      <c r="D71" s="31" t="s">
        <v>1021</v>
      </c>
      <c r="E71" s="31" t="s">
        <v>598</v>
      </c>
      <c r="F71" s="90">
        <v>2000000</v>
      </c>
      <c r="G71" s="32">
        <v>0.39</v>
      </c>
      <c r="H71" s="32" t="s">
        <v>952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44474</v>
      </c>
      <c r="B72" s="32" t="s">
        <v>1019</v>
      </c>
      <c r="C72" s="31" t="s">
        <v>1020</v>
      </c>
      <c r="D72" s="31" t="s">
        <v>1021</v>
      </c>
      <c r="E72" s="31" t="s">
        <v>598</v>
      </c>
      <c r="F72" s="90">
        <v>2000000</v>
      </c>
      <c r="G72" s="32">
        <v>0.4</v>
      </c>
      <c r="H72" s="32" t="s">
        <v>952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44474</v>
      </c>
      <c r="B73" s="32" t="s">
        <v>1022</v>
      </c>
      <c r="C73" s="31" t="s">
        <v>1023</v>
      </c>
      <c r="D73" s="31" t="s">
        <v>945</v>
      </c>
      <c r="E73" s="31" t="s">
        <v>598</v>
      </c>
      <c r="F73" s="90">
        <v>49951</v>
      </c>
      <c r="G73" s="32">
        <v>0.39</v>
      </c>
      <c r="H73" s="32" t="s">
        <v>952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44474</v>
      </c>
      <c r="B74" s="32" t="s">
        <v>931</v>
      </c>
      <c r="C74" s="31" t="s">
        <v>932</v>
      </c>
      <c r="D74" s="31" t="s">
        <v>935</v>
      </c>
      <c r="E74" s="31" t="s">
        <v>598</v>
      </c>
      <c r="F74" s="90">
        <v>55249</v>
      </c>
      <c r="G74" s="32">
        <v>0.39</v>
      </c>
      <c r="H74" s="32" t="s">
        <v>952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44474</v>
      </c>
      <c r="B75" s="32" t="s">
        <v>931</v>
      </c>
      <c r="C75" s="31" t="s">
        <v>932</v>
      </c>
      <c r="D75" s="31" t="s">
        <v>1024</v>
      </c>
      <c r="E75" s="31" t="s">
        <v>598</v>
      </c>
      <c r="F75" s="90">
        <v>87510</v>
      </c>
      <c r="G75" s="32">
        <v>30.09</v>
      </c>
      <c r="H75" s="32" t="s">
        <v>952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44474</v>
      </c>
      <c r="B76" s="32" t="s">
        <v>931</v>
      </c>
      <c r="C76" s="31" t="s">
        <v>932</v>
      </c>
      <c r="D76" s="31" t="s">
        <v>945</v>
      </c>
      <c r="E76" s="31" t="s">
        <v>598</v>
      </c>
      <c r="F76" s="90">
        <v>130360</v>
      </c>
      <c r="G76" s="32">
        <v>30.22</v>
      </c>
      <c r="H76" s="32" t="s">
        <v>952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44474</v>
      </c>
      <c r="B77" s="32" t="s">
        <v>936</v>
      </c>
      <c r="C77" s="31" t="s">
        <v>937</v>
      </c>
      <c r="D77" s="31" t="s">
        <v>1025</v>
      </c>
      <c r="E77" s="31" t="s">
        <v>598</v>
      </c>
      <c r="F77" s="90">
        <v>50662</v>
      </c>
      <c r="G77" s="32">
        <v>119</v>
      </c>
      <c r="H77" s="32" t="s">
        <v>952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44474</v>
      </c>
      <c r="B78" s="32" t="s">
        <v>748</v>
      </c>
      <c r="C78" s="31" t="s">
        <v>938</v>
      </c>
      <c r="D78" s="31" t="s">
        <v>939</v>
      </c>
      <c r="E78" s="31" t="s">
        <v>598</v>
      </c>
      <c r="F78" s="90">
        <v>300000</v>
      </c>
      <c r="G78" s="32">
        <v>129.97</v>
      </c>
      <c r="H78" s="32" t="s">
        <v>952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44474</v>
      </c>
      <c r="B79" s="32" t="s">
        <v>1026</v>
      </c>
      <c r="C79" s="31" t="s">
        <v>1027</v>
      </c>
      <c r="D79" s="31" t="s">
        <v>933</v>
      </c>
      <c r="E79" s="31" t="s">
        <v>598</v>
      </c>
      <c r="F79" s="90">
        <v>1354659</v>
      </c>
      <c r="G79" s="32">
        <v>23.55</v>
      </c>
      <c r="H79" s="32" t="s">
        <v>952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44474</v>
      </c>
      <c r="B80" s="32" t="s">
        <v>1026</v>
      </c>
      <c r="C80" s="31" t="s">
        <v>1027</v>
      </c>
      <c r="D80" s="31" t="s">
        <v>934</v>
      </c>
      <c r="E80" s="31" t="s">
        <v>598</v>
      </c>
      <c r="F80" s="90">
        <v>648423</v>
      </c>
      <c r="G80" s="32">
        <v>23.55</v>
      </c>
      <c r="H80" s="32" t="s">
        <v>952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44474</v>
      </c>
      <c r="B81" s="32" t="s">
        <v>1026</v>
      </c>
      <c r="C81" s="31" t="s">
        <v>1027</v>
      </c>
      <c r="D81" s="31" t="s">
        <v>945</v>
      </c>
      <c r="E81" s="31" t="s">
        <v>598</v>
      </c>
      <c r="F81" s="90">
        <v>1289739</v>
      </c>
      <c r="G81" s="32">
        <v>23.55</v>
      </c>
      <c r="H81" s="32" t="s">
        <v>952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44474</v>
      </c>
      <c r="B82" s="32" t="s">
        <v>914</v>
      </c>
      <c r="C82" s="31" t="s">
        <v>1028</v>
      </c>
      <c r="D82" s="31" t="s">
        <v>1029</v>
      </c>
      <c r="E82" s="31" t="s">
        <v>598</v>
      </c>
      <c r="F82" s="90">
        <v>152609</v>
      </c>
      <c r="G82" s="32">
        <v>22.9</v>
      </c>
      <c r="H82" s="32" t="s">
        <v>952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44474</v>
      </c>
      <c r="B83" s="32" t="s">
        <v>1030</v>
      </c>
      <c r="C83" s="31" t="s">
        <v>1031</v>
      </c>
      <c r="D83" s="31" t="s">
        <v>1032</v>
      </c>
      <c r="E83" s="31" t="s">
        <v>598</v>
      </c>
      <c r="F83" s="90">
        <v>200000</v>
      </c>
      <c r="G83" s="32">
        <v>23.55</v>
      </c>
      <c r="H83" s="32" t="s">
        <v>952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44474</v>
      </c>
      <c r="B84" s="32" t="s">
        <v>1030</v>
      </c>
      <c r="C84" s="31" t="s">
        <v>1031</v>
      </c>
      <c r="D84" s="31" t="s">
        <v>1033</v>
      </c>
      <c r="E84" s="31" t="s">
        <v>598</v>
      </c>
      <c r="F84" s="90">
        <v>1300000</v>
      </c>
      <c r="G84" s="32">
        <v>22.42</v>
      </c>
      <c r="H84" s="32" t="s">
        <v>952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44474</v>
      </c>
      <c r="B85" s="32" t="s">
        <v>1030</v>
      </c>
      <c r="C85" s="31" t="s">
        <v>1031</v>
      </c>
      <c r="D85" s="31" t="s">
        <v>1034</v>
      </c>
      <c r="E85" s="31" t="s">
        <v>598</v>
      </c>
      <c r="F85" s="90">
        <v>571324</v>
      </c>
      <c r="G85" s="32">
        <v>23.55</v>
      </c>
      <c r="H85" s="32" t="s">
        <v>952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44474</v>
      </c>
      <c r="B86" s="32" t="s">
        <v>1030</v>
      </c>
      <c r="C86" s="31" t="s">
        <v>1031</v>
      </c>
      <c r="D86" s="31" t="s">
        <v>1035</v>
      </c>
      <c r="E86" s="31" t="s">
        <v>598</v>
      </c>
      <c r="F86" s="90">
        <v>225000</v>
      </c>
      <c r="G86" s="32">
        <v>23.55</v>
      </c>
      <c r="H86" s="32" t="s">
        <v>952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44474</v>
      </c>
      <c r="B87" s="32" t="s">
        <v>940</v>
      </c>
      <c r="C87" s="31" t="s">
        <v>941</v>
      </c>
      <c r="D87" s="31" t="s">
        <v>945</v>
      </c>
      <c r="E87" s="31" t="s">
        <v>598</v>
      </c>
      <c r="F87" s="90">
        <v>2144123</v>
      </c>
      <c r="G87" s="32">
        <v>23.55</v>
      </c>
      <c r="H87" s="32" t="s">
        <v>952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44474</v>
      </c>
      <c r="B88" s="32" t="s">
        <v>940</v>
      </c>
      <c r="C88" s="31" t="s">
        <v>941</v>
      </c>
      <c r="D88" s="31" t="s">
        <v>933</v>
      </c>
      <c r="E88" s="31" t="s">
        <v>598</v>
      </c>
      <c r="F88" s="90">
        <v>2683363</v>
      </c>
      <c r="G88" s="32">
        <v>23</v>
      </c>
      <c r="H88" s="32" t="s">
        <v>952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44474</v>
      </c>
      <c r="B89" s="32" t="s">
        <v>942</v>
      </c>
      <c r="C89" s="31" t="s">
        <v>943</v>
      </c>
      <c r="D89" s="31" t="s">
        <v>1036</v>
      </c>
      <c r="E89" s="31" t="s">
        <v>598</v>
      </c>
      <c r="F89" s="90">
        <v>60000</v>
      </c>
      <c r="G89" s="32">
        <v>23</v>
      </c>
      <c r="H89" s="32" t="s">
        <v>952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44474</v>
      </c>
      <c r="B90" s="32" t="s">
        <v>1037</v>
      </c>
      <c r="C90" s="31" t="s">
        <v>1038</v>
      </c>
      <c r="D90" s="31" t="s">
        <v>945</v>
      </c>
      <c r="E90" s="31" t="s">
        <v>598</v>
      </c>
      <c r="F90" s="90">
        <v>77899</v>
      </c>
      <c r="G90" s="32">
        <v>110</v>
      </c>
      <c r="H90" s="32" t="s">
        <v>952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44474</v>
      </c>
      <c r="B91" s="32" t="s">
        <v>1039</v>
      </c>
      <c r="C91" s="31" t="s">
        <v>1040</v>
      </c>
      <c r="D91" s="31" t="s">
        <v>1041</v>
      </c>
      <c r="E91" s="31" t="s">
        <v>598</v>
      </c>
      <c r="F91" s="90">
        <v>300000</v>
      </c>
      <c r="G91" s="32">
        <v>110</v>
      </c>
      <c r="H91" s="32" t="s">
        <v>952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44474</v>
      </c>
      <c r="B92" s="32" t="s">
        <v>1042</v>
      </c>
      <c r="C92" s="31" t="s">
        <v>1043</v>
      </c>
      <c r="D92" s="31" t="s">
        <v>1044</v>
      </c>
      <c r="E92" s="31" t="s">
        <v>598</v>
      </c>
      <c r="F92" s="90">
        <v>163890</v>
      </c>
      <c r="G92" s="32">
        <v>64.599999999999994</v>
      </c>
      <c r="H92" s="32" t="s">
        <v>952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44474</v>
      </c>
      <c r="B93" s="32" t="s">
        <v>1045</v>
      </c>
      <c r="C93" s="31" t="s">
        <v>1046</v>
      </c>
      <c r="D93" s="31" t="s">
        <v>1047</v>
      </c>
      <c r="E93" s="31" t="s">
        <v>598</v>
      </c>
      <c r="F93" s="90">
        <v>45000</v>
      </c>
      <c r="G93" s="32">
        <v>64.67</v>
      </c>
      <c r="H93" s="32" t="s">
        <v>952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44474</v>
      </c>
      <c r="B94" s="32" t="s">
        <v>1045</v>
      </c>
      <c r="C94" s="31" t="s">
        <v>1046</v>
      </c>
      <c r="D94" s="31" t="s">
        <v>915</v>
      </c>
      <c r="E94" s="31" t="s">
        <v>598</v>
      </c>
      <c r="F94" s="90">
        <v>363000</v>
      </c>
      <c r="G94" s="32">
        <v>18.43</v>
      </c>
      <c r="H94" s="32" t="s">
        <v>952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44474</v>
      </c>
      <c r="B95" s="32" t="s">
        <v>1048</v>
      </c>
      <c r="C95" s="31" t="s">
        <v>1049</v>
      </c>
      <c r="D95" s="31" t="s">
        <v>945</v>
      </c>
      <c r="E95" s="31" t="s">
        <v>598</v>
      </c>
      <c r="F95" s="90">
        <v>172137</v>
      </c>
      <c r="G95" s="32">
        <v>101.35</v>
      </c>
      <c r="H95" s="32" t="s">
        <v>952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44474</v>
      </c>
      <c r="B96" s="32" t="s">
        <v>1050</v>
      </c>
      <c r="C96" s="31" t="s">
        <v>1051</v>
      </c>
      <c r="D96" s="31" t="s">
        <v>1052</v>
      </c>
      <c r="E96" s="31" t="s">
        <v>598</v>
      </c>
      <c r="F96" s="90">
        <v>69808</v>
      </c>
      <c r="G96" s="32">
        <v>99.02</v>
      </c>
      <c r="H96" s="32" t="s">
        <v>952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44474</v>
      </c>
      <c r="B97" s="32" t="s">
        <v>1050</v>
      </c>
      <c r="C97" s="31" t="s">
        <v>1051</v>
      </c>
      <c r="D97" s="31" t="s">
        <v>1053</v>
      </c>
      <c r="E97" s="31" t="s">
        <v>598</v>
      </c>
      <c r="F97" s="90">
        <v>78000</v>
      </c>
      <c r="G97" s="32">
        <v>97.39</v>
      </c>
      <c r="H97" s="32" t="s">
        <v>952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44474</v>
      </c>
      <c r="B98" s="32" t="s">
        <v>946</v>
      </c>
      <c r="C98" s="31" t="s">
        <v>947</v>
      </c>
      <c r="D98" s="31" t="s">
        <v>933</v>
      </c>
      <c r="E98" s="31" t="s">
        <v>598</v>
      </c>
      <c r="F98" s="90">
        <v>164291</v>
      </c>
      <c r="G98" s="32">
        <v>99.12</v>
      </c>
      <c r="H98" s="32" t="s">
        <v>952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44474</v>
      </c>
      <c r="B99" s="32" t="s">
        <v>946</v>
      </c>
      <c r="C99" s="31" t="s">
        <v>947</v>
      </c>
      <c r="D99" s="31" t="s">
        <v>945</v>
      </c>
      <c r="E99" s="31" t="s">
        <v>598</v>
      </c>
      <c r="F99" s="90">
        <v>192464</v>
      </c>
      <c r="G99" s="32">
        <v>101.55</v>
      </c>
      <c r="H99" s="32" t="s">
        <v>952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44474</v>
      </c>
      <c r="B100" s="32" t="s">
        <v>1022</v>
      </c>
      <c r="C100" s="31" t="s">
        <v>1023</v>
      </c>
      <c r="D100" s="31" t="s">
        <v>945</v>
      </c>
      <c r="E100" s="31" t="s">
        <v>599</v>
      </c>
      <c r="F100" s="90">
        <v>49511</v>
      </c>
      <c r="G100" s="32">
        <v>97.82</v>
      </c>
      <c r="H100" s="32" t="s">
        <v>952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44474</v>
      </c>
      <c r="B101" s="32" t="s">
        <v>931</v>
      </c>
      <c r="C101" s="31" t="s">
        <v>932</v>
      </c>
      <c r="D101" s="31" t="s">
        <v>1024</v>
      </c>
      <c r="E101" s="31" t="s">
        <v>599</v>
      </c>
      <c r="F101" s="90">
        <v>87510</v>
      </c>
      <c r="G101" s="32">
        <v>100.21</v>
      </c>
      <c r="H101" s="32" t="s">
        <v>952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44474</v>
      </c>
      <c r="B102" s="32" t="s">
        <v>931</v>
      </c>
      <c r="C102" s="31" t="s">
        <v>932</v>
      </c>
      <c r="D102" s="31" t="s">
        <v>935</v>
      </c>
      <c r="E102" s="31" t="s">
        <v>599</v>
      </c>
      <c r="F102" s="90">
        <v>61037</v>
      </c>
      <c r="G102" s="32">
        <v>98.66</v>
      </c>
      <c r="H102" s="32" t="s">
        <v>952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44474</v>
      </c>
      <c r="B103" s="32" t="s">
        <v>931</v>
      </c>
      <c r="C103" s="31" t="s">
        <v>932</v>
      </c>
      <c r="D103" s="31" t="s">
        <v>945</v>
      </c>
      <c r="E103" s="31" t="s">
        <v>599</v>
      </c>
      <c r="F103" s="90">
        <v>127890</v>
      </c>
      <c r="G103" s="32">
        <v>457.43</v>
      </c>
      <c r="H103" s="32" t="s">
        <v>952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44474</v>
      </c>
      <c r="B104" s="32" t="s">
        <v>936</v>
      </c>
      <c r="C104" s="31" t="s">
        <v>937</v>
      </c>
      <c r="D104" s="31" t="s">
        <v>1025</v>
      </c>
      <c r="E104" s="31" t="s">
        <v>599</v>
      </c>
      <c r="F104" s="90">
        <v>31162</v>
      </c>
      <c r="G104" s="32">
        <v>165.2</v>
      </c>
      <c r="H104" s="32" t="s">
        <v>952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44474</v>
      </c>
      <c r="B105" s="32" t="s">
        <v>748</v>
      </c>
      <c r="C105" s="31" t="s">
        <v>938</v>
      </c>
      <c r="D105" s="31" t="s">
        <v>939</v>
      </c>
      <c r="E105" s="31" t="s">
        <v>599</v>
      </c>
      <c r="F105" s="90">
        <v>300000</v>
      </c>
      <c r="G105" s="32">
        <v>52.1</v>
      </c>
      <c r="H105" s="32" t="s">
        <v>952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44474</v>
      </c>
      <c r="B106" s="32" t="s">
        <v>1026</v>
      </c>
      <c r="C106" s="31" t="s">
        <v>1027</v>
      </c>
      <c r="D106" s="31" t="s">
        <v>933</v>
      </c>
      <c r="E106" s="31" t="s">
        <v>599</v>
      </c>
      <c r="F106" s="90">
        <v>1354659</v>
      </c>
      <c r="G106" s="32">
        <v>46.67</v>
      </c>
      <c r="H106" s="32" t="s">
        <v>952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44474</v>
      </c>
      <c r="B107" s="32" t="s">
        <v>1026</v>
      </c>
      <c r="C107" s="31" t="s">
        <v>1027</v>
      </c>
      <c r="D107" s="31" t="s">
        <v>945</v>
      </c>
      <c r="E107" s="31" t="s">
        <v>599</v>
      </c>
      <c r="F107" s="90">
        <v>1312983</v>
      </c>
      <c r="G107" s="32">
        <v>46.85</v>
      </c>
      <c r="H107" s="32" t="s">
        <v>952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44474</v>
      </c>
      <c r="B108" s="32" t="s">
        <v>1026</v>
      </c>
      <c r="C108" s="31" t="s">
        <v>1027</v>
      </c>
      <c r="D108" s="31" t="s">
        <v>934</v>
      </c>
      <c r="E108" s="31" t="s">
        <v>599</v>
      </c>
      <c r="F108" s="90">
        <v>652754</v>
      </c>
      <c r="G108" s="32">
        <v>42.7</v>
      </c>
      <c r="H108" s="32" t="s">
        <v>952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44474</v>
      </c>
      <c r="B109" s="32" t="s">
        <v>1030</v>
      </c>
      <c r="C109" s="31" t="s">
        <v>1031</v>
      </c>
      <c r="D109" s="31" t="s">
        <v>1054</v>
      </c>
      <c r="E109" s="31" t="s">
        <v>599</v>
      </c>
      <c r="F109" s="90">
        <v>223646</v>
      </c>
      <c r="G109" s="32">
        <v>109.16</v>
      </c>
      <c r="H109" s="32" t="s">
        <v>952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44474</v>
      </c>
      <c r="B110" s="32" t="s">
        <v>1030</v>
      </c>
      <c r="C110" s="31" t="s">
        <v>1031</v>
      </c>
      <c r="D110" s="31" t="s">
        <v>1055</v>
      </c>
      <c r="E110" s="31" t="s">
        <v>599</v>
      </c>
      <c r="F110" s="90">
        <v>769377</v>
      </c>
      <c r="G110" s="32">
        <v>959.49</v>
      </c>
      <c r="H110" s="32" t="s">
        <v>952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44474</v>
      </c>
      <c r="B111" s="32" t="s">
        <v>1030</v>
      </c>
      <c r="C111" s="31" t="s">
        <v>1031</v>
      </c>
      <c r="D111" s="31" t="s">
        <v>1056</v>
      </c>
      <c r="E111" s="31" t="s">
        <v>599</v>
      </c>
      <c r="F111" s="90">
        <v>1091437</v>
      </c>
      <c r="G111" s="32">
        <v>944.91</v>
      </c>
      <c r="H111" s="32" t="s">
        <v>952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44474</v>
      </c>
      <c r="B112" s="32" t="s">
        <v>1030</v>
      </c>
      <c r="C112" s="31" t="s">
        <v>1031</v>
      </c>
      <c r="D112" s="31" t="s">
        <v>1033</v>
      </c>
      <c r="E112" s="31" t="s">
        <v>599</v>
      </c>
      <c r="F112" s="90">
        <v>119116</v>
      </c>
      <c r="G112" s="32">
        <v>970.86</v>
      </c>
      <c r="H112" s="32" t="s">
        <v>952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44474</v>
      </c>
      <c r="B113" s="32" t="s">
        <v>940</v>
      </c>
      <c r="C113" s="31" t="s">
        <v>941</v>
      </c>
      <c r="D113" s="31" t="s">
        <v>933</v>
      </c>
      <c r="E113" s="31" t="s">
        <v>599</v>
      </c>
      <c r="F113" s="90">
        <v>2683363</v>
      </c>
      <c r="G113" s="32">
        <v>40.590000000000003</v>
      </c>
      <c r="H113" s="32" t="s">
        <v>952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44474</v>
      </c>
      <c r="B114" s="32" t="s">
        <v>940</v>
      </c>
      <c r="C114" s="31" t="s">
        <v>941</v>
      </c>
      <c r="D114" s="31" t="s">
        <v>945</v>
      </c>
      <c r="E114" s="31" t="s">
        <v>599</v>
      </c>
      <c r="F114" s="90">
        <v>2134303</v>
      </c>
      <c r="G114" s="32">
        <v>75.569999999999993</v>
      </c>
      <c r="H114" s="32" t="s">
        <v>952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44474</v>
      </c>
      <c r="B115" s="32" t="s">
        <v>1037</v>
      </c>
      <c r="C115" s="31" t="s">
        <v>1038</v>
      </c>
      <c r="D115" s="31" t="s">
        <v>945</v>
      </c>
      <c r="E115" s="31" t="s">
        <v>599</v>
      </c>
      <c r="F115" s="90">
        <v>76668</v>
      </c>
      <c r="G115" s="32">
        <v>20</v>
      </c>
      <c r="H115" s="32" t="s">
        <v>952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44474</v>
      </c>
      <c r="B116" s="32" t="s">
        <v>1039</v>
      </c>
      <c r="C116" s="31" t="s">
        <v>1040</v>
      </c>
      <c r="D116" s="31" t="s">
        <v>1057</v>
      </c>
      <c r="E116" s="31" t="s">
        <v>599</v>
      </c>
      <c r="F116" s="90">
        <v>300000</v>
      </c>
      <c r="G116" s="32">
        <v>291.23</v>
      </c>
      <c r="H116" s="32" t="s">
        <v>952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44474</v>
      </c>
      <c r="B117" s="32" t="s">
        <v>948</v>
      </c>
      <c r="C117" s="31" t="s">
        <v>949</v>
      </c>
      <c r="D117" s="31" t="s">
        <v>950</v>
      </c>
      <c r="E117" s="31" t="s">
        <v>599</v>
      </c>
      <c r="F117" s="90">
        <v>150000</v>
      </c>
      <c r="G117" s="32">
        <v>292.32</v>
      </c>
      <c r="H117" s="32" t="s">
        <v>952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44474</v>
      </c>
      <c r="B118" s="32" t="s">
        <v>1045</v>
      </c>
      <c r="C118" s="31" t="s">
        <v>1046</v>
      </c>
      <c r="D118" s="31" t="s">
        <v>915</v>
      </c>
      <c r="E118" s="31" t="s">
        <v>599</v>
      </c>
      <c r="F118" s="90">
        <v>3000</v>
      </c>
      <c r="G118" s="32">
        <v>155.18</v>
      </c>
      <c r="H118" s="32" t="s">
        <v>952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44474</v>
      </c>
      <c r="B119" s="32" t="s">
        <v>1045</v>
      </c>
      <c r="C119" s="31" t="s">
        <v>1046</v>
      </c>
      <c r="D119" s="31" t="s">
        <v>1058</v>
      </c>
      <c r="E119" s="31" t="s">
        <v>599</v>
      </c>
      <c r="F119" s="90">
        <v>180000</v>
      </c>
      <c r="G119" s="32">
        <v>18.47</v>
      </c>
      <c r="H119" s="32" t="s">
        <v>952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44474</v>
      </c>
      <c r="B120" s="32" t="s">
        <v>1045</v>
      </c>
      <c r="C120" s="31" t="s">
        <v>1046</v>
      </c>
      <c r="D120" s="31" t="s">
        <v>1059</v>
      </c>
      <c r="E120" s="31" t="s">
        <v>599</v>
      </c>
      <c r="F120" s="90">
        <v>102000</v>
      </c>
      <c r="G120" s="32">
        <v>101.5</v>
      </c>
      <c r="H120" s="32" t="s">
        <v>952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44474</v>
      </c>
      <c r="B121" s="32" t="s">
        <v>1045</v>
      </c>
      <c r="C121" s="31" t="s">
        <v>1046</v>
      </c>
      <c r="D121" s="31" t="s">
        <v>1060</v>
      </c>
      <c r="E121" s="31" t="s">
        <v>599</v>
      </c>
      <c r="F121" s="90">
        <v>132000</v>
      </c>
      <c r="G121" s="32">
        <v>98.12</v>
      </c>
      <c r="H121" s="32" t="s">
        <v>952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44474</v>
      </c>
      <c r="B122" s="32" t="s">
        <v>1048</v>
      </c>
      <c r="C122" s="31" t="s">
        <v>1049</v>
      </c>
      <c r="D122" s="31" t="s">
        <v>945</v>
      </c>
      <c r="E122" s="31" t="s">
        <v>599</v>
      </c>
      <c r="F122" s="90">
        <v>174617</v>
      </c>
      <c r="G122" s="32">
        <v>98.76</v>
      </c>
      <c r="H122" s="32" t="s">
        <v>952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44474</v>
      </c>
      <c r="B123" s="32" t="s">
        <v>1050</v>
      </c>
      <c r="C123" s="31" t="s">
        <v>1051</v>
      </c>
      <c r="D123" s="31" t="s">
        <v>1061</v>
      </c>
      <c r="E123" s="31" t="s">
        <v>599</v>
      </c>
      <c r="F123" s="90">
        <v>231000</v>
      </c>
      <c r="G123" s="32">
        <v>97.31</v>
      </c>
      <c r="H123" s="32" t="s">
        <v>952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44474</v>
      </c>
      <c r="B124" s="32" t="s">
        <v>1050</v>
      </c>
      <c r="C124" s="31" t="s">
        <v>1051</v>
      </c>
      <c r="D124" s="31" t="s">
        <v>1052</v>
      </c>
      <c r="E124" s="31" t="s">
        <v>599</v>
      </c>
      <c r="F124" s="90">
        <v>69808</v>
      </c>
      <c r="G124" s="32">
        <v>99.35</v>
      </c>
      <c r="H124" s="32" t="s">
        <v>952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44474</v>
      </c>
      <c r="B125" s="32" t="s">
        <v>946</v>
      </c>
      <c r="C125" s="31" t="s">
        <v>947</v>
      </c>
      <c r="D125" s="31" t="s">
        <v>933</v>
      </c>
      <c r="E125" s="31" t="s">
        <v>599</v>
      </c>
      <c r="F125" s="90">
        <v>164291</v>
      </c>
      <c r="G125" s="32">
        <v>99.07</v>
      </c>
      <c r="H125" s="32" t="s">
        <v>952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44474</v>
      </c>
      <c r="B126" s="32" t="s">
        <v>946</v>
      </c>
      <c r="C126" s="31" t="s">
        <v>947</v>
      </c>
      <c r="D126" s="31" t="s">
        <v>945</v>
      </c>
      <c r="E126" s="31" t="s">
        <v>599</v>
      </c>
      <c r="F126" s="90">
        <v>188944</v>
      </c>
      <c r="G126" s="32">
        <v>102.59</v>
      </c>
      <c r="H126" s="32" t="s">
        <v>952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44474</v>
      </c>
      <c r="B127" s="32" t="s">
        <v>1062</v>
      </c>
      <c r="C127" s="31" t="s">
        <v>1063</v>
      </c>
      <c r="D127" s="31" t="s">
        <v>1064</v>
      </c>
      <c r="E127" s="31" t="s">
        <v>599</v>
      </c>
      <c r="F127" s="90">
        <v>240000</v>
      </c>
      <c r="G127" s="32">
        <v>97.54</v>
      </c>
      <c r="H127" s="32" t="s">
        <v>952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4"/>
  <sheetViews>
    <sheetView zoomScale="85" zoomScaleNormal="85" workbookViewId="0">
      <selection activeCell="K25" sqref="K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885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44475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601</v>
      </c>
      <c r="E9" s="100" t="s">
        <v>602</v>
      </c>
      <c r="F9" s="100" t="s">
        <v>603</v>
      </c>
      <c r="G9" s="100" t="s">
        <v>604</v>
      </c>
      <c r="H9" s="100" t="s">
        <v>605</v>
      </c>
      <c r="I9" s="100" t="s">
        <v>606</v>
      </c>
      <c r="J9" s="99" t="s">
        <v>607</v>
      </c>
      <c r="K9" s="100" t="s">
        <v>608</v>
      </c>
      <c r="L9" s="102" t="s">
        <v>609</v>
      </c>
      <c r="M9" s="102" t="s">
        <v>610</v>
      </c>
      <c r="N9" s="100" t="s">
        <v>611</v>
      </c>
      <c r="O9" s="101" t="s">
        <v>612</v>
      </c>
      <c r="P9" s="100" t="s">
        <v>863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43">
        <v>1</v>
      </c>
      <c r="B10" s="310">
        <v>44454</v>
      </c>
      <c r="C10" s="344"/>
      <c r="D10" s="311" t="s">
        <v>300</v>
      </c>
      <c r="E10" s="312" t="s">
        <v>615</v>
      </c>
      <c r="F10" s="313">
        <v>2195</v>
      </c>
      <c r="G10" s="313">
        <v>2080</v>
      </c>
      <c r="H10" s="312">
        <v>2295</v>
      </c>
      <c r="I10" s="314" t="s">
        <v>852</v>
      </c>
      <c r="J10" s="315" t="s">
        <v>873</v>
      </c>
      <c r="K10" s="315">
        <f t="shared" ref="K10" si="0">H10-F10</f>
        <v>100</v>
      </c>
      <c r="L10" s="316">
        <f t="shared" ref="L10" si="1">(F10*-0.7)/100</f>
        <v>-15.365</v>
      </c>
      <c r="M10" s="317">
        <f t="shared" ref="M10" si="2">(K10+L10)/F10</f>
        <v>3.8558086560364468E-2</v>
      </c>
      <c r="N10" s="315" t="s">
        <v>613</v>
      </c>
      <c r="O10" s="318">
        <v>44469</v>
      </c>
      <c r="P10" s="313">
        <f>VLOOKUP(D10,'MidCap Intra'!B11:C511,2,0)</f>
        <v>2266.1999999999998</v>
      </c>
      <c r="Q10" s="1"/>
      <c r="R10" s="1" t="s">
        <v>614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381</v>
      </c>
      <c r="E11" s="110" t="s">
        <v>615</v>
      </c>
      <c r="F11" s="107" t="s">
        <v>856</v>
      </c>
      <c r="G11" s="107">
        <v>1395</v>
      </c>
      <c r="H11" s="110"/>
      <c r="I11" s="111" t="s">
        <v>857</v>
      </c>
      <c r="J11" s="112" t="s">
        <v>616</v>
      </c>
      <c r="K11" s="113"/>
      <c r="L11" s="108"/>
      <c r="M11" s="114"/>
      <c r="N11" s="109"/>
      <c r="O11" s="110"/>
      <c r="P11" s="107">
        <f>VLOOKUP(D11,'MidCap Intra'!B13:C513,2,0)</f>
        <v>1478.55</v>
      </c>
      <c r="Q11" s="1"/>
      <c r="R11" s="1" t="s">
        <v>614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7">
        <v>3</v>
      </c>
      <c r="B12" s="298">
        <v>44463</v>
      </c>
      <c r="C12" s="299"/>
      <c r="D12" s="300" t="s">
        <v>426</v>
      </c>
      <c r="E12" s="301" t="s">
        <v>615</v>
      </c>
      <c r="F12" s="302">
        <v>3130</v>
      </c>
      <c r="G12" s="302">
        <v>2920</v>
      </c>
      <c r="H12" s="301">
        <v>3320</v>
      </c>
      <c r="I12" s="303" t="s">
        <v>851</v>
      </c>
      <c r="J12" s="103" t="s">
        <v>889</v>
      </c>
      <c r="K12" s="103">
        <f t="shared" ref="K12" si="3">H12-F12</f>
        <v>190</v>
      </c>
      <c r="L12" s="104">
        <f t="shared" ref="L12" si="4">(F12*-0.7)/100</f>
        <v>-21.91</v>
      </c>
      <c r="M12" s="105">
        <f t="shared" ref="M12" si="5">(K12+L12)/F12</f>
        <v>5.3702875399361021E-2</v>
      </c>
      <c r="N12" s="103" t="s">
        <v>613</v>
      </c>
      <c r="O12" s="106">
        <v>44473</v>
      </c>
      <c r="P12" s="302"/>
      <c r="Q12" s="1"/>
      <c r="R12" s="1" t="s">
        <v>614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3">
        <v>4</v>
      </c>
      <c r="B13" s="108">
        <v>44466</v>
      </c>
      <c r="C13" s="114"/>
      <c r="D13" s="109" t="s">
        <v>131</v>
      </c>
      <c r="E13" s="110" t="s">
        <v>615</v>
      </c>
      <c r="F13" s="107" t="s">
        <v>864</v>
      </c>
      <c r="G13" s="107">
        <v>495</v>
      </c>
      <c r="H13" s="110"/>
      <c r="I13" s="111" t="s">
        <v>865</v>
      </c>
      <c r="J13" s="112" t="s">
        <v>616</v>
      </c>
      <c r="K13" s="113"/>
      <c r="L13" s="108"/>
      <c r="M13" s="114"/>
      <c r="N13" s="109"/>
      <c r="O13" s="110"/>
      <c r="P13" s="107">
        <f>VLOOKUP(D13,'MidCap Intra'!B15:C515,2,0)</f>
        <v>526.54999999999995</v>
      </c>
      <c r="Q13" s="1"/>
      <c r="R13" s="1" t="s">
        <v>614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7">
        <v>5</v>
      </c>
      <c r="B14" s="298">
        <v>44466</v>
      </c>
      <c r="C14" s="299"/>
      <c r="D14" s="300" t="s">
        <v>252</v>
      </c>
      <c r="E14" s="301" t="s">
        <v>615</v>
      </c>
      <c r="F14" s="302">
        <v>472.5</v>
      </c>
      <c r="G14" s="302">
        <v>445</v>
      </c>
      <c r="H14" s="301">
        <v>503</v>
      </c>
      <c r="I14" s="303">
        <v>530</v>
      </c>
      <c r="J14" s="103" t="s">
        <v>876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613</v>
      </c>
      <c r="O14" s="106">
        <v>44470</v>
      </c>
      <c r="P14" s="302"/>
      <c r="Q14" s="1"/>
      <c r="R14" s="1" t="s">
        <v>614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43">
        <v>6</v>
      </c>
      <c r="B15" s="310">
        <v>44466</v>
      </c>
      <c r="C15" s="344"/>
      <c r="D15" s="311" t="s">
        <v>253</v>
      </c>
      <c r="E15" s="312" t="s">
        <v>615</v>
      </c>
      <c r="F15" s="313">
        <v>2040</v>
      </c>
      <c r="G15" s="313">
        <v>1895</v>
      </c>
      <c r="H15" s="312">
        <v>2155</v>
      </c>
      <c r="I15" s="314" t="s">
        <v>866</v>
      </c>
      <c r="J15" s="315" t="s">
        <v>878</v>
      </c>
      <c r="K15" s="315">
        <f t="shared" si="6"/>
        <v>115</v>
      </c>
      <c r="L15" s="316">
        <f t="shared" si="7"/>
        <v>-14.28</v>
      </c>
      <c r="M15" s="317">
        <f t="shared" si="8"/>
        <v>4.9372549019607845E-2</v>
      </c>
      <c r="N15" s="315" t="s">
        <v>613</v>
      </c>
      <c r="O15" s="318">
        <v>44470</v>
      </c>
      <c r="P15" s="313">
        <f>VLOOKUP(D15,'MidCap Intra'!B16:C516,2,0)</f>
        <v>2073.8000000000002</v>
      </c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113">
        <v>7</v>
      </c>
      <c r="B16" s="108">
        <v>44466</v>
      </c>
      <c r="C16" s="114"/>
      <c r="D16" s="109" t="s">
        <v>257</v>
      </c>
      <c r="E16" s="110" t="s">
        <v>615</v>
      </c>
      <c r="F16" s="107" t="s">
        <v>867</v>
      </c>
      <c r="G16" s="107">
        <v>1490</v>
      </c>
      <c r="H16" s="110"/>
      <c r="I16" s="111" t="s">
        <v>868</v>
      </c>
      <c r="J16" s="112" t="s">
        <v>616</v>
      </c>
      <c r="K16" s="113"/>
      <c r="L16" s="108"/>
      <c r="M16" s="114"/>
      <c r="N16" s="109"/>
      <c r="O16" s="110"/>
      <c r="P16" s="107">
        <f>VLOOKUP(D16,'MidCap Intra'!B18:C518,2,0)</f>
        <v>1599.55</v>
      </c>
      <c r="Q16" s="1"/>
      <c r="R16" s="1" t="s">
        <v>614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9">
        <v>8</v>
      </c>
      <c r="B17" s="320">
        <v>44468</v>
      </c>
      <c r="C17" s="321"/>
      <c r="D17" s="322" t="s">
        <v>349</v>
      </c>
      <c r="E17" s="323" t="s">
        <v>615</v>
      </c>
      <c r="F17" s="324">
        <v>3270</v>
      </c>
      <c r="G17" s="324">
        <v>3140</v>
      </c>
      <c r="H17" s="323">
        <v>3025</v>
      </c>
      <c r="I17" s="325" t="s">
        <v>870</v>
      </c>
      <c r="J17" s="305" t="s">
        <v>877</v>
      </c>
      <c r="K17" s="305">
        <f t="shared" ref="K17" si="9">H17-F17</f>
        <v>-245</v>
      </c>
      <c r="L17" s="306">
        <f t="shared" ref="L17" si="10">(F17*-0.7)/100</f>
        <v>-22.89</v>
      </c>
      <c r="M17" s="307">
        <f t="shared" ref="M17" si="11">(K17+L17)/F17</f>
        <v>-8.1923547400611613E-2</v>
      </c>
      <c r="N17" s="305" t="s">
        <v>626</v>
      </c>
      <c r="O17" s="308">
        <v>44470</v>
      </c>
      <c r="P17" s="324"/>
      <c r="Q17" s="1"/>
      <c r="R17" s="1" t="s">
        <v>614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7">
        <v>9</v>
      </c>
      <c r="B18" s="298">
        <v>44468</v>
      </c>
      <c r="C18" s="299"/>
      <c r="D18" s="300" t="s">
        <v>414</v>
      </c>
      <c r="E18" s="301" t="s">
        <v>615</v>
      </c>
      <c r="F18" s="302">
        <v>191.5</v>
      </c>
      <c r="G18" s="302">
        <v>178</v>
      </c>
      <c r="H18" s="301">
        <v>204.5</v>
      </c>
      <c r="I18" s="303">
        <v>210</v>
      </c>
      <c r="J18" s="103" t="s">
        <v>855</v>
      </c>
      <c r="K18" s="103">
        <f t="shared" ref="K18" si="12">H18-F18</f>
        <v>13</v>
      </c>
      <c r="L18" s="104">
        <f t="shared" ref="L18" si="13">(F18*-0.7)/100</f>
        <v>-1.3404999999999998</v>
      </c>
      <c r="M18" s="105">
        <f t="shared" ref="M18" si="14">(K18+L18)/F18</f>
        <v>6.0885117493472585E-2</v>
      </c>
      <c r="N18" s="103" t="s">
        <v>613</v>
      </c>
      <c r="O18" s="106">
        <v>44470</v>
      </c>
      <c r="P18" s="302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13">
        <v>10</v>
      </c>
      <c r="B19" s="108">
        <v>44473</v>
      </c>
      <c r="C19" s="114"/>
      <c r="D19" s="109" t="s">
        <v>180</v>
      </c>
      <c r="E19" s="110" t="s">
        <v>615</v>
      </c>
      <c r="F19" s="107" t="s">
        <v>890</v>
      </c>
      <c r="G19" s="107">
        <v>2980</v>
      </c>
      <c r="H19" s="110"/>
      <c r="I19" s="111" t="s">
        <v>891</v>
      </c>
      <c r="J19" s="112" t="s">
        <v>616</v>
      </c>
      <c r="K19" s="113"/>
      <c r="L19" s="108"/>
      <c r="M19" s="114"/>
      <c r="N19" s="109"/>
      <c r="O19" s="110"/>
      <c r="P19" s="107"/>
      <c r="Q19" s="1"/>
      <c r="R19" s="1" t="s">
        <v>614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119</v>
      </c>
      <c r="E20" s="110" t="s">
        <v>615</v>
      </c>
      <c r="F20" s="107" t="s">
        <v>957</v>
      </c>
      <c r="G20" s="107">
        <v>660</v>
      </c>
      <c r="H20" s="110"/>
      <c r="I20" s="111" t="s">
        <v>958</v>
      </c>
      <c r="J20" s="112" t="s">
        <v>616</v>
      </c>
      <c r="K20" s="113"/>
      <c r="L20" s="108"/>
      <c r="M20" s="114"/>
      <c r="N20" s="109"/>
      <c r="O20" s="110"/>
      <c r="P20" s="107"/>
      <c r="Q20" s="1"/>
      <c r="R20" s="1" t="s">
        <v>614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13">
        <v>12</v>
      </c>
      <c r="B21" s="272">
        <v>44474</v>
      </c>
      <c r="C21" s="114"/>
      <c r="D21" s="109" t="s">
        <v>532</v>
      </c>
      <c r="E21" s="110" t="s">
        <v>615</v>
      </c>
      <c r="F21" s="107" t="s">
        <v>959</v>
      </c>
      <c r="G21" s="107">
        <v>619</v>
      </c>
      <c r="H21" s="110"/>
      <c r="I21" s="111" t="s">
        <v>960</v>
      </c>
      <c r="J21" s="112" t="s">
        <v>616</v>
      </c>
      <c r="K21" s="113"/>
      <c r="L21" s="108"/>
      <c r="M21" s="114"/>
      <c r="N21" s="109"/>
      <c r="O21" s="110"/>
      <c r="P21" s="107"/>
      <c r="Q21" s="1"/>
      <c r="R21" s="1" t="s">
        <v>614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13"/>
      <c r="B23" s="108"/>
      <c r="C23" s="114"/>
      <c r="D23" s="109"/>
      <c r="E23" s="110"/>
      <c r="F23" s="107"/>
      <c r="G23" s="107"/>
      <c r="H23" s="110"/>
      <c r="I23" s="111"/>
      <c r="J23" s="112"/>
      <c r="K23" s="113"/>
      <c r="L23" s="108"/>
      <c r="M23" s="114"/>
      <c r="N23" s="109"/>
      <c r="O23" s="110"/>
      <c r="P23" s="110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20"/>
      <c r="B24" s="121"/>
      <c r="C24" s="122"/>
      <c r="D24" s="123"/>
      <c r="E24" s="124"/>
      <c r="F24" s="124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4.25" customHeight="1">
      <c r="A25" s="120"/>
      <c r="B25" s="121"/>
      <c r="C25" s="122"/>
      <c r="D25" s="123"/>
      <c r="E25" s="124"/>
      <c r="F25" s="124"/>
      <c r="G25" s="120"/>
      <c r="H25" s="124"/>
      <c r="I25" s="125"/>
      <c r="J25" s="126"/>
      <c r="K25" s="126"/>
      <c r="L25" s="127"/>
      <c r="M25" s="128"/>
      <c r="N25" s="129"/>
      <c r="O25" s="130"/>
      <c r="P25" s="131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 t="s">
        <v>618</v>
      </c>
      <c r="B26" s="133"/>
      <c r="C26" s="134"/>
      <c r="D26" s="135"/>
      <c r="E26" s="136"/>
      <c r="F26" s="136"/>
      <c r="G26" s="136"/>
      <c r="H26" s="136"/>
      <c r="I26" s="136"/>
      <c r="J26" s="137"/>
      <c r="K26" s="136"/>
      <c r="L26" s="138"/>
      <c r="M26" s="59"/>
      <c r="N26" s="137"/>
      <c r="O26" s="13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9" t="s">
        <v>619</v>
      </c>
      <c r="B27" s="132"/>
      <c r="C27" s="132"/>
      <c r="D27" s="132"/>
      <c r="E27" s="44"/>
      <c r="F27" s="140" t="s">
        <v>620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 t="s">
        <v>621</v>
      </c>
      <c r="B28" s="132"/>
      <c r="C28" s="132"/>
      <c r="D28" s="132"/>
      <c r="E28" s="6"/>
      <c r="F28" s="140" t="s">
        <v>622</v>
      </c>
      <c r="G28" s="6"/>
      <c r="H28" s="6"/>
      <c r="I28" s="6"/>
      <c r="J28" s="141"/>
      <c r="K28" s="142"/>
      <c r="L28" s="142"/>
      <c r="M28" s="143"/>
      <c r="N28" s="1"/>
      <c r="O28" s="1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2"/>
      <c r="B29" s="132"/>
      <c r="C29" s="132"/>
      <c r="D29" s="132"/>
      <c r="E29" s="6"/>
      <c r="F29" s="6"/>
      <c r="G29" s="6"/>
      <c r="H29" s="6"/>
      <c r="I29" s="6"/>
      <c r="J29" s="145"/>
      <c r="K29" s="142"/>
      <c r="L29" s="142"/>
      <c r="M29" s="6"/>
      <c r="N29" s="146"/>
      <c r="O29" s="1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.75" customHeight="1">
      <c r="A30" s="1"/>
      <c r="B30" s="147" t="s">
        <v>623</v>
      </c>
      <c r="C30" s="147"/>
      <c r="D30" s="147"/>
      <c r="E30" s="147"/>
      <c r="F30" s="148"/>
      <c r="G30" s="6"/>
      <c r="H30" s="6"/>
      <c r="I30" s="149"/>
      <c r="J30" s="150"/>
      <c r="K30" s="151"/>
      <c r="L30" s="150"/>
      <c r="M30" s="6"/>
      <c r="N30" s="1"/>
      <c r="O30" s="1"/>
      <c r="P30" s="1"/>
      <c r="R30" s="59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9" t="s">
        <v>16</v>
      </c>
      <c r="B31" s="152" t="s">
        <v>590</v>
      </c>
      <c r="C31" s="102"/>
      <c r="D31" s="101" t="s">
        <v>601</v>
      </c>
      <c r="E31" s="100" t="s">
        <v>602</v>
      </c>
      <c r="F31" s="100" t="s">
        <v>603</v>
      </c>
      <c r="G31" s="100" t="s">
        <v>624</v>
      </c>
      <c r="H31" s="100" t="s">
        <v>605</v>
      </c>
      <c r="I31" s="100" t="s">
        <v>606</v>
      </c>
      <c r="J31" s="100" t="s">
        <v>607</v>
      </c>
      <c r="K31" s="100" t="s">
        <v>625</v>
      </c>
      <c r="L31" s="153" t="s">
        <v>609</v>
      </c>
      <c r="M31" s="102" t="s">
        <v>610</v>
      </c>
      <c r="N31" s="100" t="s">
        <v>611</v>
      </c>
      <c r="O31" s="101" t="s">
        <v>612</v>
      </c>
      <c r="P31" s="1"/>
      <c r="Q31" s="1"/>
      <c r="R31" s="59"/>
      <c r="S31" s="59"/>
      <c r="T31" s="59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s="269" customFormat="1" ht="15" customHeight="1">
      <c r="A32" s="280">
        <v>1</v>
      </c>
      <c r="B32" s="270">
        <v>44462</v>
      </c>
      <c r="C32" s="282"/>
      <c r="D32" s="283" t="s">
        <v>90</v>
      </c>
      <c r="E32" s="284" t="s">
        <v>615</v>
      </c>
      <c r="F32" s="284" t="s">
        <v>859</v>
      </c>
      <c r="G32" s="284">
        <v>1670</v>
      </c>
      <c r="H32" s="284"/>
      <c r="I32" s="284" t="s">
        <v>850</v>
      </c>
      <c r="J32" s="280" t="s">
        <v>616</v>
      </c>
      <c r="K32" s="281"/>
      <c r="L32" s="282"/>
      <c r="M32" s="283"/>
      <c r="N32" s="284"/>
      <c r="O32" s="284"/>
      <c r="R32" s="289" t="s">
        <v>614</v>
      </c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</row>
    <row r="33" spans="1:38" s="269" customFormat="1" ht="15" customHeight="1">
      <c r="A33" s="280">
        <v>2</v>
      </c>
      <c r="B33" s="272">
        <v>44470</v>
      </c>
      <c r="C33" s="282"/>
      <c r="D33" s="283" t="s">
        <v>196</v>
      </c>
      <c r="E33" s="284" t="s">
        <v>615</v>
      </c>
      <c r="F33" s="284" t="s">
        <v>879</v>
      </c>
      <c r="G33" s="284">
        <v>797</v>
      </c>
      <c r="H33" s="284"/>
      <c r="I33" s="284" t="s">
        <v>880</v>
      </c>
      <c r="J33" s="280" t="s">
        <v>616</v>
      </c>
      <c r="K33" s="342"/>
      <c r="L33" s="282"/>
      <c r="M33" s="283"/>
      <c r="N33" s="284"/>
      <c r="O33" s="284"/>
      <c r="R33" s="289" t="s">
        <v>614</v>
      </c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</row>
    <row r="34" spans="1:38" s="269" customFormat="1" ht="15" customHeight="1">
      <c r="A34" s="280">
        <v>3</v>
      </c>
      <c r="B34" s="272">
        <v>44470</v>
      </c>
      <c r="C34" s="282"/>
      <c r="D34" s="283" t="s">
        <v>355</v>
      </c>
      <c r="E34" s="284" t="s">
        <v>615</v>
      </c>
      <c r="F34" s="284" t="s">
        <v>881</v>
      </c>
      <c r="G34" s="284">
        <v>794</v>
      </c>
      <c r="H34" s="284"/>
      <c r="I34" s="284" t="s">
        <v>882</v>
      </c>
      <c r="J34" s="280" t="s">
        <v>616</v>
      </c>
      <c r="K34" s="342"/>
      <c r="L34" s="282"/>
      <c r="M34" s="283"/>
      <c r="N34" s="284"/>
      <c r="O34" s="284"/>
      <c r="R34" s="289" t="s">
        <v>614</v>
      </c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</row>
    <row r="35" spans="1:38" s="269" customFormat="1" ht="15" customHeight="1">
      <c r="A35" s="291">
        <v>4</v>
      </c>
      <c r="B35" s="267">
        <v>44470</v>
      </c>
      <c r="C35" s="292"/>
      <c r="D35" s="309" t="s">
        <v>248</v>
      </c>
      <c r="E35" s="304" t="s">
        <v>615</v>
      </c>
      <c r="F35" s="304">
        <v>54.95</v>
      </c>
      <c r="G35" s="304">
        <v>53</v>
      </c>
      <c r="H35" s="304">
        <v>56.2</v>
      </c>
      <c r="I35" s="304" t="s">
        <v>883</v>
      </c>
      <c r="J35" s="103" t="s">
        <v>884</v>
      </c>
      <c r="K35" s="103">
        <f t="shared" ref="K35" si="15">H35-F35</f>
        <v>1.25</v>
      </c>
      <c r="L35" s="104">
        <f>(F35*-0.07)/100</f>
        <v>-3.8465000000000006E-2</v>
      </c>
      <c r="M35" s="105">
        <f t="shared" ref="M35" si="16">(K35+L35)/F35</f>
        <v>2.2047952684258416E-2</v>
      </c>
      <c r="N35" s="103" t="s">
        <v>613</v>
      </c>
      <c r="O35" s="381">
        <v>44470</v>
      </c>
      <c r="R35" s="289" t="s">
        <v>614</v>
      </c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s="269" customFormat="1" ht="15" customHeight="1">
      <c r="A36" s="280">
        <v>5</v>
      </c>
      <c r="B36" s="272">
        <v>44474</v>
      </c>
      <c r="C36" s="282"/>
      <c r="D36" s="283" t="s">
        <v>199</v>
      </c>
      <c r="E36" s="284" t="s">
        <v>615</v>
      </c>
      <c r="F36" s="284" t="s">
        <v>955</v>
      </c>
      <c r="G36" s="284">
        <v>788</v>
      </c>
      <c r="H36" s="284"/>
      <c r="I36" s="284" t="s">
        <v>956</v>
      </c>
      <c r="J36" s="280" t="s">
        <v>616</v>
      </c>
      <c r="K36" s="328"/>
      <c r="L36" s="282"/>
      <c r="M36" s="283"/>
      <c r="N36" s="284"/>
      <c r="O36" s="284"/>
      <c r="R36" s="289" t="s">
        <v>614</v>
      </c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</row>
    <row r="37" spans="1:38" s="269" customFormat="1" ht="15" customHeight="1">
      <c r="A37" s="280">
        <v>6</v>
      </c>
      <c r="B37" s="272">
        <v>44474</v>
      </c>
      <c r="C37" s="282"/>
      <c r="D37" s="283" t="s">
        <v>82</v>
      </c>
      <c r="E37" s="284" t="s">
        <v>615</v>
      </c>
      <c r="F37" s="284" t="s">
        <v>961</v>
      </c>
      <c r="G37" s="284">
        <v>3770</v>
      </c>
      <c r="H37" s="284"/>
      <c r="I37" s="284" t="s">
        <v>962</v>
      </c>
      <c r="J37" s="280" t="s">
        <v>616</v>
      </c>
      <c r="K37" s="342"/>
      <c r="L37" s="282"/>
      <c r="M37" s="283"/>
      <c r="N37" s="284"/>
      <c r="O37" s="284"/>
      <c r="R37" s="289" t="s">
        <v>614</v>
      </c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</row>
    <row r="38" spans="1:38" s="269" customFormat="1" ht="15" customHeight="1">
      <c r="A38" s="291">
        <v>7</v>
      </c>
      <c r="B38" s="267">
        <v>44474</v>
      </c>
      <c r="C38" s="292"/>
      <c r="D38" s="309" t="s">
        <v>944</v>
      </c>
      <c r="E38" s="304" t="s">
        <v>615</v>
      </c>
      <c r="F38" s="304">
        <v>985.5</v>
      </c>
      <c r="G38" s="304">
        <v>960</v>
      </c>
      <c r="H38" s="304">
        <v>998</v>
      </c>
      <c r="I38" s="304">
        <v>1020</v>
      </c>
      <c r="J38" s="103" t="s">
        <v>963</v>
      </c>
      <c r="K38" s="103">
        <f t="shared" ref="K38" si="17">H38-F38</f>
        <v>12.5</v>
      </c>
      <c r="L38" s="104">
        <f>(F38*-0.07)/100</f>
        <v>-0.68985000000000019</v>
      </c>
      <c r="M38" s="105">
        <f t="shared" ref="M38" si="18">(K38+L38)/F38</f>
        <v>1.1983916793505835E-2</v>
      </c>
      <c r="N38" s="103" t="s">
        <v>613</v>
      </c>
      <c r="O38" s="381">
        <v>44474</v>
      </c>
      <c r="R38" s="289" t="s">
        <v>617</v>
      </c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269" customFormat="1" ht="15" customHeight="1">
      <c r="A39" s="280"/>
      <c r="B39" s="281"/>
      <c r="C39" s="282"/>
      <c r="D39" s="283"/>
      <c r="E39" s="284"/>
      <c r="F39" s="284"/>
      <c r="G39" s="284"/>
      <c r="H39" s="284"/>
      <c r="I39" s="284"/>
      <c r="J39" s="280"/>
      <c r="K39" s="281"/>
      <c r="L39" s="282"/>
      <c r="M39" s="283"/>
      <c r="N39" s="284"/>
      <c r="O39" s="284"/>
      <c r="R39" s="289"/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ht="15" customHeight="1">
      <c r="A40" s="271"/>
      <c r="B40" s="272"/>
      <c r="C40" s="273"/>
      <c r="D40" s="274"/>
      <c r="E40" s="275"/>
      <c r="F40" s="275"/>
      <c r="G40" s="275"/>
      <c r="H40" s="275"/>
      <c r="I40" s="275"/>
      <c r="J40" s="285"/>
      <c r="K40" s="285"/>
      <c r="L40" s="276"/>
      <c r="M40" s="286"/>
      <c r="N40" s="285"/>
      <c r="O40" s="287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55"/>
      <c r="B42" s="121"/>
      <c r="C42" s="156"/>
      <c r="D42" s="157"/>
      <c r="E42" s="120"/>
      <c r="F42" s="120"/>
      <c r="G42" s="120"/>
      <c r="H42" s="120"/>
      <c r="I42" s="120"/>
      <c r="J42" s="158"/>
      <c r="K42" s="158"/>
      <c r="L42" s="159"/>
      <c r="M42" s="160"/>
      <c r="N42" s="126"/>
      <c r="O42" s="161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44.25" customHeight="1">
      <c r="A43" s="132" t="s">
        <v>618</v>
      </c>
      <c r="B43" s="156"/>
      <c r="C43" s="156"/>
      <c r="D43" s="1"/>
      <c r="E43" s="6"/>
      <c r="F43" s="6"/>
      <c r="G43" s="6"/>
      <c r="H43" s="6" t="s">
        <v>630</v>
      </c>
      <c r="I43" s="6"/>
      <c r="J43" s="6"/>
      <c r="K43" s="128"/>
      <c r="L43" s="160"/>
      <c r="M43" s="128"/>
      <c r="N43" s="129"/>
      <c r="O43" s="128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8" ht="12.75" customHeight="1">
      <c r="A44" s="139" t="s">
        <v>619</v>
      </c>
      <c r="B44" s="132"/>
      <c r="C44" s="132"/>
      <c r="D44" s="132"/>
      <c r="E44" s="44"/>
      <c r="F44" s="140" t="s">
        <v>620</v>
      </c>
      <c r="G44" s="59"/>
      <c r="H44" s="44"/>
      <c r="I44" s="59"/>
      <c r="J44" s="6"/>
      <c r="K44" s="162"/>
      <c r="L44" s="163"/>
      <c r="M44" s="6"/>
      <c r="N44" s="122"/>
      <c r="O44" s="164"/>
      <c r="P44" s="4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14.25" customHeight="1">
      <c r="A45" s="139"/>
      <c r="B45" s="132"/>
      <c r="C45" s="132"/>
      <c r="D45" s="132"/>
      <c r="E45" s="6"/>
      <c r="F45" s="140" t="s">
        <v>622</v>
      </c>
      <c r="G45" s="59"/>
      <c r="H45" s="44"/>
      <c r="I45" s="59"/>
      <c r="J45" s="6"/>
      <c r="K45" s="162"/>
      <c r="L45" s="163"/>
      <c r="M45" s="6"/>
      <c r="N45" s="122"/>
      <c r="O45" s="164"/>
      <c r="P45" s="44"/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14.25" customHeight="1">
      <c r="A46" s="132"/>
      <c r="B46" s="132"/>
      <c r="C46" s="132"/>
      <c r="D46" s="132"/>
      <c r="E46" s="6"/>
      <c r="F46" s="6"/>
      <c r="G46" s="6"/>
      <c r="H46" s="6"/>
      <c r="I46" s="6"/>
      <c r="J46" s="145"/>
      <c r="K46" s="142"/>
      <c r="L46" s="143"/>
      <c r="M46" s="6"/>
      <c r="N46" s="146"/>
      <c r="O46" s="1"/>
      <c r="P46" s="44"/>
      <c r="Q46" s="44"/>
      <c r="R46" s="6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ht="12.75" customHeight="1">
      <c r="A47" s="165" t="s">
        <v>631</v>
      </c>
      <c r="B47" s="165"/>
      <c r="C47" s="165"/>
      <c r="D47" s="165"/>
      <c r="E47" s="6"/>
      <c r="F47" s="6"/>
      <c r="G47" s="6"/>
      <c r="H47" s="6"/>
      <c r="I47" s="6"/>
      <c r="J47" s="6"/>
      <c r="K47" s="6"/>
      <c r="L47" s="6"/>
      <c r="M47" s="6"/>
      <c r="N47" s="6"/>
      <c r="O47" s="24"/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ht="38.25" customHeight="1">
      <c r="A48" s="100" t="s">
        <v>16</v>
      </c>
      <c r="B48" s="100" t="s">
        <v>590</v>
      </c>
      <c r="C48" s="100"/>
      <c r="D48" s="101" t="s">
        <v>601</v>
      </c>
      <c r="E48" s="100" t="s">
        <v>602</v>
      </c>
      <c r="F48" s="100" t="s">
        <v>603</v>
      </c>
      <c r="G48" s="100" t="s">
        <v>624</v>
      </c>
      <c r="H48" s="100" t="s">
        <v>605</v>
      </c>
      <c r="I48" s="100" t="s">
        <v>606</v>
      </c>
      <c r="J48" s="99" t="s">
        <v>607</v>
      </c>
      <c r="K48" s="166" t="s">
        <v>632</v>
      </c>
      <c r="L48" s="102" t="s">
        <v>609</v>
      </c>
      <c r="M48" s="166" t="s">
        <v>633</v>
      </c>
      <c r="N48" s="100" t="s">
        <v>634</v>
      </c>
      <c r="O48" s="99" t="s">
        <v>611</v>
      </c>
      <c r="P48" s="101" t="s">
        <v>612</v>
      </c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s="269" customFormat="1" ht="13.5" customHeight="1">
      <c r="A49" s="366">
        <v>1</v>
      </c>
      <c r="B49" s="367">
        <v>44469</v>
      </c>
      <c r="C49" s="368"/>
      <c r="D49" s="368" t="s">
        <v>871</v>
      </c>
      <c r="E49" s="366" t="s">
        <v>615</v>
      </c>
      <c r="F49" s="366">
        <v>1597.5</v>
      </c>
      <c r="G49" s="366">
        <v>1575</v>
      </c>
      <c r="H49" s="369">
        <v>1599</v>
      </c>
      <c r="I49" s="369">
        <v>1640</v>
      </c>
      <c r="J49" s="370" t="s">
        <v>910</v>
      </c>
      <c r="K49" s="371">
        <f t="shared" ref="K49" si="19">H49-F49</f>
        <v>1.5</v>
      </c>
      <c r="L49" s="372">
        <f t="shared" ref="L49" si="20">(H49*N49)*0.07%</f>
        <v>615.61500000000012</v>
      </c>
      <c r="M49" s="373">
        <f t="shared" ref="M49" si="21">(K49*N49)-L49</f>
        <v>209.38499999999988</v>
      </c>
      <c r="N49" s="369">
        <v>550</v>
      </c>
      <c r="O49" s="374" t="s">
        <v>613</v>
      </c>
      <c r="P49" s="375">
        <v>44473</v>
      </c>
      <c r="Q49" s="278"/>
      <c r="R49" s="336" t="s">
        <v>614</v>
      </c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335"/>
      <c r="AG49" s="290"/>
      <c r="AH49" s="334"/>
      <c r="AI49" s="334"/>
      <c r="AJ49" s="335"/>
      <c r="AK49" s="335"/>
      <c r="AL49" s="335"/>
    </row>
    <row r="50" spans="1:38" s="269" customFormat="1" ht="13.5" customHeight="1">
      <c r="A50" s="364">
        <v>2</v>
      </c>
      <c r="B50" s="267">
        <v>44469</v>
      </c>
      <c r="C50" s="365"/>
      <c r="D50" s="365" t="s">
        <v>872</v>
      </c>
      <c r="E50" s="364" t="s">
        <v>615</v>
      </c>
      <c r="F50" s="364">
        <v>727.5</v>
      </c>
      <c r="G50" s="364">
        <v>717</v>
      </c>
      <c r="H50" s="361">
        <v>735</v>
      </c>
      <c r="I50" s="361">
        <v>745</v>
      </c>
      <c r="J50" s="103" t="s">
        <v>908</v>
      </c>
      <c r="K50" s="358">
        <f t="shared" ref="K50" si="22">H50-F50</f>
        <v>7.5</v>
      </c>
      <c r="L50" s="359">
        <f t="shared" ref="L50" si="23">(H50*N50)*0.07%</f>
        <v>565.95000000000005</v>
      </c>
      <c r="M50" s="360">
        <f t="shared" ref="M50" si="24">(K50*N50)-L50</f>
        <v>7684.05</v>
      </c>
      <c r="N50" s="361">
        <v>1100</v>
      </c>
      <c r="O50" s="362" t="s">
        <v>613</v>
      </c>
      <c r="P50" s="363">
        <v>44473</v>
      </c>
      <c r="Q50" s="278"/>
      <c r="R50" s="336" t="s">
        <v>614</v>
      </c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335"/>
      <c r="AG50" s="290"/>
      <c r="AH50" s="334"/>
      <c r="AI50" s="334"/>
      <c r="AJ50" s="335"/>
      <c r="AK50" s="335"/>
      <c r="AL50" s="335"/>
    </row>
    <row r="51" spans="1:38" s="269" customFormat="1" ht="13.5" customHeight="1">
      <c r="A51" s="364">
        <v>3</v>
      </c>
      <c r="B51" s="267">
        <v>44473</v>
      </c>
      <c r="C51" s="365"/>
      <c r="D51" s="365" t="s">
        <v>892</v>
      </c>
      <c r="E51" s="364" t="s">
        <v>615</v>
      </c>
      <c r="F51" s="364">
        <v>1229</v>
      </c>
      <c r="G51" s="364">
        <v>1212</v>
      </c>
      <c r="H51" s="361">
        <v>1243</v>
      </c>
      <c r="I51" s="361" t="s">
        <v>893</v>
      </c>
      <c r="J51" s="103" t="s">
        <v>909</v>
      </c>
      <c r="K51" s="358">
        <f t="shared" ref="K51" si="25">H51-F51</f>
        <v>14</v>
      </c>
      <c r="L51" s="359">
        <f t="shared" ref="L51" si="26">(H51*N51)*0.07%</f>
        <v>652.57500000000005</v>
      </c>
      <c r="M51" s="360">
        <f t="shared" ref="M51" si="27">(K51*N51)-L51</f>
        <v>9847.4249999999993</v>
      </c>
      <c r="N51" s="361">
        <v>750</v>
      </c>
      <c r="O51" s="362" t="s">
        <v>613</v>
      </c>
      <c r="P51" s="363">
        <v>44473</v>
      </c>
      <c r="Q51" s="278"/>
      <c r="R51" s="336" t="s">
        <v>617</v>
      </c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335"/>
      <c r="AG51" s="290"/>
      <c r="AH51" s="334"/>
      <c r="AI51" s="334"/>
      <c r="AJ51" s="335"/>
      <c r="AK51" s="335"/>
      <c r="AL51" s="335"/>
    </row>
    <row r="52" spans="1:38" s="269" customFormat="1" ht="13.5" customHeight="1">
      <c r="A52" s="364">
        <v>4</v>
      </c>
      <c r="B52" s="267">
        <v>44473</v>
      </c>
      <c r="C52" s="365"/>
      <c r="D52" s="365" t="s">
        <v>894</v>
      </c>
      <c r="E52" s="364" t="s">
        <v>615</v>
      </c>
      <c r="F52" s="364">
        <v>1674</v>
      </c>
      <c r="G52" s="364">
        <v>1650</v>
      </c>
      <c r="H52" s="361">
        <v>1690</v>
      </c>
      <c r="I52" s="361" t="s">
        <v>895</v>
      </c>
      <c r="J52" s="103" t="s">
        <v>953</v>
      </c>
      <c r="K52" s="358">
        <f t="shared" ref="K52" si="28">H52-F52</f>
        <v>16</v>
      </c>
      <c r="L52" s="359">
        <f t="shared" ref="L52" si="29">(H52*N52)*0.07%</f>
        <v>709.80000000000007</v>
      </c>
      <c r="M52" s="360">
        <f t="shared" ref="M52" si="30">(K52*N52)-L52</f>
        <v>8890.2000000000007</v>
      </c>
      <c r="N52" s="361">
        <v>600</v>
      </c>
      <c r="O52" s="362" t="s">
        <v>613</v>
      </c>
      <c r="P52" s="363">
        <v>44474</v>
      </c>
      <c r="Q52" s="278"/>
      <c r="R52" s="336" t="s">
        <v>614</v>
      </c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335"/>
      <c r="AG52" s="290"/>
      <c r="AH52" s="334"/>
      <c r="AI52" s="334"/>
      <c r="AJ52" s="335"/>
      <c r="AK52" s="335"/>
      <c r="AL52" s="335"/>
    </row>
    <row r="53" spans="1:38" s="269" customFormat="1" ht="13.5" customHeight="1">
      <c r="A53" s="275">
        <v>5</v>
      </c>
      <c r="B53" s="270">
        <v>44473</v>
      </c>
      <c r="C53" s="329"/>
      <c r="D53" s="329" t="s">
        <v>896</v>
      </c>
      <c r="E53" s="293" t="s">
        <v>615</v>
      </c>
      <c r="F53" s="293" t="s">
        <v>897</v>
      </c>
      <c r="G53" s="293">
        <v>690</v>
      </c>
      <c r="H53" s="296"/>
      <c r="I53" s="296" t="s">
        <v>898</v>
      </c>
      <c r="J53" s="341" t="s">
        <v>616</v>
      </c>
      <c r="K53" s="338"/>
      <c r="L53" s="338"/>
      <c r="M53" s="339"/>
      <c r="N53" s="296"/>
      <c r="O53" s="340"/>
      <c r="P53" s="327"/>
      <c r="Q53" s="278"/>
      <c r="R53" s="336" t="s">
        <v>617</v>
      </c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335"/>
      <c r="AG53" s="290"/>
      <c r="AH53" s="334"/>
      <c r="AI53" s="334"/>
      <c r="AJ53" s="335"/>
      <c r="AK53" s="335"/>
      <c r="AL53" s="335"/>
    </row>
    <row r="54" spans="1:38" s="269" customFormat="1" ht="13.5" customHeight="1">
      <c r="A54" s="275">
        <v>6</v>
      </c>
      <c r="B54" s="270">
        <v>44473</v>
      </c>
      <c r="C54" s="329"/>
      <c r="D54" s="329" t="s">
        <v>904</v>
      </c>
      <c r="E54" s="293" t="s">
        <v>615</v>
      </c>
      <c r="F54" s="293" t="s">
        <v>905</v>
      </c>
      <c r="G54" s="293">
        <v>555</v>
      </c>
      <c r="H54" s="296"/>
      <c r="I54" s="296">
        <v>585</v>
      </c>
      <c r="J54" s="341" t="s">
        <v>616</v>
      </c>
      <c r="K54" s="338"/>
      <c r="L54" s="338"/>
      <c r="M54" s="339"/>
      <c r="N54" s="296"/>
      <c r="O54" s="340"/>
      <c r="P54" s="327"/>
      <c r="Q54" s="278"/>
      <c r="R54" s="336" t="s">
        <v>617</v>
      </c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335"/>
      <c r="AG54" s="290"/>
      <c r="AH54" s="334"/>
      <c r="AI54" s="334"/>
      <c r="AJ54" s="335"/>
      <c r="AK54" s="335"/>
      <c r="AL54" s="335"/>
    </row>
    <row r="55" spans="1:38" s="269" customFormat="1" ht="13.5" customHeight="1">
      <c r="A55" s="275">
        <v>7</v>
      </c>
      <c r="B55" s="270">
        <v>44473</v>
      </c>
      <c r="C55" s="329"/>
      <c r="D55" s="329" t="s">
        <v>871</v>
      </c>
      <c r="E55" s="293" t="s">
        <v>615</v>
      </c>
      <c r="F55" s="293" t="s">
        <v>906</v>
      </c>
      <c r="G55" s="293">
        <v>1568</v>
      </c>
      <c r="H55" s="296"/>
      <c r="I55" s="296" t="s">
        <v>907</v>
      </c>
      <c r="J55" s="341" t="s">
        <v>616</v>
      </c>
      <c r="K55" s="338"/>
      <c r="L55" s="338"/>
      <c r="M55" s="339"/>
      <c r="N55" s="296"/>
      <c r="O55" s="340"/>
      <c r="P55" s="327"/>
      <c r="Q55" s="278"/>
      <c r="R55" s="336" t="s">
        <v>614</v>
      </c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335"/>
      <c r="AG55" s="290"/>
      <c r="AH55" s="334"/>
      <c r="AI55" s="334"/>
      <c r="AJ55" s="335"/>
      <c r="AK55" s="335"/>
      <c r="AL55" s="335"/>
    </row>
    <row r="56" spans="1:38" s="269" customFormat="1" ht="13.5" customHeight="1">
      <c r="A56" s="364">
        <v>8</v>
      </c>
      <c r="B56" s="267">
        <v>44474</v>
      </c>
      <c r="C56" s="365"/>
      <c r="D56" s="365" t="s">
        <v>872</v>
      </c>
      <c r="E56" s="364" t="s">
        <v>615</v>
      </c>
      <c r="F56" s="364">
        <v>726.5</v>
      </c>
      <c r="G56" s="364">
        <v>715</v>
      </c>
      <c r="H56" s="361">
        <v>737.5</v>
      </c>
      <c r="I56" s="361">
        <v>745</v>
      </c>
      <c r="J56" s="103" t="s">
        <v>954</v>
      </c>
      <c r="K56" s="358">
        <f t="shared" ref="K56" si="31">H56-F56</f>
        <v>11</v>
      </c>
      <c r="L56" s="359">
        <f t="shared" ref="L56" si="32">(H56*N56)*0.07%</f>
        <v>567.87500000000011</v>
      </c>
      <c r="M56" s="360">
        <f t="shared" ref="M56" si="33">(K56*N56)-L56</f>
        <v>11532.125</v>
      </c>
      <c r="N56" s="361">
        <v>1100</v>
      </c>
      <c r="O56" s="362" t="s">
        <v>613</v>
      </c>
      <c r="P56" s="363">
        <v>44474</v>
      </c>
      <c r="Q56" s="278"/>
      <c r="R56" s="336" t="s">
        <v>614</v>
      </c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335"/>
      <c r="AG56" s="290"/>
      <c r="AH56" s="334"/>
      <c r="AI56" s="334"/>
      <c r="AJ56" s="335"/>
      <c r="AK56" s="335"/>
      <c r="AL56" s="335"/>
    </row>
    <row r="57" spans="1:38" s="269" customFormat="1" ht="13.5" customHeight="1">
      <c r="A57" s="275">
        <v>9</v>
      </c>
      <c r="B57" s="272">
        <v>44474</v>
      </c>
      <c r="C57" s="329"/>
      <c r="D57" s="329" t="s">
        <v>964</v>
      </c>
      <c r="E57" s="293" t="s">
        <v>615</v>
      </c>
      <c r="F57" s="293" t="s">
        <v>965</v>
      </c>
      <c r="G57" s="293">
        <v>1698</v>
      </c>
      <c r="H57" s="296"/>
      <c r="I57" s="296" t="s">
        <v>966</v>
      </c>
      <c r="J57" s="341" t="s">
        <v>616</v>
      </c>
      <c r="K57" s="338"/>
      <c r="L57" s="338"/>
      <c r="M57" s="339"/>
      <c r="N57" s="296"/>
      <c r="O57" s="340"/>
      <c r="P57" s="327"/>
      <c r="Q57" s="278"/>
      <c r="R57" s="336" t="s">
        <v>617</v>
      </c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335"/>
      <c r="AG57" s="290"/>
      <c r="AH57" s="334"/>
      <c r="AI57" s="334"/>
      <c r="AJ57" s="335"/>
      <c r="AK57" s="335"/>
      <c r="AL57" s="335"/>
    </row>
    <row r="58" spans="1:38" s="269" customFormat="1" ht="13.5" customHeight="1">
      <c r="A58" s="275"/>
      <c r="B58" s="272"/>
      <c r="C58" s="329"/>
      <c r="D58" s="329"/>
      <c r="E58" s="293"/>
      <c r="F58" s="293"/>
      <c r="G58" s="293"/>
      <c r="H58" s="296"/>
      <c r="I58" s="296"/>
      <c r="J58" s="341"/>
      <c r="K58" s="338"/>
      <c r="L58" s="338"/>
      <c r="M58" s="339"/>
      <c r="N58" s="296"/>
      <c r="O58" s="340"/>
      <c r="P58" s="327"/>
      <c r="Q58" s="278"/>
      <c r="R58" s="336"/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335"/>
      <c r="AG58" s="290"/>
      <c r="AH58" s="334"/>
      <c r="AI58" s="334"/>
      <c r="AJ58" s="335"/>
      <c r="AK58" s="335"/>
      <c r="AL58" s="335"/>
    </row>
    <row r="59" spans="1:38" s="277" customFormat="1" ht="13.5" customHeight="1">
      <c r="A59" s="275"/>
      <c r="B59" s="272"/>
      <c r="C59" s="329"/>
      <c r="D59" s="329"/>
      <c r="E59" s="275"/>
      <c r="F59" s="275"/>
      <c r="G59" s="275"/>
      <c r="H59" s="285"/>
      <c r="I59" s="285"/>
      <c r="J59" s="329"/>
      <c r="K59" s="285"/>
      <c r="L59" s="276"/>
      <c r="M59" s="330"/>
      <c r="N59" s="285"/>
      <c r="O59" s="331"/>
      <c r="P59" s="287"/>
      <c r="Q59" s="167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68"/>
      <c r="AG59" s="270"/>
      <c r="AH59" s="169"/>
      <c r="AI59" s="169"/>
      <c r="AJ59" s="107"/>
      <c r="AK59" s="107"/>
      <c r="AL59" s="107"/>
    </row>
    <row r="60" spans="1:38" ht="13.5" customHeight="1">
      <c r="A60" s="399"/>
      <c r="B60" s="401"/>
      <c r="C60" s="337"/>
      <c r="D60" s="288"/>
      <c r="E60" s="332"/>
      <c r="F60" s="332"/>
      <c r="G60" s="332"/>
      <c r="H60" s="333"/>
      <c r="I60" s="333"/>
      <c r="J60" s="288"/>
      <c r="K60" s="295"/>
      <c r="L60" s="295"/>
      <c r="M60" s="403"/>
      <c r="N60" s="405"/>
      <c r="O60" s="395"/>
      <c r="P60" s="397"/>
      <c r="Q60" s="167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3.5" customHeight="1">
      <c r="A61" s="400"/>
      <c r="B61" s="402"/>
      <c r="C61" s="109"/>
      <c r="D61" s="169"/>
      <c r="E61" s="107"/>
      <c r="F61" s="107"/>
      <c r="G61" s="107"/>
      <c r="H61" s="112"/>
      <c r="I61" s="333"/>
      <c r="J61" s="169"/>
      <c r="K61" s="294"/>
      <c r="L61" s="295"/>
      <c r="M61" s="404"/>
      <c r="N61" s="406"/>
      <c r="O61" s="396"/>
      <c r="P61" s="398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3.5" customHeight="1">
      <c r="A62" s="120"/>
      <c r="B62" s="121"/>
      <c r="C62" s="156"/>
      <c r="D62" s="170"/>
      <c r="E62" s="171"/>
      <c r="F62" s="120"/>
      <c r="G62" s="120"/>
      <c r="H62" s="120"/>
      <c r="I62" s="158"/>
      <c r="J62" s="158"/>
      <c r="K62" s="158"/>
      <c r="L62" s="158"/>
      <c r="M62" s="158"/>
      <c r="N62" s="158"/>
      <c r="O62" s="158"/>
      <c r="P62" s="158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2.75" customHeight="1">
      <c r="A63" s="172"/>
      <c r="B63" s="121"/>
      <c r="C63" s="122"/>
      <c r="D63" s="173"/>
      <c r="E63" s="125"/>
      <c r="F63" s="125"/>
      <c r="G63" s="125"/>
      <c r="H63" s="125"/>
      <c r="I63" s="125"/>
      <c r="J63" s="6"/>
      <c r="K63" s="125"/>
      <c r="L63" s="125"/>
      <c r="M63" s="6"/>
      <c r="N63" s="1"/>
      <c r="O63" s="122"/>
      <c r="P63" s="44"/>
      <c r="Q63" s="44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4"/>
      <c r="AG63" s="44"/>
      <c r="AH63" s="44"/>
      <c r="AI63" s="44"/>
      <c r="AJ63" s="44"/>
      <c r="AK63" s="44"/>
      <c r="AL63" s="44"/>
    </row>
    <row r="64" spans="1:38" ht="12.75" customHeight="1">
      <c r="A64" s="174" t="s">
        <v>636</v>
      </c>
      <c r="B64" s="174"/>
      <c r="C64" s="174"/>
      <c r="D64" s="174"/>
      <c r="E64" s="175"/>
      <c r="F64" s="125"/>
      <c r="G64" s="125"/>
      <c r="H64" s="125"/>
      <c r="I64" s="125"/>
      <c r="J64" s="1"/>
      <c r="K64" s="6"/>
      <c r="L64" s="6"/>
      <c r="M64" s="6"/>
      <c r="N64" s="1"/>
      <c r="O64" s="1"/>
      <c r="P64" s="44"/>
      <c r="Q64" s="44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4"/>
      <c r="AG64" s="44"/>
      <c r="AH64" s="44"/>
      <c r="AI64" s="44"/>
      <c r="AJ64" s="44"/>
      <c r="AK64" s="44"/>
      <c r="AL64" s="44"/>
    </row>
    <row r="65" spans="1:38" ht="38.25" customHeight="1">
      <c r="A65" s="100" t="s">
        <v>16</v>
      </c>
      <c r="B65" s="100" t="s">
        <v>590</v>
      </c>
      <c r="C65" s="100"/>
      <c r="D65" s="101" t="s">
        <v>601</v>
      </c>
      <c r="E65" s="100" t="s">
        <v>602</v>
      </c>
      <c r="F65" s="100" t="s">
        <v>603</v>
      </c>
      <c r="G65" s="100" t="s">
        <v>624</v>
      </c>
      <c r="H65" s="100" t="s">
        <v>605</v>
      </c>
      <c r="I65" s="100" t="s">
        <v>606</v>
      </c>
      <c r="J65" s="99" t="s">
        <v>607</v>
      </c>
      <c r="K65" s="99" t="s">
        <v>637</v>
      </c>
      <c r="L65" s="102" t="s">
        <v>609</v>
      </c>
      <c r="M65" s="166" t="s">
        <v>633</v>
      </c>
      <c r="N65" s="100" t="s">
        <v>634</v>
      </c>
      <c r="O65" s="100" t="s">
        <v>611</v>
      </c>
      <c r="P65" s="101" t="s">
        <v>612</v>
      </c>
      <c r="Q65" s="44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4"/>
      <c r="AG65" s="44"/>
      <c r="AH65" s="44"/>
      <c r="AI65" s="44"/>
      <c r="AJ65" s="44"/>
      <c r="AK65" s="44"/>
      <c r="AL65" s="44"/>
    </row>
    <row r="66" spans="1:38" s="269" customFormat="1" ht="12.75" customHeight="1">
      <c r="A66" s="345">
        <v>1</v>
      </c>
      <c r="B66" s="270">
        <v>44473</v>
      </c>
      <c r="C66" s="346"/>
      <c r="D66" s="347" t="s">
        <v>899</v>
      </c>
      <c r="E66" s="293" t="s">
        <v>615</v>
      </c>
      <c r="F66" s="293" t="s">
        <v>900</v>
      </c>
      <c r="G66" s="293">
        <v>55</v>
      </c>
      <c r="H66" s="293"/>
      <c r="I66" s="296" t="s">
        <v>901</v>
      </c>
      <c r="J66" s="341" t="s">
        <v>616</v>
      </c>
      <c r="K66" s="349"/>
      <c r="L66" s="349"/>
      <c r="M66" s="341"/>
      <c r="N66" s="341"/>
      <c r="O66" s="350"/>
      <c r="P66" s="351"/>
      <c r="Q66" s="278"/>
      <c r="R66" s="279" t="s">
        <v>614</v>
      </c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268"/>
      <c r="AG66" s="268"/>
      <c r="AH66" s="268"/>
      <c r="AI66" s="268"/>
      <c r="AJ66" s="268"/>
      <c r="AK66" s="268"/>
      <c r="AL66" s="268"/>
    </row>
    <row r="67" spans="1:38" s="269" customFormat="1" ht="12.75" customHeight="1">
      <c r="A67" s="376">
        <v>2</v>
      </c>
      <c r="B67" s="267">
        <v>44473</v>
      </c>
      <c r="C67" s="377"/>
      <c r="D67" s="378" t="s">
        <v>902</v>
      </c>
      <c r="E67" s="364" t="s">
        <v>903</v>
      </c>
      <c r="F67" s="364">
        <v>290</v>
      </c>
      <c r="G67" s="364">
        <v>444</v>
      </c>
      <c r="H67" s="364">
        <v>220</v>
      </c>
      <c r="I67" s="361">
        <v>0.1</v>
      </c>
      <c r="J67" s="103" t="s">
        <v>797</v>
      </c>
      <c r="K67" s="379">
        <v>70</v>
      </c>
      <c r="L67" s="379">
        <v>100</v>
      </c>
      <c r="M67" s="380">
        <f>(K67*N67)-100</f>
        <v>1650</v>
      </c>
      <c r="N67" s="380">
        <v>25</v>
      </c>
      <c r="O67" s="362" t="s">
        <v>613</v>
      </c>
      <c r="P67" s="363">
        <v>44474</v>
      </c>
      <c r="Q67" s="278"/>
      <c r="R67" s="279" t="s">
        <v>614</v>
      </c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268"/>
      <c r="AG67" s="268"/>
      <c r="AH67" s="268"/>
      <c r="AI67" s="268"/>
      <c r="AJ67" s="268"/>
      <c r="AK67" s="268"/>
      <c r="AL67" s="268"/>
    </row>
    <row r="68" spans="1:38" s="269" customFormat="1" ht="12.75" customHeight="1">
      <c r="A68" s="345"/>
      <c r="B68" s="270"/>
      <c r="C68" s="346"/>
      <c r="D68" s="347"/>
      <c r="E68" s="348"/>
      <c r="F68" s="293"/>
      <c r="G68" s="293"/>
      <c r="H68" s="293"/>
      <c r="I68" s="296"/>
      <c r="J68" s="352"/>
      <c r="K68" s="349"/>
      <c r="L68" s="349"/>
      <c r="M68" s="341"/>
      <c r="N68" s="341"/>
      <c r="O68" s="353"/>
      <c r="P68" s="351"/>
      <c r="Q68" s="278"/>
      <c r="R68" s="279"/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268"/>
      <c r="AG68" s="268"/>
      <c r="AH68" s="268"/>
      <c r="AI68" s="268"/>
      <c r="AJ68" s="268"/>
      <c r="AK68" s="268"/>
      <c r="AL68" s="268"/>
    </row>
    <row r="69" spans="1:38" s="269" customFormat="1" ht="12.75" customHeight="1">
      <c r="A69" s="345"/>
      <c r="B69" s="270"/>
      <c r="C69" s="346"/>
      <c r="D69" s="347"/>
      <c r="E69" s="348"/>
      <c r="F69" s="293"/>
      <c r="G69" s="293"/>
      <c r="H69" s="293"/>
      <c r="I69" s="296"/>
      <c r="J69" s="352"/>
      <c r="K69" s="349"/>
      <c r="L69" s="349"/>
      <c r="M69" s="341"/>
      <c r="N69" s="341"/>
      <c r="O69" s="353"/>
      <c r="P69" s="354"/>
      <c r="Q69" s="278"/>
      <c r="R69" s="279"/>
      <c r="S69" s="268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268"/>
      <c r="AG69" s="268"/>
      <c r="AH69" s="268"/>
      <c r="AI69" s="268"/>
      <c r="AJ69" s="268"/>
      <c r="AK69" s="268"/>
      <c r="AL69" s="268"/>
    </row>
    <row r="70" spans="1:38" s="269" customFormat="1" ht="12.75" customHeight="1">
      <c r="A70" s="345"/>
      <c r="B70" s="270"/>
      <c r="C70" s="346"/>
      <c r="D70" s="347"/>
      <c r="E70" s="348"/>
      <c r="F70" s="293"/>
      <c r="G70" s="293"/>
      <c r="H70" s="293"/>
      <c r="I70" s="296"/>
      <c r="J70" s="352"/>
      <c r="K70" s="349"/>
      <c r="L70" s="349"/>
      <c r="M70" s="341"/>
      <c r="N70" s="341"/>
      <c r="O70" s="353"/>
      <c r="P70" s="354"/>
      <c r="Q70" s="278"/>
      <c r="R70" s="279"/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268"/>
      <c r="AG70" s="268"/>
      <c r="AH70" s="268"/>
      <c r="AI70" s="268"/>
      <c r="AJ70" s="268"/>
      <c r="AK70" s="268"/>
      <c r="AL70" s="268"/>
    </row>
    <row r="71" spans="1:38" s="269" customFormat="1" ht="12.75" customHeight="1">
      <c r="A71" s="345"/>
      <c r="B71" s="270"/>
      <c r="C71" s="346"/>
      <c r="D71" s="347"/>
      <c r="E71" s="348"/>
      <c r="F71" s="293"/>
      <c r="G71" s="293"/>
      <c r="H71" s="293"/>
      <c r="I71" s="296"/>
      <c r="J71" s="352"/>
      <c r="K71" s="349"/>
      <c r="L71" s="349"/>
      <c r="M71" s="341"/>
      <c r="N71" s="341"/>
      <c r="O71" s="353"/>
      <c r="P71" s="354"/>
      <c r="Q71" s="278"/>
      <c r="R71" s="279"/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268"/>
      <c r="AG71" s="268"/>
      <c r="AH71" s="268"/>
      <c r="AI71" s="268"/>
      <c r="AJ71" s="268"/>
      <c r="AK71" s="268"/>
      <c r="AL71" s="268"/>
    </row>
    <row r="72" spans="1:38" s="269" customFormat="1" ht="12.75" customHeight="1">
      <c r="A72" s="345"/>
      <c r="B72" s="270"/>
      <c r="C72" s="346"/>
      <c r="D72" s="347"/>
      <c r="E72" s="348"/>
      <c r="F72" s="293"/>
      <c r="G72" s="293"/>
      <c r="H72" s="293"/>
      <c r="I72" s="296"/>
      <c r="J72" s="352"/>
      <c r="K72" s="349"/>
      <c r="L72" s="349"/>
      <c r="M72" s="341"/>
      <c r="N72" s="341"/>
      <c r="O72" s="353"/>
      <c r="P72" s="354"/>
      <c r="Q72" s="278"/>
      <c r="R72" s="279"/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68"/>
      <c r="AI72" s="268"/>
      <c r="AJ72" s="268"/>
      <c r="AK72" s="268"/>
      <c r="AL72" s="268"/>
    </row>
    <row r="73" spans="1:38" s="269" customFormat="1" ht="12.75" customHeight="1">
      <c r="A73" s="345"/>
      <c r="B73" s="270"/>
      <c r="C73" s="346"/>
      <c r="D73" s="347"/>
      <c r="E73" s="348"/>
      <c r="F73" s="293"/>
      <c r="G73" s="293"/>
      <c r="H73" s="293"/>
      <c r="I73" s="296"/>
      <c r="J73" s="352"/>
      <c r="K73" s="349"/>
      <c r="L73" s="349"/>
      <c r="M73" s="341"/>
      <c r="N73" s="341"/>
      <c r="O73" s="353"/>
      <c r="P73" s="351"/>
      <c r="Q73" s="278"/>
      <c r="R73" s="279"/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268"/>
      <c r="AG73" s="268"/>
      <c r="AH73" s="268"/>
      <c r="AI73" s="268"/>
      <c r="AJ73" s="268"/>
      <c r="AK73" s="268"/>
      <c r="AL73" s="268"/>
    </row>
    <row r="74" spans="1:38" s="269" customFormat="1" ht="12.75" customHeight="1">
      <c r="A74" s="345"/>
      <c r="B74" s="290"/>
      <c r="C74" s="346"/>
      <c r="D74" s="347"/>
      <c r="E74" s="348"/>
      <c r="F74" s="293"/>
      <c r="G74" s="293"/>
      <c r="H74" s="293"/>
      <c r="I74" s="296"/>
      <c r="J74" s="352"/>
      <c r="K74" s="349"/>
      <c r="L74" s="349"/>
      <c r="M74" s="341"/>
      <c r="N74" s="341"/>
      <c r="O74" s="353"/>
      <c r="P74" s="354"/>
      <c r="Q74" s="278"/>
      <c r="R74" s="279"/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</row>
    <row r="75" spans="1:38" s="269" customFormat="1" ht="12.75" customHeight="1">
      <c r="A75" s="345"/>
      <c r="B75" s="290"/>
      <c r="C75" s="346"/>
      <c r="D75" s="347"/>
      <c r="E75" s="348"/>
      <c r="F75" s="293"/>
      <c r="G75" s="293"/>
      <c r="H75" s="293"/>
      <c r="I75" s="296"/>
      <c r="J75" s="352"/>
      <c r="K75" s="349"/>
      <c r="L75" s="349"/>
      <c r="M75" s="341"/>
      <c r="N75" s="341"/>
      <c r="O75" s="353"/>
      <c r="P75" s="351"/>
      <c r="Q75" s="278"/>
      <c r="R75" s="279"/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268"/>
      <c r="AG75" s="268"/>
      <c r="AH75" s="268"/>
      <c r="AI75" s="268"/>
      <c r="AJ75" s="268"/>
      <c r="AK75" s="268"/>
      <c r="AL75" s="268"/>
    </row>
    <row r="76" spans="1:38" s="269" customFormat="1" ht="12.75" customHeight="1">
      <c r="A76" s="345"/>
      <c r="B76" s="290"/>
      <c r="C76" s="346"/>
      <c r="D76" s="347"/>
      <c r="E76" s="348"/>
      <c r="F76" s="293"/>
      <c r="G76" s="293"/>
      <c r="H76" s="293"/>
      <c r="I76" s="296"/>
      <c r="J76" s="352"/>
      <c r="K76" s="349"/>
      <c r="L76" s="349"/>
      <c r="M76" s="341"/>
      <c r="N76" s="341"/>
      <c r="O76" s="353"/>
      <c r="P76" s="351"/>
      <c r="Q76" s="278"/>
      <c r="R76" s="279"/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</row>
    <row r="77" spans="1:38" s="269" customFormat="1" ht="12.75" customHeight="1">
      <c r="A77" s="345"/>
      <c r="B77" s="270"/>
      <c r="C77" s="346"/>
      <c r="D77" s="347"/>
      <c r="E77" s="348"/>
      <c r="F77" s="293"/>
      <c r="G77" s="293"/>
      <c r="H77" s="293"/>
      <c r="I77" s="296"/>
      <c r="J77" s="352"/>
      <c r="K77" s="349"/>
      <c r="L77" s="349"/>
      <c r="M77" s="341"/>
      <c r="N77" s="341"/>
      <c r="O77" s="353"/>
      <c r="P77" s="351"/>
      <c r="Q77" s="278"/>
      <c r="R77" s="279"/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68"/>
      <c r="AG77" s="268"/>
      <c r="AH77" s="268"/>
      <c r="AI77" s="268"/>
      <c r="AJ77" s="268"/>
      <c r="AK77" s="268"/>
      <c r="AL77" s="268"/>
    </row>
    <row r="78" spans="1:38" s="269" customFormat="1" ht="12.75" customHeight="1">
      <c r="A78" s="345"/>
      <c r="B78" s="270"/>
      <c r="C78" s="346"/>
      <c r="D78" s="347"/>
      <c r="E78" s="348"/>
      <c r="F78" s="293"/>
      <c r="G78" s="293"/>
      <c r="H78" s="293"/>
      <c r="I78" s="296"/>
      <c r="J78" s="352"/>
      <c r="K78" s="349"/>
      <c r="L78" s="349"/>
      <c r="M78" s="341"/>
      <c r="N78" s="341"/>
      <c r="O78" s="353"/>
      <c r="P78" s="354"/>
      <c r="Q78" s="278"/>
      <c r="R78" s="279"/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268"/>
      <c r="AG78" s="268"/>
      <c r="AH78" s="268"/>
      <c r="AI78" s="268"/>
      <c r="AJ78" s="268"/>
      <c r="AK78" s="268"/>
      <c r="AL78" s="268"/>
    </row>
    <row r="79" spans="1:38" s="269" customFormat="1" ht="12.75" customHeight="1">
      <c r="A79" s="345"/>
      <c r="B79" s="270"/>
      <c r="C79" s="346"/>
      <c r="D79" s="347"/>
      <c r="E79" s="348"/>
      <c r="F79" s="293"/>
      <c r="G79" s="293"/>
      <c r="H79" s="293"/>
      <c r="I79" s="296"/>
      <c r="J79" s="352"/>
      <c r="K79" s="349"/>
      <c r="L79" s="349"/>
      <c r="M79" s="341"/>
      <c r="N79" s="341"/>
      <c r="O79" s="353"/>
      <c r="P79" s="351"/>
      <c r="Q79" s="278"/>
      <c r="R79" s="279"/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268"/>
      <c r="AG79" s="268"/>
      <c r="AH79" s="268"/>
      <c r="AI79" s="268"/>
      <c r="AJ79" s="268"/>
      <c r="AK79" s="268"/>
      <c r="AL79" s="268"/>
    </row>
    <row r="80" spans="1:38" s="269" customFormat="1" ht="12.75" customHeight="1">
      <c r="A80" s="345"/>
      <c r="B80" s="270"/>
      <c r="C80" s="346"/>
      <c r="D80" s="347"/>
      <c r="E80" s="348"/>
      <c r="F80" s="293"/>
      <c r="G80" s="293"/>
      <c r="H80" s="293"/>
      <c r="I80" s="296"/>
      <c r="J80" s="352"/>
      <c r="K80" s="349"/>
      <c r="L80" s="349"/>
      <c r="M80" s="341"/>
      <c r="N80" s="341"/>
      <c r="O80" s="353"/>
      <c r="P80" s="351"/>
      <c r="Q80" s="278"/>
      <c r="R80" s="279"/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268"/>
      <c r="AG80" s="268"/>
      <c r="AH80" s="268"/>
      <c r="AI80" s="268"/>
      <c r="AJ80" s="268"/>
      <c r="AK80" s="268"/>
      <c r="AL80" s="268"/>
    </row>
    <row r="81" spans="1:38" s="269" customFormat="1" ht="12.75" customHeight="1">
      <c r="A81" s="345"/>
      <c r="B81" s="270"/>
      <c r="C81" s="346"/>
      <c r="D81" s="347"/>
      <c r="E81" s="348"/>
      <c r="F81" s="293"/>
      <c r="G81" s="293"/>
      <c r="H81" s="293"/>
      <c r="I81" s="296"/>
      <c r="J81" s="352"/>
      <c r="K81" s="349"/>
      <c r="L81" s="349"/>
      <c r="M81" s="341"/>
      <c r="N81" s="341"/>
      <c r="O81" s="353"/>
      <c r="P81" s="351"/>
      <c r="Q81" s="278"/>
      <c r="R81" s="279"/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268"/>
      <c r="AG81" s="268"/>
      <c r="AH81" s="268"/>
      <c r="AI81" s="268"/>
      <c r="AJ81" s="268"/>
      <c r="AK81" s="268"/>
      <c r="AL81" s="268"/>
    </row>
    <row r="82" spans="1:38" s="269" customFormat="1" ht="12.75" customHeight="1">
      <c r="A82" s="345"/>
      <c r="B82" s="290"/>
      <c r="C82" s="346"/>
      <c r="D82" s="347"/>
      <c r="E82" s="348"/>
      <c r="F82" s="293"/>
      <c r="G82" s="293"/>
      <c r="H82" s="293"/>
      <c r="I82" s="296"/>
      <c r="J82" s="352"/>
      <c r="K82" s="349"/>
      <c r="L82" s="349"/>
      <c r="M82" s="341"/>
      <c r="N82" s="341"/>
      <c r="O82" s="353"/>
      <c r="P82" s="354"/>
      <c r="Q82" s="278"/>
      <c r="R82" s="279"/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268"/>
      <c r="AG82" s="268"/>
      <c r="AH82" s="268"/>
      <c r="AI82" s="268"/>
      <c r="AJ82" s="268"/>
      <c r="AK82" s="268"/>
      <c r="AL82" s="268"/>
    </row>
    <row r="83" spans="1:38" s="269" customFormat="1" ht="12.75" customHeight="1">
      <c r="A83" s="345"/>
      <c r="B83" s="290"/>
      <c r="C83" s="346"/>
      <c r="D83" s="347"/>
      <c r="E83" s="348"/>
      <c r="F83" s="293"/>
      <c r="G83" s="293"/>
      <c r="H83" s="293"/>
      <c r="I83" s="296"/>
      <c r="J83" s="352"/>
      <c r="K83" s="349"/>
      <c r="L83" s="349"/>
      <c r="M83" s="341"/>
      <c r="N83" s="341"/>
      <c r="O83" s="353"/>
      <c r="P83" s="351"/>
      <c r="Q83" s="278"/>
      <c r="R83" s="279"/>
      <c r="S83" s="268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268"/>
      <c r="AG83" s="268"/>
      <c r="AH83" s="268"/>
      <c r="AI83" s="268"/>
      <c r="AJ83" s="268"/>
      <c r="AK83" s="268"/>
      <c r="AL83" s="268"/>
    </row>
    <row r="84" spans="1:38" s="269" customFormat="1" ht="12.75" customHeight="1">
      <c r="A84" s="345"/>
      <c r="B84" s="290"/>
      <c r="C84" s="346"/>
      <c r="D84" s="347"/>
      <c r="E84" s="348"/>
      <c r="F84" s="293"/>
      <c r="G84" s="293"/>
      <c r="H84" s="293"/>
      <c r="I84" s="296"/>
      <c r="J84" s="352"/>
      <c r="K84" s="349"/>
      <c r="L84" s="349"/>
      <c r="M84" s="341"/>
      <c r="N84" s="341"/>
      <c r="O84" s="353"/>
      <c r="P84" s="351"/>
      <c r="Q84" s="278"/>
      <c r="R84" s="279"/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268"/>
      <c r="AG84" s="268"/>
      <c r="AH84" s="268"/>
      <c r="AI84" s="268"/>
      <c r="AJ84" s="268"/>
      <c r="AK84" s="268"/>
      <c r="AL84" s="268"/>
    </row>
    <row r="85" spans="1:38" s="269" customFormat="1" ht="12.75" customHeight="1">
      <c r="A85" s="345"/>
      <c r="B85" s="290"/>
      <c r="C85" s="346"/>
      <c r="D85" s="347"/>
      <c r="E85" s="348"/>
      <c r="F85" s="293"/>
      <c r="G85" s="293"/>
      <c r="H85" s="293"/>
      <c r="I85" s="296"/>
      <c r="J85" s="352"/>
      <c r="K85" s="349"/>
      <c r="L85" s="349"/>
      <c r="M85" s="341"/>
      <c r="N85" s="341"/>
      <c r="O85" s="353"/>
      <c r="P85" s="351"/>
      <c r="Q85" s="278"/>
      <c r="R85" s="279"/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268"/>
      <c r="AG85" s="268"/>
      <c r="AH85" s="268"/>
      <c r="AI85" s="268"/>
      <c r="AJ85" s="268"/>
      <c r="AK85" s="268"/>
      <c r="AL85" s="268"/>
    </row>
    <row r="86" spans="1:38" s="269" customFormat="1" ht="12.75" customHeight="1">
      <c r="A86" s="345"/>
      <c r="B86" s="290"/>
      <c r="C86" s="346"/>
      <c r="D86" s="347"/>
      <c r="E86" s="348"/>
      <c r="F86" s="293"/>
      <c r="G86" s="293"/>
      <c r="H86" s="293"/>
      <c r="I86" s="296"/>
      <c r="J86" s="352"/>
      <c r="K86" s="349"/>
      <c r="L86" s="349"/>
      <c r="M86" s="341"/>
      <c r="N86" s="341"/>
      <c r="O86" s="353"/>
      <c r="P86" s="354"/>
      <c r="Q86" s="278"/>
      <c r="R86" s="279"/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268"/>
      <c r="AG86" s="268"/>
      <c r="AH86" s="268"/>
      <c r="AI86" s="268"/>
      <c r="AJ86" s="268"/>
      <c r="AK86" s="268"/>
      <c r="AL86" s="268"/>
    </row>
    <row r="87" spans="1:38" s="269" customFormat="1" ht="12.75" customHeight="1">
      <c r="A87" s="345"/>
      <c r="B87" s="290"/>
      <c r="C87" s="346"/>
      <c r="D87" s="347"/>
      <c r="E87" s="348"/>
      <c r="F87" s="293"/>
      <c r="G87" s="293"/>
      <c r="H87" s="293"/>
      <c r="I87" s="296"/>
      <c r="J87" s="352"/>
      <c r="K87" s="349"/>
      <c r="L87" s="349"/>
      <c r="M87" s="341"/>
      <c r="N87" s="341"/>
      <c r="O87" s="353"/>
      <c r="P87" s="354"/>
      <c r="Q87" s="278"/>
      <c r="R87" s="279"/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268"/>
      <c r="AG87" s="268"/>
      <c r="AH87" s="268"/>
      <c r="AI87" s="268"/>
      <c r="AJ87" s="268"/>
      <c r="AK87" s="268"/>
      <c r="AL87" s="268"/>
    </row>
    <row r="88" spans="1:38" s="269" customFormat="1" ht="12.75" customHeight="1">
      <c r="A88" s="345"/>
      <c r="B88" s="270"/>
      <c r="C88" s="346"/>
      <c r="D88" s="347"/>
      <c r="E88" s="348"/>
      <c r="F88" s="293"/>
      <c r="G88" s="293"/>
      <c r="H88" s="293"/>
      <c r="I88" s="296"/>
      <c r="J88" s="352"/>
      <c r="K88" s="349"/>
      <c r="L88" s="349"/>
      <c r="M88" s="341"/>
      <c r="N88" s="341"/>
      <c r="O88" s="353"/>
      <c r="P88" s="354"/>
      <c r="Q88" s="278"/>
      <c r="R88" s="279"/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268"/>
      <c r="AG88" s="268"/>
      <c r="AH88" s="268"/>
      <c r="AI88" s="268"/>
      <c r="AJ88" s="268"/>
      <c r="AK88" s="268"/>
      <c r="AL88" s="268"/>
    </row>
    <row r="89" spans="1:38" s="269" customFormat="1" ht="12.75" customHeight="1">
      <c r="A89" s="345"/>
      <c r="B89" s="270"/>
      <c r="C89" s="346"/>
      <c r="D89" s="347"/>
      <c r="E89" s="348"/>
      <c r="F89" s="293"/>
      <c r="G89" s="293"/>
      <c r="H89" s="293"/>
      <c r="I89" s="296"/>
      <c r="J89" s="352"/>
      <c r="K89" s="349"/>
      <c r="L89" s="349"/>
      <c r="M89" s="341"/>
      <c r="N89" s="341"/>
      <c r="O89" s="353"/>
      <c r="P89" s="354"/>
      <c r="Q89" s="278"/>
      <c r="R89" s="279"/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268"/>
      <c r="AG89" s="268"/>
      <c r="AH89" s="268"/>
      <c r="AI89" s="268"/>
      <c r="AJ89" s="268"/>
      <c r="AK89" s="268"/>
      <c r="AL89" s="268"/>
    </row>
    <row r="90" spans="1:38" s="269" customFormat="1" ht="12.75" customHeight="1">
      <c r="A90" s="345"/>
      <c r="B90" s="270"/>
      <c r="C90" s="346"/>
      <c r="D90" s="347"/>
      <c r="E90" s="348"/>
      <c r="F90" s="293"/>
      <c r="G90" s="293"/>
      <c r="H90" s="293"/>
      <c r="I90" s="296"/>
      <c r="J90" s="352"/>
      <c r="K90" s="349"/>
      <c r="L90" s="349"/>
      <c r="M90" s="341"/>
      <c r="N90" s="341"/>
      <c r="O90" s="353"/>
      <c r="P90" s="351"/>
      <c r="Q90" s="278"/>
      <c r="R90" s="279"/>
      <c r="S90" s="268"/>
      <c r="T90" s="268"/>
      <c r="U90" s="268"/>
      <c r="V90" s="268"/>
      <c r="W90" s="268"/>
      <c r="X90" s="268"/>
      <c r="Y90" s="268"/>
      <c r="Z90" s="268"/>
      <c r="AA90" s="268"/>
      <c r="AB90" s="268"/>
      <c r="AC90" s="268"/>
      <c r="AD90" s="268"/>
      <c r="AE90" s="268"/>
      <c r="AF90" s="268"/>
      <c r="AG90" s="268"/>
      <c r="AH90" s="268"/>
      <c r="AI90" s="268"/>
      <c r="AJ90" s="268"/>
      <c r="AK90" s="268"/>
      <c r="AL90" s="268"/>
    </row>
    <row r="91" spans="1:38" s="269" customFormat="1" ht="12.75" customHeight="1">
      <c r="A91" s="345"/>
      <c r="B91" s="270"/>
      <c r="C91" s="346"/>
      <c r="D91" s="347"/>
      <c r="E91" s="348"/>
      <c r="F91" s="293"/>
      <c r="G91" s="293"/>
      <c r="H91" s="293"/>
      <c r="I91" s="296"/>
      <c r="J91" s="352"/>
      <c r="K91" s="349"/>
      <c r="L91" s="349"/>
      <c r="M91" s="341"/>
      <c r="N91" s="341"/>
      <c r="O91" s="353"/>
      <c r="P91" s="351"/>
      <c r="Q91" s="278"/>
      <c r="R91" s="279"/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268"/>
      <c r="AG91" s="268"/>
      <c r="AH91" s="268"/>
      <c r="AI91" s="268"/>
      <c r="AJ91" s="268"/>
      <c r="AK91" s="268"/>
      <c r="AL91" s="268"/>
    </row>
    <row r="92" spans="1:3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71"/>
      <c r="B93" s="176"/>
      <c r="C93" s="176"/>
      <c r="D93" s="177"/>
      <c r="E93" s="171"/>
      <c r="F93" s="178"/>
      <c r="G93" s="171"/>
      <c r="H93" s="171"/>
      <c r="I93" s="171"/>
      <c r="J93" s="176"/>
      <c r="K93" s="179"/>
      <c r="L93" s="171"/>
      <c r="M93" s="171"/>
      <c r="N93" s="171"/>
      <c r="O93" s="180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98" t="s">
        <v>638</v>
      </c>
      <c r="B94" s="181"/>
      <c r="C94" s="181"/>
      <c r="D94" s="182"/>
      <c r="E94" s="148"/>
      <c r="F94" s="6"/>
      <c r="G94" s="6"/>
      <c r="H94" s="149"/>
      <c r="I94" s="183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38.25" customHeight="1">
      <c r="A95" s="99" t="s">
        <v>16</v>
      </c>
      <c r="B95" s="100" t="s">
        <v>590</v>
      </c>
      <c r="C95" s="100"/>
      <c r="D95" s="101" t="s">
        <v>601</v>
      </c>
      <c r="E95" s="100" t="s">
        <v>602</v>
      </c>
      <c r="F95" s="100" t="s">
        <v>603</v>
      </c>
      <c r="G95" s="100" t="s">
        <v>604</v>
      </c>
      <c r="H95" s="100" t="s">
        <v>605</v>
      </c>
      <c r="I95" s="100" t="s">
        <v>606</v>
      </c>
      <c r="J95" s="99" t="s">
        <v>607</v>
      </c>
      <c r="K95" s="152" t="s">
        <v>625</v>
      </c>
      <c r="L95" s="153" t="s">
        <v>609</v>
      </c>
      <c r="M95" s="102" t="s">
        <v>610</v>
      </c>
      <c r="N95" s="100" t="s">
        <v>611</v>
      </c>
      <c r="O95" s="101" t="s">
        <v>612</v>
      </c>
      <c r="P95" s="100" t="s">
        <v>863</v>
      </c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4.25" customHeight="1">
      <c r="A96" s="313">
        <v>1</v>
      </c>
      <c r="B96" s="310">
        <v>44420</v>
      </c>
      <c r="C96" s="326"/>
      <c r="D96" s="311" t="s">
        <v>516</v>
      </c>
      <c r="E96" s="312" t="s">
        <v>615</v>
      </c>
      <c r="F96" s="313">
        <v>314</v>
      </c>
      <c r="G96" s="313">
        <v>284</v>
      </c>
      <c r="H96" s="312">
        <v>343.5</v>
      </c>
      <c r="I96" s="314" t="s">
        <v>847</v>
      </c>
      <c r="J96" s="315" t="s">
        <v>853</v>
      </c>
      <c r="K96" s="315">
        <f t="shared" ref="K96" si="34">H96-F96</f>
        <v>29.5</v>
      </c>
      <c r="L96" s="316">
        <f t="shared" ref="L96" si="35">(F96*-0.7)/100</f>
        <v>-2.198</v>
      </c>
      <c r="M96" s="317">
        <f t="shared" ref="M96" si="36">(K96+L96)/F96</f>
        <v>8.6949044585987262E-2</v>
      </c>
      <c r="N96" s="315" t="s">
        <v>613</v>
      </c>
      <c r="O96" s="318">
        <v>44455</v>
      </c>
      <c r="P96" s="315">
        <f>VLOOKUP(D96,'MidCap Intra'!B170:C670,2,0)</f>
        <v>338.45</v>
      </c>
      <c r="Q96" s="1"/>
      <c r="R96" s="1" t="s">
        <v>614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84"/>
      <c r="B97" s="154"/>
      <c r="C97" s="185"/>
      <c r="D97" s="109"/>
      <c r="E97" s="186"/>
      <c r="F97" s="186"/>
      <c r="G97" s="186"/>
      <c r="H97" s="186"/>
      <c r="I97" s="186"/>
      <c r="J97" s="186"/>
      <c r="K97" s="187"/>
      <c r="L97" s="188"/>
      <c r="M97" s="186"/>
      <c r="N97" s="189"/>
      <c r="O97" s="190"/>
      <c r="P97" s="190"/>
      <c r="R97" s="6"/>
      <c r="S97" s="44"/>
      <c r="T97" s="1"/>
      <c r="U97" s="1"/>
      <c r="V97" s="1"/>
      <c r="W97" s="1"/>
      <c r="X97" s="1"/>
      <c r="Y97" s="1"/>
      <c r="Z97" s="1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</row>
    <row r="98" spans="1:38" ht="12.75" customHeight="1">
      <c r="A98" s="132" t="s">
        <v>618</v>
      </c>
      <c r="B98" s="132"/>
      <c r="C98" s="132"/>
      <c r="D98" s="132"/>
      <c r="E98" s="44"/>
      <c r="F98" s="140" t="s">
        <v>620</v>
      </c>
      <c r="G98" s="59"/>
      <c r="H98" s="59"/>
      <c r="I98" s="59"/>
      <c r="J98" s="6"/>
      <c r="K98" s="162"/>
      <c r="L98" s="163"/>
      <c r="M98" s="6"/>
      <c r="N98" s="122"/>
      <c r="O98" s="191"/>
      <c r="P98" s="1"/>
      <c r="Q98" s="1"/>
      <c r="R98" s="6"/>
      <c r="S98" s="1"/>
      <c r="T98" s="1"/>
      <c r="U98" s="1"/>
      <c r="V98" s="1"/>
      <c r="W98" s="1"/>
      <c r="X98" s="1"/>
      <c r="Y98" s="1"/>
    </row>
    <row r="99" spans="1:38" ht="12.75" customHeight="1">
      <c r="A99" s="139" t="s">
        <v>619</v>
      </c>
      <c r="B99" s="132"/>
      <c r="C99" s="132"/>
      <c r="D99" s="132"/>
      <c r="E99" s="6"/>
      <c r="F99" s="140" t="s">
        <v>622</v>
      </c>
      <c r="G99" s="6"/>
      <c r="H99" s="6" t="s">
        <v>845</v>
      </c>
      <c r="I99" s="6"/>
      <c r="J99" s="1"/>
      <c r="K99" s="6"/>
      <c r="L99" s="6"/>
      <c r="M99" s="6"/>
      <c r="N99" s="1"/>
      <c r="O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38" ht="12.75" customHeight="1">
      <c r="A100" s="139"/>
      <c r="B100" s="132"/>
      <c r="C100" s="132"/>
      <c r="D100" s="132"/>
      <c r="E100" s="6"/>
      <c r="F100" s="140"/>
      <c r="G100" s="6"/>
      <c r="H100" s="6"/>
      <c r="I100" s="6"/>
      <c r="J100" s="1"/>
      <c r="K100" s="6"/>
      <c r="L100" s="6"/>
      <c r="M100" s="6"/>
      <c r="N100" s="1"/>
      <c r="O100" s="1"/>
      <c r="Q100" s="1"/>
      <c r="R100" s="59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"/>
      <c r="B101" s="147" t="s">
        <v>639</v>
      </c>
      <c r="C101" s="147"/>
      <c r="D101" s="147"/>
      <c r="E101" s="147"/>
      <c r="F101" s="148"/>
      <c r="G101" s="6"/>
      <c r="H101" s="6"/>
      <c r="I101" s="149"/>
      <c r="J101" s="150"/>
      <c r="K101" s="151"/>
      <c r="L101" s="150"/>
      <c r="M101" s="6"/>
      <c r="N101" s="1"/>
      <c r="O101" s="1"/>
      <c r="Q101" s="1"/>
      <c r="R101" s="59"/>
      <c r="S101" s="1"/>
      <c r="T101" s="1"/>
      <c r="U101" s="1"/>
      <c r="V101" s="1"/>
      <c r="W101" s="1"/>
      <c r="X101" s="1"/>
      <c r="Y101" s="1"/>
      <c r="Z101" s="1"/>
    </row>
    <row r="102" spans="1:38" ht="38.25" customHeight="1">
      <c r="A102" s="99" t="s">
        <v>16</v>
      </c>
      <c r="B102" s="100" t="s">
        <v>590</v>
      </c>
      <c r="C102" s="100"/>
      <c r="D102" s="101" t="s">
        <v>601</v>
      </c>
      <c r="E102" s="100" t="s">
        <v>602</v>
      </c>
      <c r="F102" s="100" t="s">
        <v>603</v>
      </c>
      <c r="G102" s="100" t="s">
        <v>624</v>
      </c>
      <c r="H102" s="100" t="s">
        <v>605</v>
      </c>
      <c r="I102" s="100" t="s">
        <v>606</v>
      </c>
      <c r="J102" s="192" t="s">
        <v>607</v>
      </c>
      <c r="K102" s="152" t="s">
        <v>625</v>
      </c>
      <c r="L102" s="166" t="s">
        <v>633</v>
      </c>
      <c r="M102" s="100" t="s">
        <v>634</v>
      </c>
      <c r="N102" s="153" t="s">
        <v>609</v>
      </c>
      <c r="O102" s="102" t="s">
        <v>610</v>
      </c>
      <c r="P102" s="100" t="s">
        <v>611</v>
      </c>
      <c r="Q102" s="101" t="s">
        <v>612</v>
      </c>
      <c r="R102" s="59"/>
      <c r="S102" s="1"/>
      <c r="T102" s="1"/>
      <c r="U102" s="1"/>
      <c r="V102" s="1"/>
      <c r="W102" s="1"/>
      <c r="X102" s="1"/>
      <c r="Y102" s="1"/>
      <c r="Z102" s="1"/>
    </row>
    <row r="103" spans="1:38" ht="14.25" customHeight="1">
      <c r="A103" s="113"/>
      <c r="B103" s="115"/>
      <c r="C103" s="193"/>
      <c r="D103" s="116"/>
      <c r="E103" s="117"/>
      <c r="F103" s="194"/>
      <c r="G103" s="113"/>
      <c r="H103" s="117"/>
      <c r="I103" s="118"/>
      <c r="J103" s="195"/>
      <c r="K103" s="195"/>
      <c r="L103" s="196"/>
      <c r="M103" s="107"/>
      <c r="N103" s="196"/>
      <c r="O103" s="197"/>
      <c r="P103" s="198"/>
      <c r="Q103" s="199"/>
      <c r="R103" s="160"/>
      <c r="S103" s="126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38" ht="14.25" customHeight="1">
      <c r="A104" s="113"/>
      <c r="B104" s="115"/>
      <c r="C104" s="193"/>
      <c r="D104" s="116"/>
      <c r="E104" s="117"/>
      <c r="F104" s="194"/>
      <c r="G104" s="113"/>
      <c r="H104" s="117"/>
      <c r="I104" s="118"/>
      <c r="J104" s="195"/>
      <c r="K104" s="195"/>
      <c r="L104" s="196"/>
      <c r="M104" s="107"/>
      <c r="N104" s="196"/>
      <c r="O104" s="197"/>
      <c r="P104" s="198"/>
      <c r="Q104" s="199"/>
      <c r="R104" s="160"/>
      <c r="S104" s="126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38" ht="14.25" customHeight="1">
      <c r="A105" s="113"/>
      <c r="B105" s="115"/>
      <c r="C105" s="193"/>
      <c r="D105" s="116"/>
      <c r="E105" s="117"/>
      <c r="F105" s="194"/>
      <c r="G105" s="113"/>
      <c r="H105" s="117"/>
      <c r="I105" s="118"/>
      <c r="J105" s="195"/>
      <c r="K105" s="195"/>
      <c r="L105" s="196"/>
      <c r="M105" s="107"/>
      <c r="N105" s="196"/>
      <c r="O105" s="197"/>
      <c r="P105" s="198"/>
      <c r="Q105" s="199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13"/>
      <c r="B106" s="115"/>
      <c r="C106" s="193"/>
      <c r="D106" s="116"/>
      <c r="E106" s="117"/>
      <c r="F106" s="195"/>
      <c r="G106" s="113"/>
      <c r="H106" s="117"/>
      <c r="I106" s="118"/>
      <c r="J106" s="195"/>
      <c r="K106" s="195"/>
      <c r="L106" s="196"/>
      <c r="M106" s="107"/>
      <c r="N106" s="196"/>
      <c r="O106" s="197"/>
      <c r="P106" s="198"/>
      <c r="Q106" s="199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13"/>
      <c r="B107" s="115"/>
      <c r="C107" s="193"/>
      <c r="D107" s="116"/>
      <c r="E107" s="117"/>
      <c r="F107" s="195"/>
      <c r="G107" s="113"/>
      <c r="H107" s="117"/>
      <c r="I107" s="118"/>
      <c r="J107" s="195"/>
      <c r="K107" s="195"/>
      <c r="L107" s="196"/>
      <c r="M107" s="107"/>
      <c r="N107" s="196"/>
      <c r="O107" s="197"/>
      <c r="P107" s="198"/>
      <c r="Q107" s="199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13"/>
      <c r="B108" s="115"/>
      <c r="C108" s="193"/>
      <c r="D108" s="116"/>
      <c r="E108" s="117"/>
      <c r="F108" s="194"/>
      <c r="G108" s="113"/>
      <c r="H108" s="117"/>
      <c r="I108" s="118"/>
      <c r="J108" s="195"/>
      <c r="K108" s="195"/>
      <c r="L108" s="196"/>
      <c r="M108" s="107"/>
      <c r="N108" s="196"/>
      <c r="O108" s="197"/>
      <c r="P108" s="198"/>
      <c r="Q108" s="199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13"/>
      <c r="B109" s="115"/>
      <c r="C109" s="193"/>
      <c r="D109" s="116"/>
      <c r="E109" s="117"/>
      <c r="F109" s="194"/>
      <c r="G109" s="113"/>
      <c r="H109" s="117"/>
      <c r="I109" s="118"/>
      <c r="J109" s="195"/>
      <c r="K109" s="195"/>
      <c r="L109" s="195"/>
      <c r="M109" s="195"/>
      <c r="N109" s="196"/>
      <c r="O109" s="200"/>
      <c r="P109" s="198"/>
      <c r="Q109" s="199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13"/>
      <c r="B110" s="115"/>
      <c r="C110" s="193"/>
      <c r="D110" s="116"/>
      <c r="E110" s="117"/>
      <c r="F110" s="195"/>
      <c r="G110" s="113"/>
      <c r="H110" s="117"/>
      <c r="I110" s="118"/>
      <c r="J110" s="195"/>
      <c r="K110" s="195"/>
      <c r="L110" s="196"/>
      <c r="M110" s="107"/>
      <c r="N110" s="196"/>
      <c r="O110" s="197"/>
      <c r="P110" s="198"/>
      <c r="Q110" s="199"/>
      <c r="R110" s="160"/>
      <c r="S110" s="126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13"/>
      <c r="B111" s="115"/>
      <c r="C111" s="193"/>
      <c r="D111" s="116"/>
      <c r="E111" s="117"/>
      <c r="F111" s="194"/>
      <c r="G111" s="113"/>
      <c r="H111" s="117"/>
      <c r="I111" s="118"/>
      <c r="J111" s="201"/>
      <c r="K111" s="201"/>
      <c r="L111" s="201"/>
      <c r="M111" s="201"/>
      <c r="N111" s="202"/>
      <c r="O111" s="197"/>
      <c r="P111" s="119"/>
      <c r="Q111" s="199"/>
      <c r="R111" s="160"/>
      <c r="S111" s="126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>
      <c r="A112" s="139"/>
      <c r="B112" s="132"/>
      <c r="C112" s="132"/>
      <c r="D112" s="132"/>
      <c r="E112" s="6"/>
      <c r="F112" s="140"/>
      <c r="G112" s="6"/>
      <c r="H112" s="6"/>
      <c r="I112" s="6"/>
      <c r="J112" s="1"/>
      <c r="K112" s="6"/>
      <c r="L112" s="6"/>
      <c r="M112" s="6"/>
      <c r="N112" s="1"/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39"/>
      <c r="B113" s="132"/>
      <c r="C113" s="132"/>
      <c r="D113" s="132"/>
      <c r="E113" s="6"/>
      <c r="F113" s="140"/>
      <c r="G113" s="59"/>
      <c r="H113" s="44"/>
      <c r="I113" s="59"/>
      <c r="J113" s="6"/>
      <c r="K113" s="162"/>
      <c r="L113" s="163"/>
      <c r="M113" s="6"/>
      <c r="N113" s="122"/>
      <c r="O113" s="164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59"/>
      <c r="B114" s="121"/>
      <c r="C114" s="121"/>
      <c r="D114" s="44"/>
      <c r="E114" s="59"/>
      <c r="F114" s="59"/>
      <c r="G114" s="59"/>
      <c r="H114" s="44"/>
      <c r="I114" s="59"/>
      <c r="J114" s="6"/>
      <c r="K114" s="162"/>
      <c r="L114" s="163"/>
      <c r="M114" s="6"/>
      <c r="N114" s="122"/>
      <c r="O114" s="164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44"/>
      <c r="B115" s="203" t="s">
        <v>640</v>
      </c>
      <c r="C115" s="203"/>
      <c r="D115" s="203"/>
      <c r="E115" s="203"/>
      <c r="F115" s="6"/>
      <c r="G115" s="6"/>
      <c r="H115" s="150"/>
      <c r="I115" s="6"/>
      <c r="J115" s="150"/>
      <c r="K115" s="151"/>
      <c r="L115" s="6"/>
      <c r="M115" s="6"/>
      <c r="N115" s="1"/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38.25" customHeight="1">
      <c r="A116" s="99" t="s">
        <v>16</v>
      </c>
      <c r="B116" s="100" t="s">
        <v>590</v>
      </c>
      <c r="C116" s="100"/>
      <c r="D116" s="101" t="s">
        <v>601</v>
      </c>
      <c r="E116" s="100" t="s">
        <v>602</v>
      </c>
      <c r="F116" s="100" t="s">
        <v>603</v>
      </c>
      <c r="G116" s="100" t="s">
        <v>641</v>
      </c>
      <c r="H116" s="100" t="s">
        <v>642</v>
      </c>
      <c r="I116" s="100" t="s">
        <v>606</v>
      </c>
      <c r="J116" s="204" t="s">
        <v>607</v>
      </c>
      <c r="K116" s="100" t="s">
        <v>608</v>
      </c>
      <c r="L116" s="100" t="s">
        <v>643</v>
      </c>
      <c r="M116" s="100" t="s">
        <v>611</v>
      </c>
      <c r="N116" s="101" t="s">
        <v>612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5">
        <v>1</v>
      </c>
      <c r="B117" s="206">
        <v>41579</v>
      </c>
      <c r="C117" s="206"/>
      <c r="D117" s="207" t="s">
        <v>644</v>
      </c>
      <c r="E117" s="208" t="s">
        <v>645</v>
      </c>
      <c r="F117" s="209">
        <v>82</v>
      </c>
      <c r="G117" s="208" t="s">
        <v>646</v>
      </c>
      <c r="H117" s="208">
        <v>100</v>
      </c>
      <c r="I117" s="210">
        <v>100</v>
      </c>
      <c r="J117" s="211" t="s">
        <v>647</v>
      </c>
      <c r="K117" s="212">
        <f t="shared" ref="K117:K169" si="37">H117-F117</f>
        <v>18</v>
      </c>
      <c r="L117" s="213">
        <f t="shared" ref="L117:L169" si="38">K117/F117</f>
        <v>0.21951219512195122</v>
      </c>
      <c r="M117" s="208" t="s">
        <v>613</v>
      </c>
      <c r="N117" s="214">
        <v>42657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05">
        <v>2</v>
      </c>
      <c r="B118" s="206">
        <v>41794</v>
      </c>
      <c r="C118" s="206"/>
      <c r="D118" s="207" t="s">
        <v>648</v>
      </c>
      <c r="E118" s="208" t="s">
        <v>615</v>
      </c>
      <c r="F118" s="209">
        <v>257</v>
      </c>
      <c r="G118" s="208" t="s">
        <v>646</v>
      </c>
      <c r="H118" s="208">
        <v>300</v>
      </c>
      <c r="I118" s="210">
        <v>300</v>
      </c>
      <c r="J118" s="211" t="s">
        <v>647</v>
      </c>
      <c r="K118" s="212">
        <f t="shared" si="37"/>
        <v>43</v>
      </c>
      <c r="L118" s="213">
        <f t="shared" si="38"/>
        <v>0.16731517509727625</v>
      </c>
      <c r="M118" s="208" t="s">
        <v>613</v>
      </c>
      <c r="N118" s="214">
        <v>41822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05">
        <v>3</v>
      </c>
      <c r="B119" s="206">
        <v>41828</v>
      </c>
      <c r="C119" s="206"/>
      <c r="D119" s="207" t="s">
        <v>649</v>
      </c>
      <c r="E119" s="208" t="s">
        <v>615</v>
      </c>
      <c r="F119" s="209">
        <v>393</v>
      </c>
      <c r="G119" s="208" t="s">
        <v>646</v>
      </c>
      <c r="H119" s="208">
        <v>468</v>
      </c>
      <c r="I119" s="210">
        <v>468</v>
      </c>
      <c r="J119" s="211" t="s">
        <v>647</v>
      </c>
      <c r="K119" s="212">
        <f t="shared" si="37"/>
        <v>75</v>
      </c>
      <c r="L119" s="213">
        <f t="shared" si="38"/>
        <v>0.19083969465648856</v>
      </c>
      <c r="M119" s="208" t="s">
        <v>613</v>
      </c>
      <c r="N119" s="214">
        <v>41863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05">
        <v>4</v>
      </c>
      <c r="B120" s="206">
        <v>41857</v>
      </c>
      <c r="C120" s="206"/>
      <c r="D120" s="207" t="s">
        <v>650</v>
      </c>
      <c r="E120" s="208" t="s">
        <v>615</v>
      </c>
      <c r="F120" s="209">
        <v>205</v>
      </c>
      <c r="G120" s="208" t="s">
        <v>646</v>
      </c>
      <c r="H120" s="208">
        <v>275</v>
      </c>
      <c r="I120" s="210">
        <v>250</v>
      </c>
      <c r="J120" s="211" t="s">
        <v>647</v>
      </c>
      <c r="K120" s="212">
        <f t="shared" si="37"/>
        <v>70</v>
      </c>
      <c r="L120" s="213">
        <f t="shared" si="38"/>
        <v>0.34146341463414637</v>
      </c>
      <c r="M120" s="208" t="s">
        <v>613</v>
      </c>
      <c r="N120" s="214">
        <v>41962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05">
        <v>5</v>
      </c>
      <c r="B121" s="206">
        <v>41886</v>
      </c>
      <c r="C121" s="206"/>
      <c r="D121" s="207" t="s">
        <v>651</v>
      </c>
      <c r="E121" s="208" t="s">
        <v>615</v>
      </c>
      <c r="F121" s="209">
        <v>162</v>
      </c>
      <c r="G121" s="208" t="s">
        <v>646</v>
      </c>
      <c r="H121" s="208">
        <v>190</v>
      </c>
      <c r="I121" s="210">
        <v>190</v>
      </c>
      <c r="J121" s="211" t="s">
        <v>647</v>
      </c>
      <c r="K121" s="212">
        <f t="shared" si="37"/>
        <v>28</v>
      </c>
      <c r="L121" s="213">
        <f t="shared" si="38"/>
        <v>0.1728395061728395</v>
      </c>
      <c r="M121" s="208" t="s">
        <v>613</v>
      </c>
      <c r="N121" s="214">
        <v>42006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5">
        <v>6</v>
      </c>
      <c r="B122" s="206">
        <v>41886</v>
      </c>
      <c r="C122" s="206"/>
      <c r="D122" s="207" t="s">
        <v>652</v>
      </c>
      <c r="E122" s="208" t="s">
        <v>615</v>
      </c>
      <c r="F122" s="209">
        <v>75</v>
      </c>
      <c r="G122" s="208" t="s">
        <v>646</v>
      </c>
      <c r="H122" s="208">
        <v>91.5</v>
      </c>
      <c r="I122" s="210" t="s">
        <v>653</v>
      </c>
      <c r="J122" s="211" t="s">
        <v>654</v>
      </c>
      <c r="K122" s="212">
        <f t="shared" si="37"/>
        <v>16.5</v>
      </c>
      <c r="L122" s="213">
        <f t="shared" si="38"/>
        <v>0.22</v>
      </c>
      <c r="M122" s="208" t="s">
        <v>613</v>
      </c>
      <c r="N122" s="214">
        <v>41954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5">
        <v>7</v>
      </c>
      <c r="B123" s="206">
        <v>41913</v>
      </c>
      <c r="C123" s="206"/>
      <c r="D123" s="207" t="s">
        <v>655</v>
      </c>
      <c r="E123" s="208" t="s">
        <v>615</v>
      </c>
      <c r="F123" s="209">
        <v>850</v>
      </c>
      <c r="G123" s="208" t="s">
        <v>646</v>
      </c>
      <c r="H123" s="208">
        <v>982.5</v>
      </c>
      <c r="I123" s="210">
        <v>1050</v>
      </c>
      <c r="J123" s="211" t="s">
        <v>656</v>
      </c>
      <c r="K123" s="212">
        <f t="shared" si="37"/>
        <v>132.5</v>
      </c>
      <c r="L123" s="213">
        <f t="shared" si="38"/>
        <v>0.15588235294117647</v>
      </c>
      <c r="M123" s="208" t="s">
        <v>613</v>
      </c>
      <c r="N123" s="214">
        <v>42039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05">
        <v>8</v>
      </c>
      <c r="B124" s="206">
        <v>41913</v>
      </c>
      <c r="C124" s="206"/>
      <c r="D124" s="207" t="s">
        <v>657</v>
      </c>
      <c r="E124" s="208" t="s">
        <v>615</v>
      </c>
      <c r="F124" s="209">
        <v>475</v>
      </c>
      <c r="G124" s="208" t="s">
        <v>646</v>
      </c>
      <c r="H124" s="208">
        <v>515</v>
      </c>
      <c r="I124" s="210">
        <v>600</v>
      </c>
      <c r="J124" s="211" t="s">
        <v>658</v>
      </c>
      <c r="K124" s="212">
        <f t="shared" si="37"/>
        <v>40</v>
      </c>
      <c r="L124" s="213">
        <f t="shared" si="38"/>
        <v>8.4210526315789472E-2</v>
      </c>
      <c r="M124" s="208" t="s">
        <v>613</v>
      </c>
      <c r="N124" s="214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05">
        <v>9</v>
      </c>
      <c r="B125" s="206">
        <v>41913</v>
      </c>
      <c r="C125" s="206"/>
      <c r="D125" s="207" t="s">
        <v>659</v>
      </c>
      <c r="E125" s="208" t="s">
        <v>615</v>
      </c>
      <c r="F125" s="209">
        <v>86</v>
      </c>
      <c r="G125" s="208" t="s">
        <v>646</v>
      </c>
      <c r="H125" s="208">
        <v>99</v>
      </c>
      <c r="I125" s="210">
        <v>140</v>
      </c>
      <c r="J125" s="211" t="s">
        <v>660</v>
      </c>
      <c r="K125" s="212">
        <f t="shared" si="37"/>
        <v>13</v>
      </c>
      <c r="L125" s="213">
        <f t="shared" si="38"/>
        <v>0.15116279069767441</v>
      </c>
      <c r="M125" s="208" t="s">
        <v>613</v>
      </c>
      <c r="N125" s="214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05">
        <v>10</v>
      </c>
      <c r="B126" s="206">
        <v>41926</v>
      </c>
      <c r="C126" s="206"/>
      <c r="D126" s="207" t="s">
        <v>661</v>
      </c>
      <c r="E126" s="208" t="s">
        <v>615</v>
      </c>
      <c r="F126" s="209">
        <v>496.6</v>
      </c>
      <c r="G126" s="208" t="s">
        <v>646</v>
      </c>
      <c r="H126" s="208">
        <v>621</v>
      </c>
      <c r="I126" s="210">
        <v>580</v>
      </c>
      <c r="J126" s="211" t="s">
        <v>647</v>
      </c>
      <c r="K126" s="212">
        <f t="shared" si="37"/>
        <v>124.39999999999998</v>
      </c>
      <c r="L126" s="213">
        <f t="shared" si="38"/>
        <v>0.25050342327829234</v>
      </c>
      <c r="M126" s="208" t="s">
        <v>613</v>
      </c>
      <c r="N126" s="214">
        <v>42605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5">
        <v>11</v>
      </c>
      <c r="B127" s="206">
        <v>41926</v>
      </c>
      <c r="C127" s="206"/>
      <c r="D127" s="207" t="s">
        <v>662</v>
      </c>
      <c r="E127" s="208" t="s">
        <v>615</v>
      </c>
      <c r="F127" s="209">
        <v>2481.9</v>
      </c>
      <c r="G127" s="208" t="s">
        <v>646</v>
      </c>
      <c r="H127" s="208">
        <v>2840</v>
      </c>
      <c r="I127" s="210">
        <v>2870</v>
      </c>
      <c r="J127" s="211" t="s">
        <v>663</v>
      </c>
      <c r="K127" s="212">
        <f t="shared" si="37"/>
        <v>358.09999999999991</v>
      </c>
      <c r="L127" s="213">
        <f t="shared" si="38"/>
        <v>0.14428462065353154</v>
      </c>
      <c r="M127" s="208" t="s">
        <v>613</v>
      </c>
      <c r="N127" s="214">
        <v>42017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05">
        <v>12</v>
      </c>
      <c r="B128" s="206">
        <v>41928</v>
      </c>
      <c r="C128" s="206"/>
      <c r="D128" s="207" t="s">
        <v>664</v>
      </c>
      <c r="E128" s="208" t="s">
        <v>615</v>
      </c>
      <c r="F128" s="209">
        <v>84.5</v>
      </c>
      <c r="G128" s="208" t="s">
        <v>646</v>
      </c>
      <c r="H128" s="208">
        <v>93</v>
      </c>
      <c r="I128" s="210">
        <v>110</v>
      </c>
      <c r="J128" s="211" t="s">
        <v>665</v>
      </c>
      <c r="K128" s="212">
        <f t="shared" si="37"/>
        <v>8.5</v>
      </c>
      <c r="L128" s="213">
        <f t="shared" si="38"/>
        <v>0.10059171597633136</v>
      </c>
      <c r="M128" s="208" t="s">
        <v>613</v>
      </c>
      <c r="N128" s="214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5">
        <v>13</v>
      </c>
      <c r="B129" s="206">
        <v>41928</v>
      </c>
      <c r="C129" s="206"/>
      <c r="D129" s="207" t="s">
        <v>666</v>
      </c>
      <c r="E129" s="208" t="s">
        <v>615</v>
      </c>
      <c r="F129" s="209">
        <v>401</v>
      </c>
      <c r="G129" s="208" t="s">
        <v>646</v>
      </c>
      <c r="H129" s="208">
        <v>428</v>
      </c>
      <c r="I129" s="210">
        <v>450</v>
      </c>
      <c r="J129" s="211" t="s">
        <v>667</v>
      </c>
      <c r="K129" s="212">
        <f t="shared" si="37"/>
        <v>27</v>
      </c>
      <c r="L129" s="213">
        <f t="shared" si="38"/>
        <v>6.7331670822942641E-2</v>
      </c>
      <c r="M129" s="208" t="s">
        <v>613</v>
      </c>
      <c r="N129" s="214">
        <v>42020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5">
        <v>14</v>
      </c>
      <c r="B130" s="206">
        <v>41928</v>
      </c>
      <c r="C130" s="206"/>
      <c r="D130" s="207" t="s">
        <v>668</v>
      </c>
      <c r="E130" s="208" t="s">
        <v>615</v>
      </c>
      <c r="F130" s="209">
        <v>101</v>
      </c>
      <c r="G130" s="208" t="s">
        <v>646</v>
      </c>
      <c r="H130" s="208">
        <v>112</v>
      </c>
      <c r="I130" s="210">
        <v>120</v>
      </c>
      <c r="J130" s="211" t="s">
        <v>669</v>
      </c>
      <c r="K130" s="212">
        <f t="shared" si="37"/>
        <v>11</v>
      </c>
      <c r="L130" s="213">
        <f t="shared" si="38"/>
        <v>0.10891089108910891</v>
      </c>
      <c r="M130" s="208" t="s">
        <v>613</v>
      </c>
      <c r="N130" s="214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5">
        <v>15</v>
      </c>
      <c r="B131" s="206">
        <v>41954</v>
      </c>
      <c r="C131" s="206"/>
      <c r="D131" s="207" t="s">
        <v>670</v>
      </c>
      <c r="E131" s="208" t="s">
        <v>615</v>
      </c>
      <c r="F131" s="209">
        <v>59</v>
      </c>
      <c r="G131" s="208" t="s">
        <v>646</v>
      </c>
      <c r="H131" s="208">
        <v>76</v>
      </c>
      <c r="I131" s="210">
        <v>76</v>
      </c>
      <c r="J131" s="211" t="s">
        <v>647</v>
      </c>
      <c r="K131" s="212">
        <f t="shared" si="37"/>
        <v>17</v>
      </c>
      <c r="L131" s="213">
        <f t="shared" si="38"/>
        <v>0.28813559322033899</v>
      </c>
      <c r="M131" s="208" t="s">
        <v>613</v>
      </c>
      <c r="N131" s="214">
        <v>43032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5">
        <v>16</v>
      </c>
      <c r="B132" s="206">
        <v>41954</v>
      </c>
      <c r="C132" s="206"/>
      <c r="D132" s="207" t="s">
        <v>659</v>
      </c>
      <c r="E132" s="208" t="s">
        <v>615</v>
      </c>
      <c r="F132" s="209">
        <v>99</v>
      </c>
      <c r="G132" s="208" t="s">
        <v>646</v>
      </c>
      <c r="H132" s="208">
        <v>120</v>
      </c>
      <c r="I132" s="210">
        <v>120</v>
      </c>
      <c r="J132" s="211" t="s">
        <v>627</v>
      </c>
      <c r="K132" s="212">
        <f t="shared" si="37"/>
        <v>21</v>
      </c>
      <c r="L132" s="213">
        <f t="shared" si="38"/>
        <v>0.21212121212121213</v>
      </c>
      <c r="M132" s="208" t="s">
        <v>613</v>
      </c>
      <c r="N132" s="214">
        <v>41960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5">
        <v>17</v>
      </c>
      <c r="B133" s="206">
        <v>41956</v>
      </c>
      <c r="C133" s="206"/>
      <c r="D133" s="207" t="s">
        <v>671</v>
      </c>
      <c r="E133" s="208" t="s">
        <v>615</v>
      </c>
      <c r="F133" s="209">
        <v>22</v>
      </c>
      <c r="G133" s="208" t="s">
        <v>646</v>
      </c>
      <c r="H133" s="208">
        <v>33.549999999999997</v>
      </c>
      <c r="I133" s="210">
        <v>32</v>
      </c>
      <c r="J133" s="211" t="s">
        <v>672</v>
      </c>
      <c r="K133" s="212">
        <f t="shared" si="37"/>
        <v>11.549999999999997</v>
      </c>
      <c r="L133" s="213">
        <f t="shared" si="38"/>
        <v>0.52499999999999991</v>
      </c>
      <c r="M133" s="208" t="s">
        <v>613</v>
      </c>
      <c r="N133" s="214">
        <v>42188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5">
        <v>18</v>
      </c>
      <c r="B134" s="206">
        <v>41976</v>
      </c>
      <c r="C134" s="206"/>
      <c r="D134" s="207" t="s">
        <v>673</v>
      </c>
      <c r="E134" s="208" t="s">
        <v>615</v>
      </c>
      <c r="F134" s="209">
        <v>440</v>
      </c>
      <c r="G134" s="208" t="s">
        <v>646</v>
      </c>
      <c r="H134" s="208">
        <v>520</v>
      </c>
      <c r="I134" s="210">
        <v>520</v>
      </c>
      <c r="J134" s="211" t="s">
        <v>674</v>
      </c>
      <c r="K134" s="212">
        <f t="shared" si="37"/>
        <v>80</v>
      </c>
      <c r="L134" s="213">
        <f t="shared" si="38"/>
        <v>0.18181818181818182</v>
      </c>
      <c r="M134" s="208" t="s">
        <v>613</v>
      </c>
      <c r="N134" s="214">
        <v>42208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5">
        <v>19</v>
      </c>
      <c r="B135" s="206">
        <v>41976</v>
      </c>
      <c r="C135" s="206"/>
      <c r="D135" s="207" t="s">
        <v>675</v>
      </c>
      <c r="E135" s="208" t="s">
        <v>615</v>
      </c>
      <c r="F135" s="209">
        <v>360</v>
      </c>
      <c r="G135" s="208" t="s">
        <v>646</v>
      </c>
      <c r="H135" s="208">
        <v>427</v>
      </c>
      <c r="I135" s="210">
        <v>425</v>
      </c>
      <c r="J135" s="211" t="s">
        <v>676</v>
      </c>
      <c r="K135" s="212">
        <f t="shared" si="37"/>
        <v>67</v>
      </c>
      <c r="L135" s="213">
        <f t="shared" si="38"/>
        <v>0.18611111111111112</v>
      </c>
      <c r="M135" s="208" t="s">
        <v>613</v>
      </c>
      <c r="N135" s="214">
        <v>42058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5">
        <v>20</v>
      </c>
      <c r="B136" s="206">
        <v>42012</v>
      </c>
      <c r="C136" s="206"/>
      <c r="D136" s="207" t="s">
        <v>677</v>
      </c>
      <c r="E136" s="208" t="s">
        <v>615</v>
      </c>
      <c r="F136" s="209">
        <v>360</v>
      </c>
      <c r="G136" s="208" t="s">
        <v>646</v>
      </c>
      <c r="H136" s="208">
        <v>455</v>
      </c>
      <c r="I136" s="210">
        <v>420</v>
      </c>
      <c r="J136" s="211" t="s">
        <v>678</v>
      </c>
      <c r="K136" s="212">
        <f t="shared" si="37"/>
        <v>95</v>
      </c>
      <c r="L136" s="213">
        <f t="shared" si="38"/>
        <v>0.2638888888888889</v>
      </c>
      <c r="M136" s="208" t="s">
        <v>613</v>
      </c>
      <c r="N136" s="214">
        <v>42024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5">
        <v>21</v>
      </c>
      <c r="B137" s="206">
        <v>42012</v>
      </c>
      <c r="C137" s="206"/>
      <c r="D137" s="207" t="s">
        <v>679</v>
      </c>
      <c r="E137" s="208" t="s">
        <v>615</v>
      </c>
      <c r="F137" s="209">
        <v>130</v>
      </c>
      <c r="G137" s="208"/>
      <c r="H137" s="208">
        <v>175.5</v>
      </c>
      <c r="I137" s="210">
        <v>165</v>
      </c>
      <c r="J137" s="211" t="s">
        <v>680</v>
      </c>
      <c r="K137" s="212">
        <f t="shared" si="37"/>
        <v>45.5</v>
      </c>
      <c r="L137" s="213">
        <f t="shared" si="38"/>
        <v>0.35</v>
      </c>
      <c r="M137" s="208" t="s">
        <v>613</v>
      </c>
      <c r="N137" s="214">
        <v>43088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5">
        <v>22</v>
      </c>
      <c r="B138" s="206">
        <v>42040</v>
      </c>
      <c r="C138" s="206"/>
      <c r="D138" s="207" t="s">
        <v>392</v>
      </c>
      <c r="E138" s="208" t="s">
        <v>645</v>
      </c>
      <c r="F138" s="209">
        <v>98</v>
      </c>
      <c r="G138" s="208"/>
      <c r="H138" s="208">
        <v>120</v>
      </c>
      <c r="I138" s="210">
        <v>120</v>
      </c>
      <c r="J138" s="211" t="s">
        <v>647</v>
      </c>
      <c r="K138" s="212">
        <f t="shared" si="37"/>
        <v>22</v>
      </c>
      <c r="L138" s="213">
        <f t="shared" si="38"/>
        <v>0.22448979591836735</v>
      </c>
      <c r="M138" s="208" t="s">
        <v>613</v>
      </c>
      <c r="N138" s="214">
        <v>42753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5">
        <v>23</v>
      </c>
      <c r="B139" s="206">
        <v>42040</v>
      </c>
      <c r="C139" s="206"/>
      <c r="D139" s="207" t="s">
        <v>681</v>
      </c>
      <c r="E139" s="208" t="s">
        <v>645</v>
      </c>
      <c r="F139" s="209">
        <v>196</v>
      </c>
      <c r="G139" s="208"/>
      <c r="H139" s="208">
        <v>262</v>
      </c>
      <c r="I139" s="210">
        <v>255</v>
      </c>
      <c r="J139" s="211" t="s">
        <v>647</v>
      </c>
      <c r="K139" s="212">
        <f t="shared" si="37"/>
        <v>66</v>
      </c>
      <c r="L139" s="213">
        <f t="shared" si="38"/>
        <v>0.33673469387755101</v>
      </c>
      <c r="M139" s="208" t="s">
        <v>613</v>
      </c>
      <c r="N139" s="214">
        <v>42599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15">
        <v>24</v>
      </c>
      <c r="B140" s="216">
        <v>42067</v>
      </c>
      <c r="C140" s="216"/>
      <c r="D140" s="217" t="s">
        <v>391</v>
      </c>
      <c r="E140" s="218" t="s">
        <v>645</v>
      </c>
      <c r="F140" s="219">
        <v>235</v>
      </c>
      <c r="G140" s="219"/>
      <c r="H140" s="220">
        <v>77</v>
      </c>
      <c r="I140" s="220" t="s">
        <v>682</v>
      </c>
      <c r="J140" s="221" t="s">
        <v>683</v>
      </c>
      <c r="K140" s="222">
        <f t="shared" si="37"/>
        <v>-158</v>
      </c>
      <c r="L140" s="223">
        <f t="shared" si="38"/>
        <v>-0.67234042553191486</v>
      </c>
      <c r="M140" s="219" t="s">
        <v>626</v>
      </c>
      <c r="N140" s="216">
        <v>43522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5">
        <v>25</v>
      </c>
      <c r="B141" s="206">
        <v>42067</v>
      </c>
      <c r="C141" s="206"/>
      <c r="D141" s="207" t="s">
        <v>684</v>
      </c>
      <c r="E141" s="208" t="s">
        <v>645</v>
      </c>
      <c r="F141" s="209">
        <v>185</v>
      </c>
      <c r="G141" s="208"/>
      <c r="H141" s="208">
        <v>224</v>
      </c>
      <c r="I141" s="210" t="s">
        <v>685</v>
      </c>
      <c r="J141" s="211" t="s">
        <v>647</v>
      </c>
      <c r="K141" s="212">
        <f t="shared" si="37"/>
        <v>39</v>
      </c>
      <c r="L141" s="213">
        <f t="shared" si="38"/>
        <v>0.21081081081081082</v>
      </c>
      <c r="M141" s="208" t="s">
        <v>613</v>
      </c>
      <c r="N141" s="214">
        <v>42647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15">
        <v>26</v>
      </c>
      <c r="B142" s="216">
        <v>42090</v>
      </c>
      <c r="C142" s="216"/>
      <c r="D142" s="224" t="s">
        <v>686</v>
      </c>
      <c r="E142" s="219" t="s">
        <v>645</v>
      </c>
      <c r="F142" s="219">
        <v>49.5</v>
      </c>
      <c r="G142" s="220"/>
      <c r="H142" s="220">
        <v>15.85</v>
      </c>
      <c r="I142" s="220">
        <v>67</v>
      </c>
      <c r="J142" s="221" t="s">
        <v>687</v>
      </c>
      <c r="K142" s="220">
        <f t="shared" si="37"/>
        <v>-33.65</v>
      </c>
      <c r="L142" s="225">
        <f t="shared" si="38"/>
        <v>-0.67979797979797973</v>
      </c>
      <c r="M142" s="219" t="s">
        <v>626</v>
      </c>
      <c r="N142" s="226">
        <v>43627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5">
        <v>27</v>
      </c>
      <c r="B143" s="206">
        <v>42093</v>
      </c>
      <c r="C143" s="206"/>
      <c r="D143" s="207" t="s">
        <v>688</v>
      </c>
      <c r="E143" s="208" t="s">
        <v>645</v>
      </c>
      <c r="F143" s="209">
        <v>183.5</v>
      </c>
      <c r="G143" s="208"/>
      <c r="H143" s="208">
        <v>219</v>
      </c>
      <c r="I143" s="210">
        <v>218</v>
      </c>
      <c r="J143" s="211" t="s">
        <v>689</v>
      </c>
      <c r="K143" s="212">
        <f t="shared" si="37"/>
        <v>35.5</v>
      </c>
      <c r="L143" s="213">
        <f t="shared" si="38"/>
        <v>0.19346049046321526</v>
      </c>
      <c r="M143" s="208" t="s">
        <v>613</v>
      </c>
      <c r="N143" s="214">
        <v>42103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5">
        <v>28</v>
      </c>
      <c r="B144" s="206">
        <v>42114</v>
      </c>
      <c r="C144" s="206"/>
      <c r="D144" s="207" t="s">
        <v>690</v>
      </c>
      <c r="E144" s="208" t="s">
        <v>645</v>
      </c>
      <c r="F144" s="209">
        <f>(227+237)/2</f>
        <v>232</v>
      </c>
      <c r="G144" s="208"/>
      <c r="H144" s="208">
        <v>298</v>
      </c>
      <c r="I144" s="210">
        <v>298</v>
      </c>
      <c r="J144" s="211" t="s">
        <v>647</v>
      </c>
      <c r="K144" s="212">
        <f t="shared" si="37"/>
        <v>66</v>
      </c>
      <c r="L144" s="213">
        <f t="shared" si="38"/>
        <v>0.28448275862068967</v>
      </c>
      <c r="M144" s="208" t="s">
        <v>613</v>
      </c>
      <c r="N144" s="214">
        <v>42823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5">
        <v>29</v>
      </c>
      <c r="B145" s="206">
        <v>42128</v>
      </c>
      <c r="C145" s="206"/>
      <c r="D145" s="207" t="s">
        <v>691</v>
      </c>
      <c r="E145" s="208" t="s">
        <v>615</v>
      </c>
      <c r="F145" s="209">
        <v>385</v>
      </c>
      <c r="G145" s="208"/>
      <c r="H145" s="208">
        <f>212.5+331</f>
        <v>543.5</v>
      </c>
      <c r="I145" s="210">
        <v>510</v>
      </c>
      <c r="J145" s="211" t="s">
        <v>692</v>
      </c>
      <c r="K145" s="212">
        <f t="shared" si="37"/>
        <v>158.5</v>
      </c>
      <c r="L145" s="213">
        <f t="shared" si="38"/>
        <v>0.41168831168831171</v>
      </c>
      <c r="M145" s="208" t="s">
        <v>613</v>
      </c>
      <c r="N145" s="214">
        <v>42235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5">
        <v>30</v>
      </c>
      <c r="B146" s="206">
        <v>42128</v>
      </c>
      <c r="C146" s="206"/>
      <c r="D146" s="207" t="s">
        <v>693</v>
      </c>
      <c r="E146" s="208" t="s">
        <v>615</v>
      </c>
      <c r="F146" s="209">
        <v>115.5</v>
      </c>
      <c r="G146" s="208"/>
      <c r="H146" s="208">
        <v>146</v>
      </c>
      <c r="I146" s="210">
        <v>142</v>
      </c>
      <c r="J146" s="211" t="s">
        <v>694</v>
      </c>
      <c r="K146" s="212">
        <f t="shared" si="37"/>
        <v>30.5</v>
      </c>
      <c r="L146" s="213">
        <f t="shared" si="38"/>
        <v>0.26406926406926406</v>
      </c>
      <c r="M146" s="208" t="s">
        <v>613</v>
      </c>
      <c r="N146" s="214">
        <v>42202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5">
        <v>31</v>
      </c>
      <c r="B147" s="206">
        <v>42151</v>
      </c>
      <c r="C147" s="206"/>
      <c r="D147" s="207" t="s">
        <v>695</v>
      </c>
      <c r="E147" s="208" t="s">
        <v>615</v>
      </c>
      <c r="F147" s="209">
        <v>237.5</v>
      </c>
      <c r="G147" s="208"/>
      <c r="H147" s="208">
        <v>279.5</v>
      </c>
      <c r="I147" s="210">
        <v>278</v>
      </c>
      <c r="J147" s="211" t="s">
        <v>647</v>
      </c>
      <c r="K147" s="212">
        <f t="shared" si="37"/>
        <v>42</v>
      </c>
      <c r="L147" s="213">
        <f t="shared" si="38"/>
        <v>0.17684210526315788</v>
      </c>
      <c r="M147" s="208" t="s">
        <v>613</v>
      </c>
      <c r="N147" s="214">
        <v>42222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5">
        <v>32</v>
      </c>
      <c r="B148" s="206">
        <v>42174</v>
      </c>
      <c r="C148" s="206"/>
      <c r="D148" s="207" t="s">
        <v>666</v>
      </c>
      <c r="E148" s="208" t="s">
        <v>645</v>
      </c>
      <c r="F148" s="209">
        <v>340</v>
      </c>
      <c r="G148" s="208"/>
      <c r="H148" s="208">
        <v>448</v>
      </c>
      <c r="I148" s="210">
        <v>448</v>
      </c>
      <c r="J148" s="211" t="s">
        <v>647</v>
      </c>
      <c r="K148" s="212">
        <f t="shared" si="37"/>
        <v>108</v>
      </c>
      <c r="L148" s="213">
        <f t="shared" si="38"/>
        <v>0.31764705882352939</v>
      </c>
      <c r="M148" s="208" t="s">
        <v>613</v>
      </c>
      <c r="N148" s="214">
        <v>43018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33</v>
      </c>
      <c r="B149" s="206">
        <v>42191</v>
      </c>
      <c r="C149" s="206"/>
      <c r="D149" s="207" t="s">
        <v>696</v>
      </c>
      <c r="E149" s="208" t="s">
        <v>645</v>
      </c>
      <c r="F149" s="209">
        <v>390</v>
      </c>
      <c r="G149" s="208"/>
      <c r="H149" s="208">
        <v>460</v>
      </c>
      <c r="I149" s="210">
        <v>460</v>
      </c>
      <c r="J149" s="211" t="s">
        <v>647</v>
      </c>
      <c r="K149" s="212">
        <f t="shared" si="37"/>
        <v>70</v>
      </c>
      <c r="L149" s="213">
        <f t="shared" si="38"/>
        <v>0.17948717948717949</v>
      </c>
      <c r="M149" s="208" t="s">
        <v>613</v>
      </c>
      <c r="N149" s="214">
        <v>42478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15">
        <v>34</v>
      </c>
      <c r="B150" s="216">
        <v>42195</v>
      </c>
      <c r="C150" s="216"/>
      <c r="D150" s="217" t="s">
        <v>697</v>
      </c>
      <c r="E150" s="218" t="s">
        <v>645</v>
      </c>
      <c r="F150" s="219">
        <v>122.5</v>
      </c>
      <c r="G150" s="219"/>
      <c r="H150" s="220">
        <v>61</v>
      </c>
      <c r="I150" s="220">
        <v>172</v>
      </c>
      <c r="J150" s="221" t="s">
        <v>698</v>
      </c>
      <c r="K150" s="222">
        <f t="shared" si="37"/>
        <v>-61.5</v>
      </c>
      <c r="L150" s="223">
        <f t="shared" si="38"/>
        <v>-0.50204081632653064</v>
      </c>
      <c r="M150" s="219" t="s">
        <v>626</v>
      </c>
      <c r="N150" s="216">
        <v>43333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35</v>
      </c>
      <c r="B151" s="206">
        <v>42219</v>
      </c>
      <c r="C151" s="206"/>
      <c r="D151" s="207" t="s">
        <v>699</v>
      </c>
      <c r="E151" s="208" t="s">
        <v>645</v>
      </c>
      <c r="F151" s="209">
        <v>297.5</v>
      </c>
      <c r="G151" s="208"/>
      <c r="H151" s="208">
        <v>350</v>
      </c>
      <c r="I151" s="210">
        <v>360</v>
      </c>
      <c r="J151" s="211" t="s">
        <v>700</v>
      </c>
      <c r="K151" s="212">
        <f t="shared" si="37"/>
        <v>52.5</v>
      </c>
      <c r="L151" s="213">
        <f t="shared" si="38"/>
        <v>0.17647058823529413</v>
      </c>
      <c r="M151" s="208" t="s">
        <v>613</v>
      </c>
      <c r="N151" s="214">
        <v>42232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36</v>
      </c>
      <c r="B152" s="206">
        <v>42219</v>
      </c>
      <c r="C152" s="206"/>
      <c r="D152" s="207" t="s">
        <v>701</v>
      </c>
      <c r="E152" s="208" t="s">
        <v>645</v>
      </c>
      <c r="F152" s="209">
        <v>115.5</v>
      </c>
      <c r="G152" s="208"/>
      <c r="H152" s="208">
        <v>149</v>
      </c>
      <c r="I152" s="210">
        <v>140</v>
      </c>
      <c r="J152" s="211" t="s">
        <v>702</v>
      </c>
      <c r="K152" s="212">
        <f t="shared" si="37"/>
        <v>33.5</v>
      </c>
      <c r="L152" s="213">
        <f t="shared" si="38"/>
        <v>0.29004329004329005</v>
      </c>
      <c r="M152" s="208" t="s">
        <v>613</v>
      </c>
      <c r="N152" s="214">
        <v>42740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37</v>
      </c>
      <c r="B153" s="206">
        <v>42251</v>
      </c>
      <c r="C153" s="206"/>
      <c r="D153" s="207" t="s">
        <v>695</v>
      </c>
      <c r="E153" s="208" t="s">
        <v>645</v>
      </c>
      <c r="F153" s="209">
        <v>226</v>
      </c>
      <c r="G153" s="208"/>
      <c r="H153" s="208">
        <v>292</v>
      </c>
      <c r="I153" s="210">
        <v>292</v>
      </c>
      <c r="J153" s="211" t="s">
        <v>703</v>
      </c>
      <c r="K153" s="212">
        <f t="shared" si="37"/>
        <v>66</v>
      </c>
      <c r="L153" s="213">
        <f t="shared" si="38"/>
        <v>0.29203539823008851</v>
      </c>
      <c r="M153" s="208" t="s">
        <v>613</v>
      </c>
      <c r="N153" s="214">
        <v>42286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38</v>
      </c>
      <c r="B154" s="206">
        <v>42254</v>
      </c>
      <c r="C154" s="206"/>
      <c r="D154" s="207" t="s">
        <v>690</v>
      </c>
      <c r="E154" s="208" t="s">
        <v>645</v>
      </c>
      <c r="F154" s="209">
        <v>232.5</v>
      </c>
      <c r="G154" s="208"/>
      <c r="H154" s="208">
        <v>312.5</v>
      </c>
      <c r="I154" s="210">
        <v>310</v>
      </c>
      <c r="J154" s="211" t="s">
        <v>647</v>
      </c>
      <c r="K154" s="212">
        <f t="shared" si="37"/>
        <v>80</v>
      </c>
      <c r="L154" s="213">
        <f t="shared" si="38"/>
        <v>0.34408602150537637</v>
      </c>
      <c r="M154" s="208" t="s">
        <v>613</v>
      </c>
      <c r="N154" s="214">
        <v>42823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39</v>
      </c>
      <c r="B155" s="206">
        <v>42268</v>
      </c>
      <c r="C155" s="206"/>
      <c r="D155" s="207" t="s">
        <v>704</v>
      </c>
      <c r="E155" s="208" t="s">
        <v>645</v>
      </c>
      <c r="F155" s="209">
        <v>196.5</v>
      </c>
      <c r="G155" s="208"/>
      <c r="H155" s="208">
        <v>238</v>
      </c>
      <c r="I155" s="210">
        <v>238</v>
      </c>
      <c r="J155" s="211" t="s">
        <v>703</v>
      </c>
      <c r="K155" s="212">
        <f t="shared" si="37"/>
        <v>41.5</v>
      </c>
      <c r="L155" s="213">
        <f t="shared" si="38"/>
        <v>0.21119592875318066</v>
      </c>
      <c r="M155" s="208" t="s">
        <v>613</v>
      </c>
      <c r="N155" s="214">
        <v>42291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40</v>
      </c>
      <c r="B156" s="206">
        <v>42271</v>
      </c>
      <c r="C156" s="206"/>
      <c r="D156" s="207" t="s">
        <v>644</v>
      </c>
      <c r="E156" s="208" t="s">
        <v>645</v>
      </c>
      <c r="F156" s="209">
        <v>65</v>
      </c>
      <c r="G156" s="208"/>
      <c r="H156" s="208">
        <v>82</v>
      </c>
      <c r="I156" s="210">
        <v>82</v>
      </c>
      <c r="J156" s="211" t="s">
        <v>703</v>
      </c>
      <c r="K156" s="212">
        <f t="shared" si="37"/>
        <v>17</v>
      </c>
      <c r="L156" s="213">
        <f t="shared" si="38"/>
        <v>0.26153846153846155</v>
      </c>
      <c r="M156" s="208" t="s">
        <v>613</v>
      </c>
      <c r="N156" s="214">
        <v>42578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41</v>
      </c>
      <c r="B157" s="206">
        <v>42291</v>
      </c>
      <c r="C157" s="206"/>
      <c r="D157" s="207" t="s">
        <v>705</v>
      </c>
      <c r="E157" s="208" t="s">
        <v>645</v>
      </c>
      <c r="F157" s="209">
        <v>144</v>
      </c>
      <c r="G157" s="208"/>
      <c r="H157" s="208">
        <v>182.5</v>
      </c>
      <c r="I157" s="210">
        <v>181</v>
      </c>
      <c r="J157" s="211" t="s">
        <v>703</v>
      </c>
      <c r="K157" s="212">
        <f t="shared" si="37"/>
        <v>38.5</v>
      </c>
      <c r="L157" s="213">
        <f t="shared" si="38"/>
        <v>0.2673611111111111</v>
      </c>
      <c r="M157" s="208" t="s">
        <v>613</v>
      </c>
      <c r="N157" s="214">
        <v>42817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42</v>
      </c>
      <c r="B158" s="206">
        <v>42291</v>
      </c>
      <c r="C158" s="206"/>
      <c r="D158" s="207" t="s">
        <v>706</v>
      </c>
      <c r="E158" s="208" t="s">
        <v>645</v>
      </c>
      <c r="F158" s="209">
        <v>264</v>
      </c>
      <c r="G158" s="208"/>
      <c r="H158" s="208">
        <v>311</v>
      </c>
      <c r="I158" s="210">
        <v>311</v>
      </c>
      <c r="J158" s="211" t="s">
        <v>703</v>
      </c>
      <c r="K158" s="212">
        <f t="shared" si="37"/>
        <v>47</v>
      </c>
      <c r="L158" s="213">
        <f t="shared" si="38"/>
        <v>0.17803030303030304</v>
      </c>
      <c r="M158" s="208" t="s">
        <v>613</v>
      </c>
      <c r="N158" s="214">
        <v>42604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5">
        <v>43</v>
      </c>
      <c r="B159" s="206">
        <v>42318</v>
      </c>
      <c r="C159" s="206"/>
      <c r="D159" s="207" t="s">
        <v>707</v>
      </c>
      <c r="E159" s="208" t="s">
        <v>615</v>
      </c>
      <c r="F159" s="209">
        <v>549.5</v>
      </c>
      <c r="G159" s="208"/>
      <c r="H159" s="208">
        <v>630</v>
      </c>
      <c r="I159" s="210">
        <v>630</v>
      </c>
      <c r="J159" s="211" t="s">
        <v>703</v>
      </c>
      <c r="K159" s="212">
        <f t="shared" si="37"/>
        <v>80.5</v>
      </c>
      <c r="L159" s="213">
        <f t="shared" si="38"/>
        <v>0.1464968152866242</v>
      </c>
      <c r="M159" s="208" t="s">
        <v>613</v>
      </c>
      <c r="N159" s="214">
        <v>42419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44</v>
      </c>
      <c r="B160" s="206">
        <v>42342</v>
      </c>
      <c r="C160" s="206"/>
      <c r="D160" s="207" t="s">
        <v>708</v>
      </c>
      <c r="E160" s="208" t="s">
        <v>645</v>
      </c>
      <c r="F160" s="209">
        <v>1027.5</v>
      </c>
      <c r="G160" s="208"/>
      <c r="H160" s="208">
        <v>1315</v>
      </c>
      <c r="I160" s="210">
        <v>1250</v>
      </c>
      <c r="J160" s="211" t="s">
        <v>703</v>
      </c>
      <c r="K160" s="212">
        <f t="shared" si="37"/>
        <v>287.5</v>
      </c>
      <c r="L160" s="213">
        <f t="shared" si="38"/>
        <v>0.27980535279805352</v>
      </c>
      <c r="M160" s="208" t="s">
        <v>613</v>
      </c>
      <c r="N160" s="214">
        <v>43244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45</v>
      </c>
      <c r="B161" s="206">
        <v>42367</v>
      </c>
      <c r="C161" s="206"/>
      <c r="D161" s="207" t="s">
        <v>709</v>
      </c>
      <c r="E161" s="208" t="s">
        <v>645</v>
      </c>
      <c r="F161" s="209">
        <v>465</v>
      </c>
      <c r="G161" s="208"/>
      <c r="H161" s="208">
        <v>540</v>
      </c>
      <c r="I161" s="210">
        <v>540</v>
      </c>
      <c r="J161" s="211" t="s">
        <v>703</v>
      </c>
      <c r="K161" s="212">
        <f t="shared" si="37"/>
        <v>75</v>
      </c>
      <c r="L161" s="213">
        <f t="shared" si="38"/>
        <v>0.16129032258064516</v>
      </c>
      <c r="M161" s="208" t="s">
        <v>613</v>
      </c>
      <c r="N161" s="214">
        <v>42530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46</v>
      </c>
      <c r="B162" s="206">
        <v>42380</v>
      </c>
      <c r="C162" s="206"/>
      <c r="D162" s="207" t="s">
        <v>392</v>
      </c>
      <c r="E162" s="208" t="s">
        <v>615</v>
      </c>
      <c r="F162" s="209">
        <v>81</v>
      </c>
      <c r="G162" s="208"/>
      <c r="H162" s="208">
        <v>110</v>
      </c>
      <c r="I162" s="210">
        <v>110</v>
      </c>
      <c r="J162" s="211" t="s">
        <v>703</v>
      </c>
      <c r="K162" s="212">
        <f t="shared" si="37"/>
        <v>29</v>
      </c>
      <c r="L162" s="213">
        <f t="shared" si="38"/>
        <v>0.35802469135802467</v>
      </c>
      <c r="M162" s="208" t="s">
        <v>613</v>
      </c>
      <c r="N162" s="214">
        <v>42745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47</v>
      </c>
      <c r="B163" s="206">
        <v>42382</v>
      </c>
      <c r="C163" s="206"/>
      <c r="D163" s="207" t="s">
        <v>710</v>
      </c>
      <c r="E163" s="208" t="s">
        <v>615</v>
      </c>
      <c r="F163" s="209">
        <v>417.5</v>
      </c>
      <c r="G163" s="208"/>
      <c r="H163" s="208">
        <v>547</v>
      </c>
      <c r="I163" s="210">
        <v>535</v>
      </c>
      <c r="J163" s="211" t="s">
        <v>703</v>
      </c>
      <c r="K163" s="212">
        <f t="shared" si="37"/>
        <v>129.5</v>
      </c>
      <c r="L163" s="213">
        <f t="shared" si="38"/>
        <v>0.31017964071856285</v>
      </c>
      <c r="M163" s="208" t="s">
        <v>613</v>
      </c>
      <c r="N163" s="214">
        <v>42578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48</v>
      </c>
      <c r="B164" s="206">
        <v>42408</v>
      </c>
      <c r="C164" s="206"/>
      <c r="D164" s="207" t="s">
        <v>711</v>
      </c>
      <c r="E164" s="208" t="s">
        <v>645</v>
      </c>
      <c r="F164" s="209">
        <v>650</v>
      </c>
      <c r="G164" s="208"/>
      <c r="H164" s="208">
        <v>800</v>
      </c>
      <c r="I164" s="210">
        <v>800</v>
      </c>
      <c r="J164" s="211" t="s">
        <v>703</v>
      </c>
      <c r="K164" s="212">
        <f t="shared" si="37"/>
        <v>150</v>
      </c>
      <c r="L164" s="213">
        <f t="shared" si="38"/>
        <v>0.23076923076923078</v>
      </c>
      <c r="M164" s="208" t="s">
        <v>613</v>
      </c>
      <c r="N164" s="214">
        <v>43154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49</v>
      </c>
      <c r="B165" s="206">
        <v>42433</v>
      </c>
      <c r="C165" s="206"/>
      <c r="D165" s="207" t="s">
        <v>212</v>
      </c>
      <c r="E165" s="208" t="s">
        <v>645</v>
      </c>
      <c r="F165" s="209">
        <v>437.5</v>
      </c>
      <c r="G165" s="208"/>
      <c r="H165" s="208">
        <v>504.5</v>
      </c>
      <c r="I165" s="210">
        <v>522</v>
      </c>
      <c r="J165" s="211" t="s">
        <v>712</v>
      </c>
      <c r="K165" s="212">
        <f t="shared" si="37"/>
        <v>67</v>
      </c>
      <c r="L165" s="213">
        <f t="shared" si="38"/>
        <v>0.15314285714285714</v>
      </c>
      <c r="M165" s="208" t="s">
        <v>613</v>
      </c>
      <c r="N165" s="214">
        <v>42480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50</v>
      </c>
      <c r="B166" s="206">
        <v>42438</v>
      </c>
      <c r="C166" s="206"/>
      <c r="D166" s="207" t="s">
        <v>713</v>
      </c>
      <c r="E166" s="208" t="s">
        <v>645</v>
      </c>
      <c r="F166" s="209">
        <v>189.5</v>
      </c>
      <c r="G166" s="208"/>
      <c r="H166" s="208">
        <v>218</v>
      </c>
      <c r="I166" s="210">
        <v>218</v>
      </c>
      <c r="J166" s="211" t="s">
        <v>703</v>
      </c>
      <c r="K166" s="212">
        <f t="shared" si="37"/>
        <v>28.5</v>
      </c>
      <c r="L166" s="213">
        <f t="shared" si="38"/>
        <v>0.15039577836411611</v>
      </c>
      <c r="M166" s="208" t="s">
        <v>613</v>
      </c>
      <c r="N166" s="214">
        <v>43034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5">
        <v>51</v>
      </c>
      <c r="B167" s="216">
        <v>42471</v>
      </c>
      <c r="C167" s="216"/>
      <c r="D167" s="224" t="s">
        <v>714</v>
      </c>
      <c r="E167" s="219" t="s">
        <v>645</v>
      </c>
      <c r="F167" s="219">
        <v>36.5</v>
      </c>
      <c r="G167" s="220"/>
      <c r="H167" s="220">
        <v>15.85</v>
      </c>
      <c r="I167" s="220">
        <v>60</v>
      </c>
      <c r="J167" s="221" t="s">
        <v>715</v>
      </c>
      <c r="K167" s="222">
        <f t="shared" si="37"/>
        <v>-20.65</v>
      </c>
      <c r="L167" s="223">
        <f t="shared" si="38"/>
        <v>-0.5657534246575342</v>
      </c>
      <c r="M167" s="219" t="s">
        <v>626</v>
      </c>
      <c r="N167" s="227">
        <v>43627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52</v>
      </c>
      <c r="B168" s="206">
        <v>42472</v>
      </c>
      <c r="C168" s="206"/>
      <c r="D168" s="207" t="s">
        <v>716</v>
      </c>
      <c r="E168" s="208" t="s">
        <v>645</v>
      </c>
      <c r="F168" s="209">
        <v>93</v>
      </c>
      <c r="G168" s="208"/>
      <c r="H168" s="208">
        <v>149</v>
      </c>
      <c r="I168" s="210">
        <v>140</v>
      </c>
      <c r="J168" s="211" t="s">
        <v>717</v>
      </c>
      <c r="K168" s="212">
        <f t="shared" si="37"/>
        <v>56</v>
      </c>
      <c r="L168" s="213">
        <f t="shared" si="38"/>
        <v>0.60215053763440862</v>
      </c>
      <c r="M168" s="208" t="s">
        <v>613</v>
      </c>
      <c r="N168" s="214">
        <v>42740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53</v>
      </c>
      <c r="B169" s="206">
        <v>42472</v>
      </c>
      <c r="C169" s="206"/>
      <c r="D169" s="207" t="s">
        <v>718</v>
      </c>
      <c r="E169" s="208" t="s">
        <v>645</v>
      </c>
      <c r="F169" s="209">
        <v>130</v>
      </c>
      <c r="G169" s="208"/>
      <c r="H169" s="208">
        <v>150</v>
      </c>
      <c r="I169" s="210" t="s">
        <v>719</v>
      </c>
      <c r="J169" s="211" t="s">
        <v>703</v>
      </c>
      <c r="K169" s="212">
        <f t="shared" si="37"/>
        <v>20</v>
      </c>
      <c r="L169" s="213">
        <f t="shared" si="38"/>
        <v>0.15384615384615385</v>
      </c>
      <c r="M169" s="208" t="s">
        <v>613</v>
      </c>
      <c r="N169" s="214">
        <v>42564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54</v>
      </c>
      <c r="B170" s="206">
        <v>42473</v>
      </c>
      <c r="C170" s="206"/>
      <c r="D170" s="207" t="s">
        <v>720</v>
      </c>
      <c r="E170" s="208" t="s">
        <v>645</v>
      </c>
      <c r="F170" s="209">
        <v>196</v>
      </c>
      <c r="G170" s="208"/>
      <c r="H170" s="208">
        <v>299</v>
      </c>
      <c r="I170" s="210">
        <v>299</v>
      </c>
      <c r="J170" s="211" t="s">
        <v>703</v>
      </c>
      <c r="K170" s="212">
        <v>103</v>
      </c>
      <c r="L170" s="213">
        <v>0.52551020408163296</v>
      </c>
      <c r="M170" s="208" t="s">
        <v>613</v>
      </c>
      <c r="N170" s="214">
        <v>42620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55</v>
      </c>
      <c r="B171" s="206">
        <v>42473</v>
      </c>
      <c r="C171" s="206"/>
      <c r="D171" s="207" t="s">
        <v>721</v>
      </c>
      <c r="E171" s="208" t="s">
        <v>645</v>
      </c>
      <c r="F171" s="209">
        <v>88</v>
      </c>
      <c r="G171" s="208"/>
      <c r="H171" s="208">
        <v>103</v>
      </c>
      <c r="I171" s="210">
        <v>103</v>
      </c>
      <c r="J171" s="211" t="s">
        <v>703</v>
      </c>
      <c r="K171" s="212">
        <v>15</v>
      </c>
      <c r="L171" s="213">
        <v>0.170454545454545</v>
      </c>
      <c r="M171" s="208" t="s">
        <v>613</v>
      </c>
      <c r="N171" s="214">
        <v>42530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56</v>
      </c>
      <c r="B172" s="206">
        <v>42492</v>
      </c>
      <c r="C172" s="206"/>
      <c r="D172" s="207" t="s">
        <v>722</v>
      </c>
      <c r="E172" s="208" t="s">
        <v>645</v>
      </c>
      <c r="F172" s="209">
        <v>127.5</v>
      </c>
      <c r="G172" s="208"/>
      <c r="H172" s="208">
        <v>148</v>
      </c>
      <c r="I172" s="210" t="s">
        <v>723</v>
      </c>
      <c r="J172" s="211" t="s">
        <v>703</v>
      </c>
      <c r="K172" s="212">
        <f t="shared" ref="K172:K176" si="39">H172-F172</f>
        <v>20.5</v>
      </c>
      <c r="L172" s="213">
        <f t="shared" ref="L172:L176" si="40">K172/F172</f>
        <v>0.16078431372549021</v>
      </c>
      <c r="M172" s="208" t="s">
        <v>613</v>
      </c>
      <c r="N172" s="214">
        <v>42564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57</v>
      </c>
      <c r="B173" s="206">
        <v>42493</v>
      </c>
      <c r="C173" s="206"/>
      <c r="D173" s="207" t="s">
        <v>724</v>
      </c>
      <c r="E173" s="208" t="s">
        <v>645</v>
      </c>
      <c r="F173" s="209">
        <v>675</v>
      </c>
      <c r="G173" s="208"/>
      <c r="H173" s="208">
        <v>815</v>
      </c>
      <c r="I173" s="210" t="s">
        <v>725</v>
      </c>
      <c r="J173" s="211" t="s">
        <v>703</v>
      </c>
      <c r="K173" s="212">
        <f t="shared" si="39"/>
        <v>140</v>
      </c>
      <c r="L173" s="213">
        <f t="shared" si="40"/>
        <v>0.2074074074074074</v>
      </c>
      <c r="M173" s="208" t="s">
        <v>613</v>
      </c>
      <c r="N173" s="214">
        <v>43154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5">
        <v>58</v>
      </c>
      <c r="B174" s="216">
        <v>42522</v>
      </c>
      <c r="C174" s="216"/>
      <c r="D174" s="217" t="s">
        <v>726</v>
      </c>
      <c r="E174" s="218" t="s">
        <v>645</v>
      </c>
      <c r="F174" s="219">
        <v>500</v>
      </c>
      <c r="G174" s="219"/>
      <c r="H174" s="220">
        <v>232.5</v>
      </c>
      <c r="I174" s="220" t="s">
        <v>727</v>
      </c>
      <c r="J174" s="221" t="s">
        <v>728</v>
      </c>
      <c r="K174" s="222">
        <f t="shared" si="39"/>
        <v>-267.5</v>
      </c>
      <c r="L174" s="223">
        <f t="shared" si="40"/>
        <v>-0.53500000000000003</v>
      </c>
      <c r="M174" s="219" t="s">
        <v>626</v>
      </c>
      <c r="N174" s="216">
        <v>43735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59</v>
      </c>
      <c r="B175" s="206">
        <v>42527</v>
      </c>
      <c r="C175" s="206"/>
      <c r="D175" s="207" t="s">
        <v>562</v>
      </c>
      <c r="E175" s="208" t="s">
        <v>645</v>
      </c>
      <c r="F175" s="209">
        <v>110</v>
      </c>
      <c r="G175" s="208"/>
      <c r="H175" s="208">
        <v>126.5</v>
      </c>
      <c r="I175" s="210">
        <v>125</v>
      </c>
      <c r="J175" s="211" t="s">
        <v>654</v>
      </c>
      <c r="K175" s="212">
        <f t="shared" si="39"/>
        <v>16.5</v>
      </c>
      <c r="L175" s="213">
        <f t="shared" si="40"/>
        <v>0.15</v>
      </c>
      <c r="M175" s="208" t="s">
        <v>613</v>
      </c>
      <c r="N175" s="214">
        <v>42552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60</v>
      </c>
      <c r="B176" s="206">
        <v>42538</v>
      </c>
      <c r="C176" s="206"/>
      <c r="D176" s="207" t="s">
        <v>729</v>
      </c>
      <c r="E176" s="208" t="s">
        <v>645</v>
      </c>
      <c r="F176" s="209">
        <v>44</v>
      </c>
      <c r="G176" s="208"/>
      <c r="H176" s="208">
        <v>69.5</v>
      </c>
      <c r="I176" s="210">
        <v>69.5</v>
      </c>
      <c r="J176" s="211" t="s">
        <v>730</v>
      </c>
      <c r="K176" s="212">
        <f t="shared" si="39"/>
        <v>25.5</v>
      </c>
      <c r="L176" s="213">
        <f t="shared" si="40"/>
        <v>0.57954545454545459</v>
      </c>
      <c r="M176" s="208" t="s">
        <v>613</v>
      </c>
      <c r="N176" s="214">
        <v>42977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61</v>
      </c>
      <c r="B177" s="206">
        <v>42549</v>
      </c>
      <c r="C177" s="206"/>
      <c r="D177" s="207" t="s">
        <v>731</v>
      </c>
      <c r="E177" s="208" t="s">
        <v>645</v>
      </c>
      <c r="F177" s="209">
        <v>262.5</v>
      </c>
      <c r="G177" s="208"/>
      <c r="H177" s="208">
        <v>340</v>
      </c>
      <c r="I177" s="210">
        <v>333</v>
      </c>
      <c r="J177" s="211" t="s">
        <v>732</v>
      </c>
      <c r="K177" s="212">
        <v>77.5</v>
      </c>
      <c r="L177" s="213">
        <v>0.29523809523809502</v>
      </c>
      <c r="M177" s="208" t="s">
        <v>613</v>
      </c>
      <c r="N177" s="214">
        <v>43017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62</v>
      </c>
      <c r="B178" s="206">
        <v>42549</v>
      </c>
      <c r="C178" s="206"/>
      <c r="D178" s="207" t="s">
        <v>733</v>
      </c>
      <c r="E178" s="208" t="s">
        <v>645</v>
      </c>
      <c r="F178" s="209">
        <v>840</v>
      </c>
      <c r="G178" s="208"/>
      <c r="H178" s="208">
        <v>1230</v>
      </c>
      <c r="I178" s="210">
        <v>1230</v>
      </c>
      <c r="J178" s="211" t="s">
        <v>703</v>
      </c>
      <c r="K178" s="212">
        <v>390</v>
      </c>
      <c r="L178" s="213">
        <v>0.46428571428571402</v>
      </c>
      <c r="M178" s="208" t="s">
        <v>613</v>
      </c>
      <c r="N178" s="214">
        <v>42649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8">
        <v>63</v>
      </c>
      <c r="B179" s="229">
        <v>42556</v>
      </c>
      <c r="C179" s="229"/>
      <c r="D179" s="230" t="s">
        <v>734</v>
      </c>
      <c r="E179" s="231" t="s">
        <v>645</v>
      </c>
      <c r="F179" s="231">
        <v>395</v>
      </c>
      <c r="G179" s="232"/>
      <c r="H179" s="232">
        <f>(468.5+342.5)/2</f>
        <v>405.5</v>
      </c>
      <c r="I179" s="232">
        <v>510</v>
      </c>
      <c r="J179" s="233" t="s">
        <v>735</v>
      </c>
      <c r="K179" s="234">
        <f t="shared" ref="K179:K185" si="41">H179-F179</f>
        <v>10.5</v>
      </c>
      <c r="L179" s="235">
        <f t="shared" ref="L179:L185" si="42">K179/F179</f>
        <v>2.6582278481012658E-2</v>
      </c>
      <c r="M179" s="231" t="s">
        <v>736</v>
      </c>
      <c r="N179" s="229">
        <v>43606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5">
        <v>64</v>
      </c>
      <c r="B180" s="216">
        <v>42584</v>
      </c>
      <c r="C180" s="216"/>
      <c r="D180" s="217" t="s">
        <v>737</v>
      </c>
      <c r="E180" s="218" t="s">
        <v>615</v>
      </c>
      <c r="F180" s="219">
        <f>169.5-12.8</f>
        <v>156.69999999999999</v>
      </c>
      <c r="G180" s="219"/>
      <c r="H180" s="220">
        <v>77</v>
      </c>
      <c r="I180" s="220" t="s">
        <v>738</v>
      </c>
      <c r="J180" s="221" t="s">
        <v>739</v>
      </c>
      <c r="K180" s="222">
        <f t="shared" si="41"/>
        <v>-79.699999999999989</v>
      </c>
      <c r="L180" s="223">
        <f t="shared" si="42"/>
        <v>-0.50861518825781749</v>
      </c>
      <c r="M180" s="219" t="s">
        <v>626</v>
      </c>
      <c r="N180" s="216">
        <v>43522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5">
        <v>65</v>
      </c>
      <c r="B181" s="216">
        <v>42586</v>
      </c>
      <c r="C181" s="216"/>
      <c r="D181" s="217" t="s">
        <v>740</v>
      </c>
      <c r="E181" s="218" t="s">
        <v>645</v>
      </c>
      <c r="F181" s="219">
        <v>400</v>
      </c>
      <c r="G181" s="219"/>
      <c r="H181" s="220">
        <v>305</v>
      </c>
      <c r="I181" s="220">
        <v>475</v>
      </c>
      <c r="J181" s="221" t="s">
        <v>741</v>
      </c>
      <c r="K181" s="222">
        <f t="shared" si="41"/>
        <v>-95</v>
      </c>
      <c r="L181" s="223">
        <f t="shared" si="42"/>
        <v>-0.23749999999999999</v>
      </c>
      <c r="M181" s="219" t="s">
        <v>626</v>
      </c>
      <c r="N181" s="216">
        <v>43606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66</v>
      </c>
      <c r="B182" s="206">
        <v>42593</v>
      </c>
      <c r="C182" s="206"/>
      <c r="D182" s="207" t="s">
        <v>742</v>
      </c>
      <c r="E182" s="208" t="s">
        <v>645</v>
      </c>
      <c r="F182" s="209">
        <v>86.5</v>
      </c>
      <c r="G182" s="208"/>
      <c r="H182" s="208">
        <v>130</v>
      </c>
      <c r="I182" s="210">
        <v>130</v>
      </c>
      <c r="J182" s="211" t="s">
        <v>743</v>
      </c>
      <c r="K182" s="212">
        <f t="shared" si="41"/>
        <v>43.5</v>
      </c>
      <c r="L182" s="213">
        <f t="shared" si="42"/>
        <v>0.50289017341040465</v>
      </c>
      <c r="M182" s="208" t="s">
        <v>613</v>
      </c>
      <c r="N182" s="214">
        <v>43091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5">
        <v>67</v>
      </c>
      <c r="B183" s="216">
        <v>42600</v>
      </c>
      <c r="C183" s="216"/>
      <c r="D183" s="217" t="s">
        <v>111</v>
      </c>
      <c r="E183" s="218" t="s">
        <v>645</v>
      </c>
      <c r="F183" s="219">
        <v>133.5</v>
      </c>
      <c r="G183" s="219"/>
      <c r="H183" s="220">
        <v>126.5</v>
      </c>
      <c r="I183" s="220">
        <v>178</v>
      </c>
      <c r="J183" s="221" t="s">
        <v>744</v>
      </c>
      <c r="K183" s="222">
        <f t="shared" si="41"/>
        <v>-7</v>
      </c>
      <c r="L183" s="223">
        <f t="shared" si="42"/>
        <v>-5.2434456928838954E-2</v>
      </c>
      <c r="M183" s="219" t="s">
        <v>626</v>
      </c>
      <c r="N183" s="216">
        <v>42615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68</v>
      </c>
      <c r="B184" s="206">
        <v>42613</v>
      </c>
      <c r="C184" s="206"/>
      <c r="D184" s="207" t="s">
        <v>745</v>
      </c>
      <c r="E184" s="208" t="s">
        <v>645</v>
      </c>
      <c r="F184" s="209">
        <v>560</v>
      </c>
      <c r="G184" s="208"/>
      <c r="H184" s="208">
        <v>725</v>
      </c>
      <c r="I184" s="210">
        <v>725</v>
      </c>
      <c r="J184" s="211" t="s">
        <v>647</v>
      </c>
      <c r="K184" s="212">
        <f t="shared" si="41"/>
        <v>165</v>
      </c>
      <c r="L184" s="213">
        <f t="shared" si="42"/>
        <v>0.29464285714285715</v>
      </c>
      <c r="M184" s="208" t="s">
        <v>613</v>
      </c>
      <c r="N184" s="214">
        <v>42456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69</v>
      </c>
      <c r="B185" s="206">
        <v>42614</v>
      </c>
      <c r="C185" s="206"/>
      <c r="D185" s="207" t="s">
        <v>746</v>
      </c>
      <c r="E185" s="208" t="s">
        <v>645</v>
      </c>
      <c r="F185" s="209">
        <v>160.5</v>
      </c>
      <c r="G185" s="208"/>
      <c r="H185" s="208">
        <v>210</v>
      </c>
      <c r="I185" s="210">
        <v>210</v>
      </c>
      <c r="J185" s="211" t="s">
        <v>647</v>
      </c>
      <c r="K185" s="212">
        <f t="shared" si="41"/>
        <v>49.5</v>
      </c>
      <c r="L185" s="213">
        <f t="shared" si="42"/>
        <v>0.30841121495327101</v>
      </c>
      <c r="M185" s="208" t="s">
        <v>613</v>
      </c>
      <c r="N185" s="214">
        <v>42871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70</v>
      </c>
      <c r="B186" s="206">
        <v>42646</v>
      </c>
      <c r="C186" s="206"/>
      <c r="D186" s="207" t="s">
        <v>407</v>
      </c>
      <c r="E186" s="208" t="s">
        <v>645</v>
      </c>
      <c r="F186" s="209">
        <v>430</v>
      </c>
      <c r="G186" s="208"/>
      <c r="H186" s="208">
        <v>596</v>
      </c>
      <c r="I186" s="210">
        <v>575</v>
      </c>
      <c r="J186" s="211" t="s">
        <v>747</v>
      </c>
      <c r="K186" s="212">
        <v>166</v>
      </c>
      <c r="L186" s="213">
        <v>0.38604651162790699</v>
      </c>
      <c r="M186" s="208" t="s">
        <v>613</v>
      </c>
      <c r="N186" s="214">
        <v>42769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71</v>
      </c>
      <c r="B187" s="206">
        <v>42657</v>
      </c>
      <c r="C187" s="206"/>
      <c r="D187" s="207" t="s">
        <v>748</v>
      </c>
      <c r="E187" s="208" t="s">
        <v>645</v>
      </c>
      <c r="F187" s="209">
        <v>280</v>
      </c>
      <c r="G187" s="208"/>
      <c r="H187" s="208">
        <v>345</v>
      </c>
      <c r="I187" s="210">
        <v>345</v>
      </c>
      <c r="J187" s="211" t="s">
        <v>647</v>
      </c>
      <c r="K187" s="212">
        <f t="shared" ref="K187:K192" si="43">H187-F187</f>
        <v>65</v>
      </c>
      <c r="L187" s="213">
        <f t="shared" ref="L187:L188" si="44">K187/F187</f>
        <v>0.23214285714285715</v>
      </c>
      <c r="M187" s="208" t="s">
        <v>613</v>
      </c>
      <c r="N187" s="214">
        <v>42814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72</v>
      </c>
      <c r="B188" s="206">
        <v>42657</v>
      </c>
      <c r="C188" s="206"/>
      <c r="D188" s="207" t="s">
        <v>749</v>
      </c>
      <c r="E188" s="208" t="s">
        <v>645</v>
      </c>
      <c r="F188" s="209">
        <v>245</v>
      </c>
      <c r="G188" s="208"/>
      <c r="H188" s="208">
        <v>325.5</v>
      </c>
      <c r="I188" s="210">
        <v>330</v>
      </c>
      <c r="J188" s="211" t="s">
        <v>750</v>
      </c>
      <c r="K188" s="212">
        <f t="shared" si="43"/>
        <v>80.5</v>
      </c>
      <c r="L188" s="213">
        <f t="shared" si="44"/>
        <v>0.32857142857142857</v>
      </c>
      <c r="M188" s="208" t="s">
        <v>613</v>
      </c>
      <c r="N188" s="214">
        <v>42769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5">
        <v>73</v>
      </c>
      <c r="B189" s="206">
        <v>42660</v>
      </c>
      <c r="C189" s="206"/>
      <c r="D189" s="207" t="s">
        <v>352</v>
      </c>
      <c r="E189" s="208" t="s">
        <v>645</v>
      </c>
      <c r="F189" s="209">
        <v>125</v>
      </c>
      <c r="G189" s="208"/>
      <c r="H189" s="208">
        <v>160</v>
      </c>
      <c r="I189" s="210">
        <v>160</v>
      </c>
      <c r="J189" s="211" t="s">
        <v>703</v>
      </c>
      <c r="K189" s="212">
        <f t="shared" si="43"/>
        <v>35</v>
      </c>
      <c r="L189" s="213">
        <v>0.28000000000000003</v>
      </c>
      <c r="M189" s="208" t="s">
        <v>613</v>
      </c>
      <c r="N189" s="214">
        <v>42803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74</v>
      </c>
      <c r="B190" s="206">
        <v>42660</v>
      </c>
      <c r="C190" s="206"/>
      <c r="D190" s="207" t="s">
        <v>484</v>
      </c>
      <c r="E190" s="208" t="s">
        <v>645</v>
      </c>
      <c r="F190" s="209">
        <v>114</v>
      </c>
      <c r="G190" s="208"/>
      <c r="H190" s="208">
        <v>145</v>
      </c>
      <c r="I190" s="210">
        <v>145</v>
      </c>
      <c r="J190" s="211" t="s">
        <v>703</v>
      </c>
      <c r="K190" s="212">
        <f t="shared" si="43"/>
        <v>31</v>
      </c>
      <c r="L190" s="213">
        <f t="shared" ref="L190:L192" si="45">K190/F190</f>
        <v>0.27192982456140352</v>
      </c>
      <c r="M190" s="208" t="s">
        <v>613</v>
      </c>
      <c r="N190" s="214">
        <v>42859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75</v>
      </c>
      <c r="B191" s="206">
        <v>42660</v>
      </c>
      <c r="C191" s="206"/>
      <c r="D191" s="207" t="s">
        <v>751</v>
      </c>
      <c r="E191" s="208" t="s">
        <v>645</v>
      </c>
      <c r="F191" s="209">
        <v>212</v>
      </c>
      <c r="G191" s="208"/>
      <c r="H191" s="208">
        <v>280</v>
      </c>
      <c r="I191" s="210">
        <v>276</v>
      </c>
      <c r="J191" s="211" t="s">
        <v>752</v>
      </c>
      <c r="K191" s="212">
        <f t="shared" si="43"/>
        <v>68</v>
      </c>
      <c r="L191" s="213">
        <f t="shared" si="45"/>
        <v>0.32075471698113206</v>
      </c>
      <c r="M191" s="208" t="s">
        <v>613</v>
      </c>
      <c r="N191" s="214">
        <v>42858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76</v>
      </c>
      <c r="B192" s="206">
        <v>42678</v>
      </c>
      <c r="C192" s="206"/>
      <c r="D192" s="207" t="s">
        <v>472</v>
      </c>
      <c r="E192" s="208" t="s">
        <v>645</v>
      </c>
      <c r="F192" s="209">
        <v>155</v>
      </c>
      <c r="G192" s="208"/>
      <c r="H192" s="208">
        <v>210</v>
      </c>
      <c r="I192" s="210">
        <v>210</v>
      </c>
      <c r="J192" s="211" t="s">
        <v>753</v>
      </c>
      <c r="K192" s="212">
        <f t="shared" si="43"/>
        <v>55</v>
      </c>
      <c r="L192" s="213">
        <f t="shared" si="45"/>
        <v>0.35483870967741937</v>
      </c>
      <c r="M192" s="208" t="s">
        <v>613</v>
      </c>
      <c r="N192" s="214">
        <v>42944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5">
        <v>77</v>
      </c>
      <c r="B193" s="216">
        <v>42710</v>
      </c>
      <c r="C193" s="216"/>
      <c r="D193" s="217" t="s">
        <v>754</v>
      </c>
      <c r="E193" s="218" t="s">
        <v>645</v>
      </c>
      <c r="F193" s="219">
        <v>150.5</v>
      </c>
      <c r="G193" s="219"/>
      <c r="H193" s="220">
        <v>72.5</v>
      </c>
      <c r="I193" s="220">
        <v>174</v>
      </c>
      <c r="J193" s="221" t="s">
        <v>755</v>
      </c>
      <c r="K193" s="222">
        <v>-78</v>
      </c>
      <c r="L193" s="223">
        <v>-0.51827242524916906</v>
      </c>
      <c r="M193" s="219" t="s">
        <v>626</v>
      </c>
      <c r="N193" s="216">
        <v>43333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78</v>
      </c>
      <c r="B194" s="206">
        <v>42712</v>
      </c>
      <c r="C194" s="206"/>
      <c r="D194" s="207" t="s">
        <v>756</v>
      </c>
      <c r="E194" s="208" t="s">
        <v>645</v>
      </c>
      <c r="F194" s="209">
        <v>380</v>
      </c>
      <c r="G194" s="208"/>
      <c r="H194" s="208">
        <v>478</v>
      </c>
      <c r="I194" s="210">
        <v>468</v>
      </c>
      <c r="J194" s="211" t="s">
        <v>703</v>
      </c>
      <c r="K194" s="212">
        <f t="shared" ref="K194:K196" si="46">H194-F194</f>
        <v>98</v>
      </c>
      <c r="L194" s="213">
        <f t="shared" ref="L194:L196" si="47">K194/F194</f>
        <v>0.25789473684210529</v>
      </c>
      <c r="M194" s="208" t="s">
        <v>613</v>
      </c>
      <c r="N194" s="214">
        <v>43025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79</v>
      </c>
      <c r="B195" s="206">
        <v>42734</v>
      </c>
      <c r="C195" s="206"/>
      <c r="D195" s="207" t="s">
        <v>110</v>
      </c>
      <c r="E195" s="208" t="s">
        <v>645</v>
      </c>
      <c r="F195" s="209">
        <v>305</v>
      </c>
      <c r="G195" s="208"/>
      <c r="H195" s="208">
        <v>375</v>
      </c>
      <c r="I195" s="210">
        <v>375</v>
      </c>
      <c r="J195" s="211" t="s">
        <v>703</v>
      </c>
      <c r="K195" s="212">
        <f t="shared" si="46"/>
        <v>70</v>
      </c>
      <c r="L195" s="213">
        <f t="shared" si="47"/>
        <v>0.22950819672131148</v>
      </c>
      <c r="M195" s="208" t="s">
        <v>613</v>
      </c>
      <c r="N195" s="214">
        <v>42768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80</v>
      </c>
      <c r="B196" s="206">
        <v>42739</v>
      </c>
      <c r="C196" s="206"/>
      <c r="D196" s="207" t="s">
        <v>96</v>
      </c>
      <c r="E196" s="208" t="s">
        <v>645</v>
      </c>
      <c r="F196" s="209">
        <v>99.5</v>
      </c>
      <c r="G196" s="208"/>
      <c r="H196" s="208">
        <v>158</v>
      </c>
      <c r="I196" s="210">
        <v>158</v>
      </c>
      <c r="J196" s="211" t="s">
        <v>703</v>
      </c>
      <c r="K196" s="212">
        <f t="shared" si="46"/>
        <v>58.5</v>
      </c>
      <c r="L196" s="213">
        <f t="shared" si="47"/>
        <v>0.5879396984924623</v>
      </c>
      <c r="M196" s="208" t="s">
        <v>613</v>
      </c>
      <c r="N196" s="214">
        <v>42898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81</v>
      </c>
      <c r="B197" s="206">
        <v>42739</v>
      </c>
      <c r="C197" s="206"/>
      <c r="D197" s="207" t="s">
        <v>96</v>
      </c>
      <c r="E197" s="208" t="s">
        <v>645</v>
      </c>
      <c r="F197" s="209">
        <v>99.5</v>
      </c>
      <c r="G197" s="208"/>
      <c r="H197" s="208">
        <v>158</v>
      </c>
      <c r="I197" s="210">
        <v>158</v>
      </c>
      <c r="J197" s="211" t="s">
        <v>703</v>
      </c>
      <c r="K197" s="212">
        <v>58.5</v>
      </c>
      <c r="L197" s="213">
        <v>0.58793969849246197</v>
      </c>
      <c r="M197" s="208" t="s">
        <v>613</v>
      </c>
      <c r="N197" s="214">
        <v>42898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82</v>
      </c>
      <c r="B198" s="206">
        <v>42786</v>
      </c>
      <c r="C198" s="206"/>
      <c r="D198" s="207" t="s">
        <v>187</v>
      </c>
      <c r="E198" s="208" t="s">
        <v>645</v>
      </c>
      <c r="F198" s="209">
        <v>140.5</v>
      </c>
      <c r="G198" s="208"/>
      <c r="H198" s="208">
        <v>220</v>
      </c>
      <c r="I198" s="210">
        <v>220</v>
      </c>
      <c r="J198" s="211" t="s">
        <v>703</v>
      </c>
      <c r="K198" s="212">
        <f>H198-F198</f>
        <v>79.5</v>
      </c>
      <c r="L198" s="213">
        <f>K198/F198</f>
        <v>0.5658362989323843</v>
      </c>
      <c r="M198" s="208" t="s">
        <v>613</v>
      </c>
      <c r="N198" s="214">
        <v>42864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5">
        <v>83</v>
      </c>
      <c r="B199" s="206">
        <v>42786</v>
      </c>
      <c r="C199" s="206"/>
      <c r="D199" s="207" t="s">
        <v>757</v>
      </c>
      <c r="E199" s="208" t="s">
        <v>645</v>
      </c>
      <c r="F199" s="209">
        <v>202.5</v>
      </c>
      <c r="G199" s="208"/>
      <c r="H199" s="208">
        <v>234</v>
      </c>
      <c r="I199" s="210">
        <v>234</v>
      </c>
      <c r="J199" s="211" t="s">
        <v>703</v>
      </c>
      <c r="K199" s="212">
        <v>31.5</v>
      </c>
      <c r="L199" s="213">
        <v>0.155555555555556</v>
      </c>
      <c r="M199" s="208" t="s">
        <v>613</v>
      </c>
      <c r="N199" s="214">
        <v>42836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84</v>
      </c>
      <c r="B200" s="206">
        <v>42818</v>
      </c>
      <c r="C200" s="206"/>
      <c r="D200" s="207" t="s">
        <v>758</v>
      </c>
      <c r="E200" s="208" t="s">
        <v>645</v>
      </c>
      <c r="F200" s="209">
        <v>300.5</v>
      </c>
      <c r="G200" s="208"/>
      <c r="H200" s="208">
        <v>417.5</v>
      </c>
      <c r="I200" s="210">
        <v>420</v>
      </c>
      <c r="J200" s="211" t="s">
        <v>759</v>
      </c>
      <c r="K200" s="212">
        <f>H200-F200</f>
        <v>117</v>
      </c>
      <c r="L200" s="213">
        <f>K200/F200</f>
        <v>0.38935108153078202</v>
      </c>
      <c r="M200" s="208" t="s">
        <v>613</v>
      </c>
      <c r="N200" s="214">
        <v>43070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85</v>
      </c>
      <c r="B201" s="206">
        <v>42818</v>
      </c>
      <c r="C201" s="206"/>
      <c r="D201" s="207" t="s">
        <v>733</v>
      </c>
      <c r="E201" s="208" t="s">
        <v>645</v>
      </c>
      <c r="F201" s="209">
        <v>850</v>
      </c>
      <c r="G201" s="208"/>
      <c r="H201" s="208">
        <v>1042.5</v>
      </c>
      <c r="I201" s="210">
        <v>1023</v>
      </c>
      <c r="J201" s="211" t="s">
        <v>760</v>
      </c>
      <c r="K201" s="212">
        <v>192.5</v>
      </c>
      <c r="L201" s="213">
        <v>0.22647058823529401</v>
      </c>
      <c r="M201" s="208" t="s">
        <v>613</v>
      </c>
      <c r="N201" s="214">
        <v>42830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5">
        <v>86</v>
      </c>
      <c r="B202" s="206">
        <v>42830</v>
      </c>
      <c r="C202" s="206"/>
      <c r="D202" s="207" t="s">
        <v>503</v>
      </c>
      <c r="E202" s="208" t="s">
        <v>645</v>
      </c>
      <c r="F202" s="209">
        <v>785</v>
      </c>
      <c r="G202" s="208"/>
      <c r="H202" s="208">
        <v>930</v>
      </c>
      <c r="I202" s="210">
        <v>920</v>
      </c>
      <c r="J202" s="211" t="s">
        <v>761</v>
      </c>
      <c r="K202" s="212">
        <f>H202-F202</f>
        <v>145</v>
      </c>
      <c r="L202" s="213">
        <f>K202/F202</f>
        <v>0.18471337579617833</v>
      </c>
      <c r="M202" s="208" t="s">
        <v>613</v>
      </c>
      <c r="N202" s="214">
        <v>42976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5">
        <v>87</v>
      </c>
      <c r="B203" s="216">
        <v>42831</v>
      </c>
      <c r="C203" s="216"/>
      <c r="D203" s="217" t="s">
        <v>762</v>
      </c>
      <c r="E203" s="218" t="s">
        <v>645</v>
      </c>
      <c r="F203" s="219">
        <v>40</v>
      </c>
      <c r="G203" s="219"/>
      <c r="H203" s="220">
        <v>13.1</v>
      </c>
      <c r="I203" s="220">
        <v>60</v>
      </c>
      <c r="J203" s="221" t="s">
        <v>763</v>
      </c>
      <c r="K203" s="222">
        <v>-26.9</v>
      </c>
      <c r="L203" s="223">
        <v>-0.67249999999999999</v>
      </c>
      <c r="M203" s="219" t="s">
        <v>626</v>
      </c>
      <c r="N203" s="216">
        <v>43138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5">
        <v>88</v>
      </c>
      <c r="B204" s="206">
        <v>42837</v>
      </c>
      <c r="C204" s="206"/>
      <c r="D204" s="207" t="s">
        <v>95</v>
      </c>
      <c r="E204" s="208" t="s">
        <v>645</v>
      </c>
      <c r="F204" s="209">
        <v>289.5</v>
      </c>
      <c r="G204" s="208"/>
      <c r="H204" s="208">
        <v>354</v>
      </c>
      <c r="I204" s="210">
        <v>360</v>
      </c>
      <c r="J204" s="211" t="s">
        <v>764</v>
      </c>
      <c r="K204" s="212">
        <f t="shared" ref="K204:K212" si="48">H204-F204</f>
        <v>64.5</v>
      </c>
      <c r="L204" s="213">
        <f t="shared" ref="L204:L212" si="49">K204/F204</f>
        <v>0.22279792746113988</v>
      </c>
      <c r="M204" s="208" t="s">
        <v>613</v>
      </c>
      <c r="N204" s="214">
        <v>43040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89</v>
      </c>
      <c r="B205" s="206">
        <v>42845</v>
      </c>
      <c r="C205" s="206"/>
      <c r="D205" s="207" t="s">
        <v>439</v>
      </c>
      <c r="E205" s="208" t="s">
        <v>645</v>
      </c>
      <c r="F205" s="209">
        <v>700</v>
      </c>
      <c r="G205" s="208"/>
      <c r="H205" s="208">
        <v>840</v>
      </c>
      <c r="I205" s="210">
        <v>840</v>
      </c>
      <c r="J205" s="211" t="s">
        <v>765</v>
      </c>
      <c r="K205" s="212">
        <f t="shared" si="48"/>
        <v>140</v>
      </c>
      <c r="L205" s="213">
        <f t="shared" si="49"/>
        <v>0.2</v>
      </c>
      <c r="M205" s="208" t="s">
        <v>613</v>
      </c>
      <c r="N205" s="214">
        <v>42893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5">
        <v>90</v>
      </c>
      <c r="B206" s="206">
        <v>42887</v>
      </c>
      <c r="C206" s="206"/>
      <c r="D206" s="207" t="s">
        <v>766</v>
      </c>
      <c r="E206" s="208" t="s">
        <v>645</v>
      </c>
      <c r="F206" s="209">
        <v>130</v>
      </c>
      <c r="G206" s="208"/>
      <c r="H206" s="208">
        <v>144.25</v>
      </c>
      <c r="I206" s="210">
        <v>170</v>
      </c>
      <c r="J206" s="211" t="s">
        <v>767</v>
      </c>
      <c r="K206" s="212">
        <f t="shared" si="48"/>
        <v>14.25</v>
      </c>
      <c r="L206" s="213">
        <f t="shared" si="49"/>
        <v>0.10961538461538461</v>
      </c>
      <c r="M206" s="208" t="s">
        <v>613</v>
      </c>
      <c r="N206" s="214">
        <v>43675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91</v>
      </c>
      <c r="B207" s="206">
        <v>42901</v>
      </c>
      <c r="C207" s="206"/>
      <c r="D207" s="207" t="s">
        <v>768</v>
      </c>
      <c r="E207" s="208" t="s">
        <v>645</v>
      </c>
      <c r="F207" s="209">
        <v>214.5</v>
      </c>
      <c r="G207" s="208"/>
      <c r="H207" s="208">
        <v>262</v>
      </c>
      <c r="I207" s="210">
        <v>262</v>
      </c>
      <c r="J207" s="211" t="s">
        <v>769</v>
      </c>
      <c r="K207" s="212">
        <f t="shared" si="48"/>
        <v>47.5</v>
      </c>
      <c r="L207" s="213">
        <f t="shared" si="49"/>
        <v>0.22144522144522144</v>
      </c>
      <c r="M207" s="208" t="s">
        <v>613</v>
      </c>
      <c r="N207" s="214">
        <v>42977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6">
        <v>92</v>
      </c>
      <c r="B208" s="237">
        <v>42933</v>
      </c>
      <c r="C208" s="237"/>
      <c r="D208" s="238" t="s">
        <v>770</v>
      </c>
      <c r="E208" s="239" t="s">
        <v>645</v>
      </c>
      <c r="F208" s="240">
        <v>370</v>
      </c>
      <c r="G208" s="239"/>
      <c r="H208" s="239">
        <v>447.5</v>
      </c>
      <c r="I208" s="241">
        <v>450</v>
      </c>
      <c r="J208" s="242" t="s">
        <v>703</v>
      </c>
      <c r="K208" s="212">
        <f t="shared" si="48"/>
        <v>77.5</v>
      </c>
      <c r="L208" s="243">
        <f t="shared" si="49"/>
        <v>0.20945945945945946</v>
      </c>
      <c r="M208" s="239" t="s">
        <v>613</v>
      </c>
      <c r="N208" s="244">
        <v>43035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36">
        <v>93</v>
      </c>
      <c r="B209" s="237">
        <v>42943</v>
      </c>
      <c r="C209" s="237"/>
      <c r="D209" s="238" t="s">
        <v>185</v>
      </c>
      <c r="E209" s="239" t="s">
        <v>645</v>
      </c>
      <c r="F209" s="240">
        <v>657.5</v>
      </c>
      <c r="G209" s="239"/>
      <c r="H209" s="239">
        <v>825</v>
      </c>
      <c r="I209" s="241">
        <v>820</v>
      </c>
      <c r="J209" s="242" t="s">
        <v>703</v>
      </c>
      <c r="K209" s="212">
        <f t="shared" si="48"/>
        <v>167.5</v>
      </c>
      <c r="L209" s="243">
        <f t="shared" si="49"/>
        <v>0.25475285171102663</v>
      </c>
      <c r="M209" s="239" t="s">
        <v>613</v>
      </c>
      <c r="N209" s="244">
        <v>43090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94</v>
      </c>
      <c r="B210" s="206">
        <v>42964</v>
      </c>
      <c r="C210" s="206"/>
      <c r="D210" s="207" t="s">
        <v>370</v>
      </c>
      <c r="E210" s="208" t="s">
        <v>645</v>
      </c>
      <c r="F210" s="209">
        <v>605</v>
      </c>
      <c r="G210" s="208"/>
      <c r="H210" s="208">
        <v>750</v>
      </c>
      <c r="I210" s="210">
        <v>750</v>
      </c>
      <c r="J210" s="211" t="s">
        <v>761</v>
      </c>
      <c r="K210" s="212">
        <f t="shared" si="48"/>
        <v>145</v>
      </c>
      <c r="L210" s="213">
        <f t="shared" si="49"/>
        <v>0.23966942148760331</v>
      </c>
      <c r="M210" s="208" t="s">
        <v>613</v>
      </c>
      <c r="N210" s="214">
        <v>43027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5">
        <v>95</v>
      </c>
      <c r="B211" s="216">
        <v>42979</v>
      </c>
      <c r="C211" s="216"/>
      <c r="D211" s="224" t="s">
        <v>771</v>
      </c>
      <c r="E211" s="219" t="s">
        <v>645</v>
      </c>
      <c r="F211" s="219">
        <v>255</v>
      </c>
      <c r="G211" s="220"/>
      <c r="H211" s="220">
        <v>217.25</v>
      </c>
      <c r="I211" s="220">
        <v>320</v>
      </c>
      <c r="J211" s="221" t="s">
        <v>772</v>
      </c>
      <c r="K211" s="222">
        <f t="shared" si="48"/>
        <v>-37.75</v>
      </c>
      <c r="L211" s="225">
        <f t="shared" si="49"/>
        <v>-0.14803921568627451</v>
      </c>
      <c r="M211" s="219" t="s">
        <v>626</v>
      </c>
      <c r="N211" s="216">
        <v>43661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5">
        <v>96</v>
      </c>
      <c r="B212" s="206">
        <v>42997</v>
      </c>
      <c r="C212" s="206"/>
      <c r="D212" s="207" t="s">
        <v>773</v>
      </c>
      <c r="E212" s="208" t="s">
        <v>645</v>
      </c>
      <c r="F212" s="209">
        <v>215</v>
      </c>
      <c r="G212" s="208"/>
      <c r="H212" s="208">
        <v>258</v>
      </c>
      <c r="I212" s="210">
        <v>258</v>
      </c>
      <c r="J212" s="211" t="s">
        <v>703</v>
      </c>
      <c r="K212" s="212">
        <f t="shared" si="48"/>
        <v>43</v>
      </c>
      <c r="L212" s="213">
        <f t="shared" si="49"/>
        <v>0.2</v>
      </c>
      <c r="M212" s="208" t="s">
        <v>613</v>
      </c>
      <c r="N212" s="214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5">
        <v>97</v>
      </c>
      <c r="B213" s="206">
        <v>42997</v>
      </c>
      <c r="C213" s="206"/>
      <c r="D213" s="207" t="s">
        <v>773</v>
      </c>
      <c r="E213" s="208" t="s">
        <v>645</v>
      </c>
      <c r="F213" s="209">
        <v>215</v>
      </c>
      <c r="G213" s="208"/>
      <c r="H213" s="208">
        <v>258</v>
      </c>
      <c r="I213" s="210">
        <v>258</v>
      </c>
      <c r="J213" s="242" t="s">
        <v>703</v>
      </c>
      <c r="K213" s="212">
        <v>43</v>
      </c>
      <c r="L213" s="213">
        <v>0.2</v>
      </c>
      <c r="M213" s="208" t="s">
        <v>613</v>
      </c>
      <c r="N213" s="214">
        <v>43040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6">
        <v>98</v>
      </c>
      <c r="B214" s="237">
        <v>42998</v>
      </c>
      <c r="C214" s="237"/>
      <c r="D214" s="238" t="s">
        <v>774</v>
      </c>
      <c r="E214" s="239" t="s">
        <v>645</v>
      </c>
      <c r="F214" s="209">
        <v>75</v>
      </c>
      <c r="G214" s="239"/>
      <c r="H214" s="239">
        <v>90</v>
      </c>
      <c r="I214" s="241">
        <v>90</v>
      </c>
      <c r="J214" s="211" t="s">
        <v>775</v>
      </c>
      <c r="K214" s="212">
        <f t="shared" ref="K214:K219" si="50">H214-F214</f>
        <v>15</v>
      </c>
      <c r="L214" s="213">
        <f t="shared" ref="L214:L219" si="51">K214/F214</f>
        <v>0.2</v>
      </c>
      <c r="M214" s="208" t="s">
        <v>613</v>
      </c>
      <c r="N214" s="214">
        <v>43019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6">
        <v>99</v>
      </c>
      <c r="B215" s="237">
        <v>43011</v>
      </c>
      <c r="C215" s="237"/>
      <c r="D215" s="238" t="s">
        <v>628</v>
      </c>
      <c r="E215" s="239" t="s">
        <v>645</v>
      </c>
      <c r="F215" s="240">
        <v>315</v>
      </c>
      <c r="G215" s="239"/>
      <c r="H215" s="239">
        <v>392</v>
      </c>
      <c r="I215" s="241">
        <v>384</v>
      </c>
      <c r="J215" s="242" t="s">
        <v>776</v>
      </c>
      <c r="K215" s="212">
        <f t="shared" si="50"/>
        <v>77</v>
      </c>
      <c r="L215" s="243">
        <f t="shared" si="51"/>
        <v>0.24444444444444444</v>
      </c>
      <c r="M215" s="239" t="s">
        <v>613</v>
      </c>
      <c r="N215" s="244">
        <v>43017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36">
        <v>100</v>
      </c>
      <c r="B216" s="237">
        <v>43013</v>
      </c>
      <c r="C216" s="237"/>
      <c r="D216" s="238" t="s">
        <v>477</v>
      </c>
      <c r="E216" s="239" t="s">
        <v>645</v>
      </c>
      <c r="F216" s="240">
        <v>145</v>
      </c>
      <c r="G216" s="239"/>
      <c r="H216" s="239">
        <v>179</v>
      </c>
      <c r="I216" s="241">
        <v>180</v>
      </c>
      <c r="J216" s="242" t="s">
        <v>777</v>
      </c>
      <c r="K216" s="212">
        <f t="shared" si="50"/>
        <v>34</v>
      </c>
      <c r="L216" s="243">
        <f t="shared" si="51"/>
        <v>0.23448275862068965</v>
      </c>
      <c r="M216" s="239" t="s">
        <v>613</v>
      </c>
      <c r="N216" s="244">
        <v>43025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36">
        <v>101</v>
      </c>
      <c r="B217" s="237">
        <v>43014</v>
      </c>
      <c r="C217" s="237"/>
      <c r="D217" s="238" t="s">
        <v>342</v>
      </c>
      <c r="E217" s="239" t="s">
        <v>645</v>
      </c>
      <c r="F217" s="240">
        <v>256</v>
      </c>
      <c r="G217" s="239"/>
      <c r="H217" s="239">
        <v>323</v>
      </c>
      <c r="I217" s="241">
        <v>320</v>
      </c>
      <c r="J217" s="242" t="s">
        <v>703</v>
      </c>
      <c r="K217" s="212">
        <f t="shared" si="50"/>
        <v>67</v>
      </c>
      <c r="L217" s="243">
        <f t="shared" si="51"/>
        <v>0.26171875</v>
      </c>
      <c r="M217" s="239" t="s">
        <v>613</v>
      </c>
      <c r="N217" s="244">
        <v>43067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6">
        <v>102</v>
      </c>
      <c r="B218" s="237">
        <v>43017</v>
      </c>
      <c r="C218" s="237"/>
      <c r="D218" s="238" t="s">
        <v>360</v>
      </c>
      <c r="E218" s="239" t="s">
        <v>645</v>
      </c>
      <c r="F218" s="240">
        <v>137.5</v>
      </c>
      <c r="G218" s="239"/>
      <c r="H218" s="239">
        <v>184</v>
      </c>
      <c r="I218" s="241">
        <v>183</v>
      </c>
      <c r="J218" s="242" t="s">
        <v>778</v>
      </c>
      <c r="K218" s="212">
        <f t="shared" si="50"/>
        <v>46.5</v>
      </c>
      <c r="L218" s="243">
        <f t="shared" si="51"/>
        <v>0.33818181818181819</v>
      </c>
      <c r="M218" s="239" t="s">
        <v>613</v>
      </c>
      <c r="N218" s="244">
        <v>43108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6">
        <v>103</v>
      </c>
      <c r="B219" s="237">
        <v>43018</v>
      </c>
      <c r="C219" s="237"/>
      <c r="D219" s="238" t="s">
        <v>779</v>
      </c>
      <c r="E219" s="239" t="s">
        <v>645</v>
      </c>
      <c r="F219" s="240">
        <v>125.5</v>
      </c>
      <c r="G219" s="239"/>
      <c r="H219" s="239">
        <v>158</v>
      </c>
      <c r="I219" s="241">
        <v>155</v>
      </c>
      <c r="J219" s="242" t="s">
        <v>780</v>
      </c>
      <c r="K219" s="212">
        <f t="shared" si="50"/>
        <v>32.5</v>
      </c>
      <c r="L219" s="243">
        <f t="shared" si="51"/>
        <v>0.25896414342629481</v>
      </c>
      <c r="M219" s="239" t="s">
        <v>613</v>
      </c>
      <c r="N219" s="244">
        <v>43067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36">
        <v>104</v>
      </c>
      <c r="B220" s="237">
        <v>43018</v>
      </c>
      <c r="C220" s="237"/>
      <c r="D220" s="238" t="s">
        <v>781</v>
      </c>
      <c r="E220" s="239" t="s">
        <v>645</v>
      </c>
      <c r="F220" s="240">
        <v>895</v>
      </c>
      <c r="G220" s="239"/>
      <c r="H220" s="239">
        <v>1122.5</v>
      </c>
      <c r="I220" s="241">
        <v>1078</v>
      </c>
      <c r="J220" s="242" t="s">
        <v>782</v>
      </c>
      <c r="K220" s="212">
        <v>227.5</v>
      </c>
      <c r="L220" s="243">
        <v>0.25418994413407803</v>
      </c>
      <c r="M220" s="239" t="s">
        <v>613</v>
      </c>
      <c r="N220" s="244">
        <v>43117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6">
        <v>105</v>
      </c>
      <c r="B221" s="237">
        <v>43020</v>
      </c>
      <c r="C221" s="237"/>
      <c r="D221" s="238" t="s">
        <v>351</v>
      </c>
      <c r="E221" s="239" t="s">
        <v>645</v>
      </c>
      <c r="F221" s="240">
        <v>525</v>
      </c>
      <c r="G221" s="239"/>
      <c r="H221" s="239">
        <v>629</v>
      </c>
      <c r="I221" s="241">
        <v>629</v>
      </c>
      <c r="J221" s="242" t="s">
        <v>703</v>
      </c>
      <c r="K221" s="212">
        <v>104</v>
      </c>
      <c r="L221" s="243">
        <v>0.19809523809523799</v>
      </c>
      <c r="M221" s="239" t="s">
        <v>613</v>
      </c>
      <c r="N221" s="244">
        <v>43119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36">
        <v>106</v>
      </c>
      <c r="B222" s="237">
        <v>43046</v>
      </c>
      <c r="C222" s="237"/>
      <c r="D222" s="238" t="s">
        <v>397</v>
      </c>
      <c r="E222" s="239" t="s">
        <v>645</v>
      </c>
      <c r="F222" s="240">
        <v>740</v>
      </c>
      <c r="G222" s="239"/>
      <c r="H222" s="239">
        <v>892.5</v>
      </c>
      <c r="I222" s="241">
        <v>900</v>
      </c>
      <c r="J222" s="242" t="s">
        <v>783</v>
      </c>
      <c r="K222" s="212">
        <f t="shared" ref="K222:K224" si="52">H222-F222</f>
        <v>152.5</v>
      </c>
      <c r="L222" s="243">
        <f t="shared" ref="L222:L224" si="53">K222/F222</f>
        <v>0.20608108108108109</v>
      </c>
      <c r="M222" s="239" t="s">
        <v>613</v>
      </c>
      <c r="N222" s="244">
        <v>43052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5">
        <v>107</v>
      </c>
      <c r="B223" s="206">
        <v>43073</v>
      </c>
      <c r="C223" s="206"/>
      <c r="D223" s="207" t="s">
        <v>784</v>
      </c>
      <c r="E223" s="208" t="s">
        <v>645</v>
      </c>
      <c r="F223" s="209">
        <v>118.5</v>
      </c>
      <c r="G223" s="208"/>
      <c r="H223" s="208">
        <v>143.5</v>
      </c>
      <c r="I223" s="210">
        <v>145</v>
      </c>
      <c r="J223" s="211" t="s">
        <v>635</v>
      </c>
      <c r="K223" s="212">
        <f t="shared" si="52"/>
        <v>25</v>
      </c>
      <c r="L223" s="213">
        <f t="shared" si="53"/>
        <v>0.2109704641350211</v>
      </c>
      <c r="M223" s="208" t="s">
        <v>613</v>
      </c>
      <c r="N223" s="214">
        <v>43097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5">
        <v>108</v>
      </c>
      <c r="B224" s="216">
        <v>43090</v>
      </c>
      <c r="C224" s="216"/>
      <c r="D224" s="217" t="s">
        <v>445</v>
      </c>
      <c r="E224" s="218" t="s">
        <v>645</v>
      </c>
      <c r="F224" s="219">
        <v>715</v>
      </c>
      <c r="G224" s="219"/>
      <c r="H224" s="220">
        <v>500</v>
      </c>
      <c r="I224" s="220">
        <v>872</v>
      </c>
      <c r="J224" s="221" t="s">
        <v>785</v>
      </c>
      <c r="K224" s="222">
        <f t="shared" si="52"/>
        <v>-215</v>
      </c>
      <c r="L224" s="223">
        <f t="shared" si="53"/>
        <v>-0.30069930069930068</v>
      </c>
      <c r="M224" s="219" t="s">
        <v>626</v>
      </c>
      <c r="N224" s="216">
        <v>43670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5">
        <v>109</v>
      </c>
      <c r="B225" s="206">
        <v>43098</v>
      </c>
      <c r="C225" s="206"/>
      <c r="D225" s="207" t="s">
        <v>628</v>
      </c>
      <c r="E225" s="208" t="s">
        <v>645</v>
      </c>
      <c r="F225" s="209">
        <v>435</v>
      </c>
      <c r="G225" s="208"/>
      <c r="H225" s="208">
        <v>542.5</v>
      </c>
      <c r="I225" s="210">
        <v>539</v>
      </c>
      <c r="J225" s="211" t="s">
        <v>703</v>
      </c>
      <c r="K225" s="212">
        <v>107.5</v>
      </c>
      <c r="L225" s="213">
        <v>0.247126436781609</v>
      </c>
      <c r="M225" s="208" t="s">
        <v>613</v>
      </c>
      <c r="N225" s="214">
        <v>43206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5">
        <v>110</v>
      </c>
      <c r="B226" s="206">
        <v>43098</v>
      </c>
      <c r="C226" s="206"/>
      <c r="D226" s="207" t="s">
        <v>584</v>
      </c>
      <c r="E226" s="208" t="s">
        <v>645</v>
      </c>
      <c r="F226" s="209">
        <v>885</v>
      </c>
      <c r="G226" s="208"/>
      <c r="H226" s="208">
        <v>1090</v>
      </c>
      <c r="I226" s="210">
        <v>1084</v>
      </c>
      <c r="J226" s="211" t="s">
        <v>703</v>
      </c>
      <c r="K226" s="212">
        <v>205</v>
      </c>
      <c r="L226" s="213">
        <v>0.23163841807909599</v>
      </c>
      <c r="M226" s="208" t="s">
        <v>613</v>
      </c>
      <c r="N226" s="214">
        <v>43213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5">
        <v>111</v>
      </c>
      <c r="B227" s="246">
        <v>43192</v>
      </c>
      <c r="C227" s="246"/>
      <c r="D227" s="224" t="s">
        <v>786</v>
      </c>
      <c r="E227" s="219" t="s">
        <v>645</v>
      </c>
      <c r="F227" s="247">
        <v>478.5</v>
      </c>
      <c r="G227" s="219"/>
      <c r="H227" s="219">
        <v>442</v>
      </c>
      <c r="I227" s="220">
        <v>613</v>
      </c>
      <c r="J227" s="221" t="s">
        <v>787</v>
      </c>
      <c r="K227" s="222">
        <f t="shared" ref="K227:K230" si="54">H227-F227</f>
        <v>-36.5</v>
      </c>
      <c r="L227" s="223">
        <f t="shared" ref="L227:L230" si="55">K227/F227</f>
        <v>-7.6280041797283177E-2</v>
      </c>
      <c r="M227" s="219" t="s">
        <v>626</v>
      </c>
      <c r="N227" s="216">
        <v>43762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5">
        <v>112</v>
      </c>
      <c r="B228" s="216">
        <v>43194</v>
      </c>
      <c r="C228" s="216"/>
      <c r="D228" s="217" t="s">
        <v>788</v>
      </c>
      <c r="E228" s="218" t="s">
        <v>645</v>
      </c>
      <c r="F228" s="219">
        <f>141.5-7.3</f>
        <v>134.19999999999999</v>
      </c>
      <c r="G228" s="219"/>
      <c r="H228" s="220">
        <v>77</v>
      </c>
      <c r="I228" s="220">
        <v>180</v>
      </c>
      <c r="J228" s="221" t="s">
        <v>789</v>
      </c>
      <c r="K228" s="222">
        <f t="shared" si="54"/>
        <v>-57.199999999999989</v>
      </c>
      <c r="L228" s="223">
        <f t="shared" si="55"/>
        <v>-0.42622950819672129</v>
      </c>
      <c r="M228" s="219" t="s">
        <v>626</v>
      </c>
      <c r="N228" s="216">
        <v>43522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5">
        <v>113</v>
      </c>
      <c r="B229" s="216">
        <v>43209</v>
      </c>
      <c r="C229" s="216"/>
      <c r="D229" s="217" t="s">
        <v>790</v>
      </c>
      <c r="E229" s="218" t="s">
        <v>645</v>
      </c>
      <c r="F229" s="219">
        <v>430</v>
      </c>
      <c r="G229" s="219"/>
      <c r="H229" s="220">
        <v>220</v>
      </c>
      <c r="I229" s="220">
        <v>537</v>
      </c>
      <c r="J229" s="221" t="s">
        <v>791</v>
      </c>
      <c r="K229" s="222">
        <f t="shared" si="54"/>
        <v>-210</v>
      </c>
      <c r="L229" s="223">
        <f t="shared" si="55"/>
        <v>-0.48837209302325579</v>
      </c>
      <c r="M229" s="219" t="s">
        <v>626</v>
      </c>
      <c r="N229" s="216">
        <v>43252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6">
        <v>114</v>
      </c>
      <c r="B230" s="237">
        <v>43220</v>
      </c>
      <c r="C230" s="237"/>
      <c r="D230" s="238" t="s">
        <v>398</v>
      </c>
      <c r="E230" s="239" t="s">
        <v>645</v>
      </c>
      <c r="F230" s="239">
        <v>153.5</v>
      </c>
      <c r="G230" s="239"/>
      <c r="H230" s="239">
        <v>196</v>
      </c>
      <c r="I230" s="241">
        <v>196</v>
      </c>
      <c r="J230" s="211" t="s">
        <v>792</v>
      </c>
      <c r="K230" s="212">
        <f t="shared" si="54"/>
        <v>42.5</v>
      </c>
      <c r="L230" s="213">
        <f t="shared" si="55"/>
        <v>0.27687296416938112</v>
      </c>
      <c r="M230" s="208" t="s">
        <v>613</v>
      </c>
      <c r="N230" s="214">
        <v>43605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5">
        <v>115</v>
      </c>
      <c r="B231" s="216">
        <v>43306</v>
      </c>
      <c r="C231" s="216"/>
      <c r="D231" s="217" t="s">
        <v>762</v>
      </c>
      <c r="E231" s="218" t="s">
        <v>645</v>
      </c>
      <c r="F231" s="219">
        <v>27.5</v>
      </c>
      <c r="G231" s="219"/>
      <c r="H231" s="220">
        <v>13.1</v>
      </c>
      <c r="I231" s="220">
        <v>60</v>
      </c>
      <c r="J231" s="221" t="s">
        <v>793</v>
      </c>
      <c r="K231" s="222">
        <v>-14.4</v>
      </c>
      <c r="L231" s="223">
        <v>-0.52363636363636401</v>
      </c>
      <c r="M231" s="219" t="s">
        <v>626</v>
      </c>
      <c r="N231" s="216">
        <v>43138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5">
        <v>116</v>
      </c>
      <c r="B232" s="246">
        <v>43318</v>
      </c>
      <c r="C232" s="246"/>
      <c r="D232" s="224" t="s">
        <v>794</v>
      </c>
      <c r="E232" s="219" t="s">
        <v>645</v>
      </c>
      <c r="F232" s="219">
        <v>148.5</v>
      </c>
      <c r="G232" s="219"/>
      <c r="H232" s="219">
        <v>102</v>
      </c>
      <c r="I232" s="220">
        <v>182</v>
      </c>
      <c r="J232" s="221" t="s">
        <v>795</v>
      </c>
      <c r="K232" s="222">
        <f>H232-F232</f>
        <v>-46.5</v>
      </c>
      <c r="L232" s="223">
        <f>K232/F232</f>
        <v>-0.31313131313131315</v>
      </c>
      <c r="M232" s="219" t="s">
        <v>626</v>
      </c>
      <c r="N232" s="216">
        <v>43661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5">
        <v>117</v>
      </c>
      <c r="B233" s="206">
        <v>43335</v>
      </c>
      <c r="C233" s="206"/>
      <c r="D233" s="207" t="s">
        <v>796</v>
      </c>
      <c r="E233" s="208" t="s">
        <v>645</v>
      </c>
      <c r="F233" s="239">
        <v>285</v>
      </c>
      <c r="G233" s="208"/>
      <c r="H233" s="208">
        <v>355</v>
      </c>
      <c r="I233" s="210">
        <v>364</v>
      </c>
      <c r="J233" s="211" t="s">
        <v>797</v>
      </c>
      <c r="K233" s="212">
        <v>70</v>
      </c>
      <c r="L233" s="213">
        <v>0.24561403508771901</v>
      </c>
      <c r="M233" s="208" t="s">
        <v>613</v>
      </c>
      <c r="N233" s="214">
        <v>43455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5">
        <v>118</v>
      </c>
      <c r="B234" s="206">
        <v>43341</v>
      </c>
      <c r="C234" s="206"/>
      <c r="D234" s="207" t="s">
        <v>386</v>
      </c>
      <c r="E234" s="208" t="s">
        <v>645</v>
      </c>
      <c r="F234" s="239">
        <v>525</v>
      </c>
      <c r="G234" s="208"/>
      <c r="H234" s="208">
        <v>585</v>
      </c>
      <c r="I234" s="210">
        <v>635</v>
      </c>
      <c r="J234" s="211" t="s">
        <v>798</v>
      </c>
      <c r="K234" s="212">
        <f t="shared" ref="K234:K251" si="56">H234-F234</f>
        <v>60</v>
      </c>
      <c r="L234" s="213">
        <f t="shared" ref="L234:L251" si="57">K234/F234</f>
        <v>0.11428571428571428</v>
      </c>
      <c r="M234" s="208" t="s">
        <v>613</v>
      </c>
      <c r="N234" s="214">
        <v>43662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5">
        <v>119</v>
      </c>
      <c r="B235" s="206">
        <v>43395</v>
      </c>
      <c r="C235" s="206"/>
      <c r="D235" s="207" t="s">
        <v>370</v>
      </c>
      <c r="E235" s="208" t="s">
        <v>645</v>
      </c>
      <c r="F235" s="239">
        <v>475</v>
      </c>
      <c r="G235" s="208"/>
      <c r="H235" s="208">
        <v>574</v>
      </c>
      <c r="I235" s="210">
        <v>570</v>
      </c>
      <c r="J235" s="211" t="s">
        <v>703</v>
      </c>
      <c r="K235" s="212">
        <f t="shared" si="56"/>
        <v>99</v>
      </c>
      <c r="L235" s="213">
        <f t="shared" si="57"/>
        <v>0.20842105263157895</v>
      </c>
      <c r="M235" s="208" t="s">
        <v>613</v>
      </c>
      <c r="N235" s="214">
        <v>43403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6">
        <v>120</v>
      </c>
      <c r="B236" s="237">
        <v>43397</v>
      </c>
      <c r="C236" s="237"/>
      <c r="D236" s="238" t="s">
        <v>393</v>
      </c>
      <c r="E236" s="239" t="s">
        <v>645</v>
      </c>
      <c r="F236" s="239">
        <v>707.5</v>
      </c>
      <c r="G236" s="239"/>
      <c r="H236" s="239">
        <v>872</v>
      </c>
      <c r="I236" s="241">
        <v>872</v>
      </c>
      <c r="J236" s="242" t="s">
        <v>703</v>
      </c>
      <c r="K236" s="212">
        <f t="shared" si="56"/>
        <v>164.5</v>
      </c>
      <c r="L236" s="243">
        <f t="shared" si="57"/>
        <v>0.23250883392226149</v>
      </c>
      <c r="M236" s="239" t="s">
        <v>613</v>
      </c>
      <c r="N236" s="244">
        <v>43482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6">
        <v>121</v>
      </c>
      <c r="B237" s="237">
        <v>43398</v>
      </c>
      <c r="C237" s="237"/>
      <c r="D237" s="238" t="s">
        <v>799</v>
      </c>
      <c r="E237" s="239" t="s">
        <v>645</v>
      </c>
      <c r="F237" s="239">
        <v>162</v>
      </c>
      <c r="G237" s="239"/>
      <c r="H237" s="239">
        <v>204</v>
      </c>
      <c r="I237" s="241">
        <v>209</v>
      </c>
      <c r="J237" s="242" t="s">
        <v>800</v>
      </c>
      <c r="K237" s="212">
        <f t="shared" si="56"/>
        <v>42</v>
      </c>
      <c r="L237" s="243">
        <f t="shared" si="57"/>
        <v>0.25925925925925924</v>
      </c>
      <c r="M237" s="239" t="s">
        <v>613</v>
      </c>
      <c r="N237" s="244">
        <v>43539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6">
        <v>122</v>
      </c>
      <c r="B238" s="237">
        <v>43399</v>
      </c>
      <c r="C238" s="237"/>
      <c r="D238" s="238" t="s">
        <v>496</v>
      </c>
      <c r="E238" s="239" t="s">
        <v>645</v>
      </c>
      <c r="F238" s="239">
        <v>240</v>
      </c>
      <c r="G238" s="239"/>
      <c r="H238" s="239">
        <v>297</v>
      </c>
      <c r="I238" s="241">
        <v>297</v>
      </c>
      <c r="J238" s="242" t="s">
        <v>703</v>
      </c>
      <c r="K238" s="248">
        <f t="shared" si="56"/>
        <v>57</v>
      </c>
      <c r="L238" s="243">
        <f t="shared" si="57"/>
        <v>0.23749999999999999</v>
      </c>
      <c r="M238" s="239" t="s">
        <v>613</v>
      </c>
      <c r="N238" s="244">
        <v>43417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5">
        <v>123</v>
      </c>
      <c r="B239" s="206">
        <v>43439</v>
      </c>
      <c r="C239" s="206"/>
      <c r="D239" s="207" t="s">
        <v>801</v>
      </c>
      <c r="E239" s="208" t="s">
        <v>645</v>
      </c>
      <c r="F239" s="208">
        <v>202.5</v>
      </c>
      <c r="G239" s="208"/>
      <c r="H239" s="208">
        <v>255</v>
      </c>
      <c r="I239" s="210">
        <v>252</v>
      </c>
      <c r="J239" s="211" t="s">
        <v>703</v>
      </c>
      <c r="K239" s="212">
        <f t="shared" si="56"/>
        <v>52.5</v>
      </c>
      <c r="L239" s="213">
        <f t="shared" si="57"/>
        <v>0.25925925925925924</v>
      </c>
      <c r="M239" s="208" t="s">
        <v>613</v>
      </c>
      <c r="N239" s="214">
        <v>43542</v>
      </c>
      <c r="O239" s="1"/>
      <c r="P239" s="1"/>
      <c r="Q239" s="1"/>
      <c r="R239" s="6" t="s">
        <v>802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6">
        <v>124</v>
      </c>
      <c r="B240" s="237">
        <v>43465</v>
      </c>
      <c r="C240" s="206"/>
      <c r="D240" s="238" t="s">
        <v>426</v>
      </c>
      <c r="E240" s="239" t="s">
        <v>645</v>
      </c>
      <c r="F240" s="239">
        <v>710</v>
      </c>
      <c r="G240" s="239"/>
      <c r="H240" s="239">
        <v>866</v>
      </c>
      <c r="I240" s="241">
        <v>866</v>
      </c>
      <c r="J240" s="242" t="s">
        <v>703</v>
      </c>
      <c r="K240" s="212">
        <f t="shared" si="56"/>
        <v>156</v>
      </c>
      <c r="L240" s="213">
        <f t="shared" si="57"/>
        <v>0.21971830985915494</v>
      </c>
      <c r="M240" s="208" t="s">
        <v>613</v>
      </c>
      <c r="N240" s="214">
        <v>43553</v>
      </c>
      <c r="O240" s="1"/>
      <c r="P240" s="1"/>
      <c r="Q240" s="1"/>
      <c r="R240" s="6" t="s">
        <v>802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6">
        <v>125</v>
      </c>
      <c r="B241" s="237">
        <v>43522</v>
      </c>
      <c r="C241" s="237"/>
      <c r="D241" s="238" t="s">
        <v>154</v>
      </c>
      <c r="E241" s="239" t="s">
        <v>645</v>
      </c>
      <c r="F241" s="239">
        <v>337.25</v>
      </c>
      <c r="G241" s="239"/>
      <c r="H241" s="239">
        <v>398.5</v>
      </c>
      <c r="I241" s="241">
        <v>411</v>
      </c>
      <c r="J241" s="211" t="s">
        <v>803</v>
      </c>
      <c r="K241" s="212">
        <f t="shared" si="56"/>
        <v>61.25</v>
      </c>
      <c r="L241" s="213">
        <f t="shared" si="57"/>
        <v>0.1816160118606375</v>
      </c>
      <c r="M241" s="208" t="s">
        <v>613</v>
      </c>
      <c r="N241" s="214">
        <v>43760</v>
      </c>
      <c r="O241" s="1"/>
      <c r="P241" s="1"/>
      <c r="Q241" s="1"/>
      <c r="R241" s="6" t="s">
        <v>802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49">
        <v>126</v>
      </c>
      <c r="B242" s="250">
        <v>43559</v>
      </c>
      <c r="C242" s="250"/>
      <c r="D242" s="251" t="s">
        <v>804</v>
      </c>
      <c r="E242" s="252" t="s">
        <v>645</v>
      </c>
      <c r="F242" s="252">
        <v>130</v>
      </c>
      <c r="G242" s="252"/>
      <c r="H242" s="252">
        <v>65</v>
      </c>
      <c r="I242" s="253">
        <v>158</v>
      </c>
      <c r="J242" s="221" t="s">
        <v>805</v>
      </c>
      <c r="K242" s="222">
        <f t="shared" si="56"/>
        <v>-65</v>
      </c>
      <c r="L242" s="223">
        <f t="shared" si="57"/>
        <v>-0.5</v>
      </c>
      <c r="M242" s="219" t="s">
        <v>626</v>
      </c>
      <c r="N242" s="216">
        <v>43726</v>
      </c>
      <c r="O242" s="1"/>
      <c r="P242" s="1"/>
      <c r="Q242" s="1"/>
      <c r="R242" s="6" t="s">
        <v>806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6">
        <v>127</v>
      </c>
      <c r="B243" s="237">
        <v>43017</v>
      </c>
      <c r="C243" s="237"/>
      <c r="D243" s="238" t="s">
        <v>187</v>
      </c>
      <c r="E243" s="239" t="s">
        <v>645</v>
      </c>
      <c r="F243" s="239">
        <v>141.5</v>
      </c>
      <c r="G243" s="239"/>
      <c r="H243" s="239">
        <v>183.5</v>
      </c>
      <c r="I243" s="241">
        <v>210</v>
      </c>
      <c r="J243" s="211" t="s">
        <v>800</v>
      </c>
      <c r="K243" s="212">
        <f t="shared" si="56"/>
        <v>42</v>
      </c>
      <c r="L243" s="213">
        <f t="shared" si="57"/>
        <v>0.29681978798586572</v>
      </c>
      <c r="M243" s="208" t="s">
        <v>613</v>
      </c>
      <c r="N243" s="214">
        <v>43042</v>
      </c>
      <c r="O243" s="1"/>
      <c r="P243" s="1"/>
      <c r="Q243" s="1"/>
      <c r="R243" s="6" t="s">
        <v>806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49">
        <v>128</v>
      </c>
      <c r="B244" s="250">
        <v>43074</v>
      </c>
      <c r="C244" s="250"/>
      <c r="D244" s="251" t="s">
        <v>807</v>
      </c>
      <c r="E244" s="252" t="s">
        <v>645</v>
      </c>
      <c r="F244" s="247">
        <v>172</v>
      </c>
      <c r="G244" s="252"/>
      <c r="H244" s="252">
        <v>155.25</v>
      </c>
      <c r="I244" s="253">
        <v>230</v>
      </c>
      <c r="J244" s="221" t="s">
        <v>808</v>
      </c>
      <c r="K244" s="222">
        <f t="shared" si="56"/>
        <v>-16.75</v>
      </c>
      <c r="L244" s="223">
        <f t="shared" si="57"/>
        <v>-9.7383720930232565E-2</v>
      </c>
      <c r="M244" s="219" t="s">
        <v>626</v>
      </c>
      <c r="N244" s="216">
        <v>43787</v>
      </c>
      <c r="O244" s="1"/>
      <c r="P244" s="1"/>
      <c r="Q244" s="1"/>
      <c r="R244" s="6" t="s">
        <v>806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6">
        <v>129</v>
      </c>
      <c r="B245" s="237">
        <v>43398</v>
      </c>
      <c r="C245" s="237"/>
      <c r="D245" s="238" t="s">
        <v>109</v>
      </c>
      <c r="E245" s="239" t="s">
        <v>645</v>
      </c>
      <c r="F245" s="239">
        <v>698.5</v>
      </c>
      <c r="G245" s="239"/>
      <c r="H245" s="239">
        <v>890</v>
      </c>
      <c r="I245" s="241">
        <v>890</v>
      </c>
      <c r="J245" s="211" t="s">
        <v>809</v>
      </c>
      <c r="K245" s="212">
        <f t="shared" si="56"/>
        <v>191.5</v>
      </c>
      <c r="L245" s="213">
        <f t="shared" si="57"/>
        <v>0.27415891195418757</v>
      </c>
      <c r="M245" s="208" t="s">
        <v>613</v>
      </c>
      <c r="N245" s="214">
        <v>44328</v>
      </c>
      <c r="O245" s="1"/>
      <c r="P245" s="1"/>
      <c r="Q245" s="1"/>
      <c r="R245" s="6" t="s">
        <v>802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6">
        <v>130</v>
      </c>
      <c r="B246" s="237">
        <v>42877</v>
      </c>
      <c r="C246" s="237"/>
      <c r="D246" s="238" t="s">
        <v>385</v>
      </c>
      <c r="E246" s="239" t="s">
        <v>645</v>
      </c>
      <c r="F246" s="239">
        <v>127.6</v>
      </c>
      <c r="G246" s="239"/>
      <c r="H246" s="239">
        <v>138</v>
      </c>
      <c r="I246" s="241">
        <v>190</v>
      </c>
      <c r="J246" s="211" t="s">
        <v>810</v>
      </c>
      <c r="K246" s="212">
        <f t="shared" si="56"/>
        <v>10.400000000000006</v>
      </c>
      <c r="L246" s="213">
        <f t="shared" si="57"/>
        <v>8.1504702194357417E-2</v>
      </c>
      <c r="M246" s="208" t="s">
        <v>613</v>
      </c>
      <c r="N246" s="214">
        <v>43774</v>
      </c>
      <c r="O246" s="1"/>
      <c r="P246" s="1"/>
      <c r="Q246" s="1"/>
      <c r="R246" s="6" t="s">
        <v>806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131</v>
      </c>
      <c r="B247" s="237">
        <v>43158</v>
      </c>
      <c r="C247" s="237"/>
      <c r="D247" s="238" t="s">
        <v>811</v>
      </c>
      <c r="E247" s="239" t="s">
        <v>645</v>
      </c>
      <c r="F247" s="239">
        <v>317</v>
      </c>
      <c r="G247" s="239"/>
      <c r="H247" s="239">
        <v>382.5</v>
      </c>
      <c r="I247" s="241">
        <v>398</v>
      </c>
      <c r="J247" s="211" t="s">
        <v>812</v>
      </c>
      <c r="K247" s="212">
        <f t="shared" si="56"/>
        <v>65.5</v>
      </c>
      <c r="L247" s="213">
        <f t="shared" si="57"/>
        <v>0.20662460567823343</v>
      </c>
      <c r="M247" s="208" t="s">
        <v>613</v>
      </c>
      <c r="N247" s="214">
        <v>44238</v>
      </c>
      <c r="O247" s="1"/>
      <c r="P247" s="1"/>
      <c r="Q247" s="1"/>
      <c r="R247" s="6" t="s">
        <v>806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9">
        <v>132</v>
      </c>
      <c r="B248" s="250">
        <v>43164</v>
      </c>
      <c r="C248" s="250"/>
      <c r="D248" s="251" t="s">
        <v>146</v>
      </c>
      <c r="E248" s="252" t="s">
        <v>645</v>
      </c>
      <c r="F248" s="247">
        <f>510-14.4</f>
        <v>495.6</v>
      </c>
      <c r="G248" s="252"/>
      <c r="H248" s="252">
        <v>350</v>
      </c>
      <c r="I248" s="253">
        <v>672</v>
      </c>
      <c r="J248" s="221" t="s">
        <v>813</v>
      </c>
      <c r="K248" s="222">
        <f t="shared" si="56"/>
        <v>-145.60000000000002</v>
      </c>
      <c r="L248" s="223">
        <f t="shared" si="57"/>
        <v>-0.29378531073446329</v>
      </c>
      <c r="M248" s="219" t="s">
        <v>626</v>
      </c>
      <c r="N248" s="216">
        <v>43887</v>
      </c>
      <c r="O248" s="1"/>
      <c r="P248" s="1"/>
      <c r="Q248" s="1"/>
      <c r="R248" s="6" t="s">
        <v>802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9">
        <v>133</v>
      </c>
      <c r="B249" s="250">
        <v>43237</v>
      </c>
      <c r="C249" s="250"/>
      <c r="D249" s="251" t="s">
        <v>488</v>
      </c>
      <c r="E249" s="252" t="s">
        <v>645</v>
      </c>
      <c r="F249" s="247">
        <v>230.3</v>
      </c>
      <c r="G249" s="252"/>
      <c r="H249" s="252">
        <v>102.5</v>
      </c>
      <c r="I249" s="253">
        <v>348</v>
      </c>
      <c r="J249" s="221" t="s">
        <v>814</v>
      </c>
      <c r="K249" s="222">
        <f t="shared" si="56"/>
        <v>-127.80000000000001</v>
      </c>
      <c r="L249" s="223">
        <f t="shared" si="57"/>
        <v>-0.55492835432045162</v>
      </c>
      <c r="M249" s="219" t="s">
        <v>626</v>
      </c>
      <c r="N249" s="216">
        <v>43896</v>
      </c>
      <c r="O249" s="1"/>
      <c r="P249" s="1"/>
      <c r="Q249" s="1"/>
      <c r="R249" s="6" t="s">
        <v>802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6">
        <v>134</v>
      </c>
      <c r="B250" s="237">
        <v>43258</v>
      </c>
      <c r="C250" s="237"/>
      <c r="D250" s="238" t="s">
        <v>450</v>
      </c>
      <c r="E250" s="239" t="s">
        <v>645</v>
      </c>
      <c r="F250" s="239">
        <f>342.5-5.1</f>
        <v>337.4</v>
      </c>
      <c r="G250" s="239"/>
      <c r="H250" s="239">
        <v>412.5</v>
      </c>
      <c r="I250" s="241">
        <v>439</v>
      </c>
      <c r="J250" s="211" t="s">
        <v>815</v>
      </c>
      <c r="K250" s="212">
        <f t="shared" si="56"/>
        <v>75.100000000000023</v>
      </c>
      <c r="L250" s="213">
        <f t="shared" si="57"/>
        <v>0.22258446947243635</v>
      </c>
      <c r="M250" s="208" t="s">
        <v>613</v>
      </c>
      <c r="N250" s="214">
        <v>44230</v>
      </c>
      <c r="O250" s="1"/>
      <c r="P250" s="1"/>
      <c r="Q250" s="1"/>
      <c r="R250" s="6" t="s">
        <v>806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0">
        <v>135</v>
      </c>
      <c r="B251" s="229">
        <v>43285</v>
      </c>
      <c r="C251" s="229"/>
      <c r="D251" s="230" t="s">
        <v>56</v>
      </c>
      <c r="E251" s="231" t="s">
        <v>645</v>
      </c>
      <c r="F251" s="231">
        <f>127.5-5.53</f>
        <v>121.97</v>
      </c>
      <c r="G251" s="232"/>
      <c r="H251" s="232">
        <v>122.5</v>
      </c>
      <c r="I251" s="232">
        <v>170</v>
      </c>
      <c r="J251" s="233" t="s">
        <v>849</v>
      </c>
      <c r="K251" s="234">
        <f t="shared" si="56"/>
        <v>0.53000000000000114</v>
      </c>
      <c r="L251" s="235">
        <f t="shared" si="57"/>
        <v>4.3453308190538747E-3</v>
      </c>
      <c r="M251" s="231" t="s">
        <v>736</v>
      </c>
      <c r="N251" s="229">
        <v>44431</v>
      </c>
      <c r="O251" s="1"/>
      <c r="P251" s="1"/>
      <c r="Q251" s="1"/>
      <c r="R251" s="6" t="s">
        <v>802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9">
        <v>136</v>
      </c>
      <c r="B252" s="250">
        <v>43294</v>
      </c>
      <c r="C252" s="250"/>
      <c r="D252" s="251" t="s">
        <v>372</v>
      </c>
      <c r="E252" s="252" t="s">
        <v>645</v>
      </c>
      <c r="F252" s="247">
        <v>46.5</v>
      </c>
      <c r="G252" s="252"/>
      <c r="H252" s="252">
        <v>17</v>
      </c>
      <c r="I252" s="253">
        <v>59</v>
      </c>
      <c r="J252" s="221" t="s">
        <v>816</v>
      </c>
      <c r="K252" s="222">
        <f t="shared" ref="K252:K260" si="58">H252-F252</f>
        <v>-29.5</v>
      </c>
      <c r="L252" s="223">
        <f t="shared" ref="L252:L260" si="59">K252/F252</f>
        <v>-0.63440860215053763</v>
      </c>
      <c r="M252" s="219" t="s">
        <v>626</v>
      </c>
      <c r="N252" s="216">
        <v>43887</v>
      </c>
      <c r="O252" s="1"/>
      <c r="P252" s="1"/>
      <c r="Q252" s="1"/>
      <c r="R252" s="6" t="s">
        <v>802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6">
        <v>137</v>
      </c>
      <c r="B253" s="237">
        <v>43396</v>
      </c>
      <c r="C253" s="237"/>
      <c r="D253" s="238" t="s">
        <v>428</v>
      </c>
      <c r="E253" s="239" t="s">
        <v>645</v>
      </c>
      <c r="F253" s="239">
        <v>156.5</v>
      </c>
      <c r="G253" s="239"/>
      <c r="H253" s="239">
        <v>207.5</v>
      </c>
      <c r="I253" s="241">
        <v>191</v>
      </c>
      <c r="J253" s="211" t="s">
        <v>703</v>
      </c>
      <c r="K253" s="212">
        <f t="shared" si="58"/>
        <v>51</v>
      </c>
      <c r="L253" s="213">
        <f t="shared" si="59"/>
        <v>0.32587859424920129</v>
      </c>
      <c r="M253" s="208" t="s">
        <v>613</v>
      </c>
      <c r="N253" s="214">
        <v>44369</v>
      </c>
      <c r="O253" s="1"/>
      <c r="P253" s="1"/>
      <c r="Q253" s="1"/>
      <c r="R253" s="6" t="s">
        <v>802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6">
        <v>138</v>
      </c>
      <c r="B254" s="237">
        <v>43439</v>
      </c>
      <c r="C254" s="237"/>
      <c r="D254" s="238" t="s">
        <v>332</v>
      </c>
      <c r="E254" s="239" t="s">
        <v>645</v>
      </c>
      <c r="F254" s="239">
        <v>259.5</v>
      </c>
      <c r="G254" s="239"/>
      <c r="H254" s="239">
        <v>320</v>
      </c>
      <c r="I254" s="241">
        <v>320</v>
      </c>
      <c r="J254" s="211" t="s">
        <v>703</v>
      </c>
      <c r="K254" s="212">
        <f t="shared" si="58"/>
        <v>60.5</v>
      </c>
      <c r="L254" s="213">
        <f t="shared" si="59"/>
        <v>0.23314065510597304</v>
      </c>
      <c r="M254" s="208" t="s">
        <v>613</v>
      </c>
      <c r="N254" s="214">
        <v>44323</v>
      </c>
      <c r="O254" s="1"/>
      <c r="P254" s="1"/>
      <c r="Q254" s="1"/>
      <c r="R254" s="6" t="s">
        <v>802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9">
        <v>139</v>
      </c>
      <c r="B255" s="250">
        <v>43439</v>
      </c>
      <c r="C255" s="250"/>
      <c r="D255" s="251" t="s">
        <v>817</v>
      </c>
      <c r="E255" s="252" t="s">
        <v>645</v>
      </c>
      <c r="F255" s="252">
        <v>715</v>
      </c>
      <c r="G255" s="252"/>
      <c r="H255" s="252">
        <v>445</v>
      </c>
      <c r="I255" s="253">
        <v>840</v>
      </c>
      <c r="J255" s="221" t="s">
        <v>818</v>
      </c>
      <c r="K255" s="222">
        <f t="shared" si="58"/>
        <v>-270</v>
      </c>
      <c r="L255" s="223">
        <f t="shared" si="59"/>
        <v>-0.3776223776223776</v>
      </c>
      <c r="M255" s="219" t="s">
        <v>626</v>
      </c>
      <c r="N255" s="216">
        <v>43800</v>
      </c>
      <c r="O255" s="1"/>
      <c r="P255" s="1"/>
      <c r="Q255" s="1"/>
      <c r="R255" s="6" t="s">
        <v>802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6">
        <v>140</v>
      </c>
      <c r="B256" s="237">
        <v>43469</v>
      </c>
      <c r="C256" s="237"/>
      <c r="D256" s="238" t="s">
        <v>159</v>
      </c>
      <c r="E256" s="239" t="s">
        <v>645</v>
      </c>
      <c r="F256" s="239">
        <v>875</v>
      </c>
      <c r="G256" s="239"/>
      <c r="H256" s="239">
        <v>1165</v>
      </c>
      <c r="I256" s="241">
        <v>1185</v>
      </c>
      <c r="J256" s="211" t="s">
        <v>819</v>
      </c>
      <c r="K256" s="212">
        <f t="shared" si="58"/>
        <v>290</v>
      </c>
      <c r="L256" s="213">
        <f t="shared" si="59"/>
        <v>0.33142857142857141</v>
      </c>
      <c r="M256" s="208" t="s">
        <v>613</v>
      </c>
      <c r="N256" s="214">
        <v>43847</v>
      </c>
      <c r="O256" s="1"/>
      <c r="P256" s="1"/>
      <c r="Q256" s="1"/>
      <c r="R256" s="6" t="s">
        <v>802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6">
        <v>141</v>
      </c>
      <c r="B257" s="237">
        <v>43559</v>
      </c>
      <c r="C257" s="237"/>
      <c r="D257" s="238" t="s">
        <v>348</v>
      </c>
      <c r="E257" s="239" t="s">
        <v>645</v>
      </c>
      <c r="F257" s="239">
        <f>387-14.63</f>
        <v>372.37</v>
      </c>
      <c r="G257" s="239"/>
      <c r="H257" s="239">
        <v>490</v>
      </c>
      <c r="I257" s="241">
        <v>490</v>
      </c>
      <c r="J257" s="211" t="s">
        <v>703</v>
      </c>
      <c r="K257" s="212">
        <f t="shared" si="58"/>
        <v>117.63</v>
      </c>
      <c r="L257" s="213">
        <f t="shared" si="59"/>
        <v>0.31589548030185027</v>
      </c>
      <c r="M257" s="208" t="s">
        <v>613</v>
      </c>
      <c r="N257" s="214">
        <v>43850</v>
      </c>
      <c r="O257" s="1"/>
      <c r="P257" s="1"/>
      <c r="Q257" s="1"/>
      <c r="R257" s="6" t="s">
        <v>802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49">
        <v>142</v>
      </c>
      <c r="B258" s="250">
        <v>43578</v>
      </c>
      <c r="C258" s="250"/>
      <c r="D258" s="251" t="s">
        <v>820</v>
      </c>
      <c r="E258" s="252" t="s">
        <v>615</v>
      </c>
      <c r="F258" s="252">
        <v>220</v>
      </c>
      <c r="G258" s="252"/>
      <c r="H258" s="252">
        <v>127.5</v>
      </c>
      <c r="I258" s="253">
        <v>284</v>
      </c>
      <c r="J258" s="221" t="s">
        <v>821</v>
      </c>
      <c r="K258" s="222">
        <f t="shared" si="58"/>
        <v>-92.5</v>
      </c>
      <c r="L258" s="223">
        <f t="shared" si="59"/>
        <v>-0.42045454545454547</v>
      </c>
      <c r="M258" s="219" t="s">
        <v>626</v>
      </c>
      <c r="N258" s="216">
        <v>43896</v>
      </c>
      <c r="O258" s="1"/>
      <c r="P258" s="1"/>
      <c r="Q258" s="1"/>
      <c r="R258" s="6" t="s">
        <v>802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6">
        <v>143</v>
      </c>
      <c r="B259" s="237">
        <v>43622</v>
      </c>
      <c r="C259" s="237"/>
      <c r="D259" s="238" t="s">
        <v>497</v>
      </c>
      <c r="E259" s="239" t="s">
        <v>615</v>
      </c>
      <c r="F259" s="239">
        <v>332.8</v>
      </c>
      <c r="G259" s="239"/>
      <c r="H259" s="239">
        <v>405</v>
      </c>
      <c r="I259" s="241">
        <v>419</v>
      </c>
      <c r="J259" s="211" t="s">
        <v>822</v>
      </c>
      <c r="K259" s="212">
        <f t="shared" si="58"/>
        <v>72.199999999999989</v>
      </c>
      <c r="L259" s="213">
        <f t="shared" si="59"/>
        <v>0.21694711538461534</v>
      </c>
      <c r="M259" s="208" t="s">
        <v>613</v>
      </c>
      <c r="N259" s="214">
        <v>43860</v>
      </c>
      <c r="O259" s="1"/>
      <c r="P259" s="1"/>
      <c r="Q259" s="1"/>
      <c r="R259" s="6" t="s">
        <v>806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0">
        <v>144</v>
      </c>
      <c r="B260" s="229">
        <v>43641</v>
      </c>
      <c r="C260" s="229"/>
      <c r="D260" s="230" t="s">
        <v>152</v>
      </c>
      <c r="E260" s="231" t="s">
        <v>645</v>
      </c>
      <c r="F260" s="231">
        <v>386</v>
      </c>
      <c r="G260" s="232"/>
      <c r="H260" s="232">
        <v>395</v>
      </c>
      <c r="I260" s="232">
        <v>452</v>
      </c>
      <c r="J260" s="233" t="s">
        <v>823</v>
      </c>
      <c r="K260" s="234">
        <f t="shared" si="58"/>
        <v>9</v>
      </c>
      <c r="L260" s="235">
        <f t="shared" si="59"/>
        <v>2.3316062176165803E-2</v>
      </c>
      <c r="M260" s="231" t="s">
        <v>736</v>
      </c>
      <c r="N260" s="229">
        <v>43868</v>
      </c>
      <c r="O260" s="1"/>
      <c r="P260" s="1"/>
      <c r="Q260" s="1"/>
      <c r="R260" s="6" t="s">
        <v>806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0">
        <v>145</v>
      </c>
      <c r="B261" s="229">
        <v>43707</v>
      </c>
      <c r="C261" s="229"/>
      <c r="D261" s="230" t="s">
        <v>132</v>
      </c>
      <c r="E261" s="231" t="s">
        <v>645</v>
      </c>
      <c r="F261" s="231">
        <v>137.5</v>
      </c>
      <c r="G261" s="232"/>
      <c r="H261" s="232">
        <v>138.5</v>
      </c>
      <c r="I261" s="232">
        <v>190</v>
      </c>
      <c r="J261" s="233" t="s">
        <v>848</v>
      </c>
      <c r="K261" s="234">
        <f t="shared" ref="K261" si="60">H261-F261</f>
        <v>1</v>
      </c>
      <c r="L261" s="235">
        <f t="shared" ref="L261" si="61">K261/F261</f>
        <v>7.2727272727272727E-3</v>
      </c>
      <c r="M261" s="231" t="s">
        <v>736</v>
      </c>
      <c r="N261" s="229">
        <v>44432</v>
      </c>
      <c r="O261" s="1"/>
      <c r="P261" s="1"/>
      <c r="Q261" s="1"/>
      <c r="R261" s="6" t="s">
        <v>802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6">
        <v>146</v>
      </c>
      <c r="B262" s="237">
        <v>43731</v>
      </c>
      <c r="C262" s="237"/>
      <c r="D262" s="238" t="s">
        <v>441</v>
      </c>
      <c r="E262" s="239" t="s">
        <v>645</v>
      </c>
      <c r="F262" s="239">
        <v>235</v>
      </c>
      <c r="G262" s="239"/>
      <c r="H262" s="239">
        <v>295</v>
      </c>
      <c r="I262" s="241">
        <v>296</v>
      </c>
      <c r="J262" s="211" t="s">
        <v>824</v>
      </c>
      <c r="K262" s="212">
        <f t="shared" ref="K262:K267" si="62">H262-F262</f>
        <v>60</v>
      </c>
      <c r="L262" s="213">
        <f t="shared" ref="L262:L267" si="63">K262/F262</f>
        <v>0.25531914893617019</v>
      </c>
      <c r="M262" s="208" t="s">
        <v>613</v>
      </c>
      <c r="N262" s="214">
        <v>43844</v>
      </c>
      <c r="O262" s="1"/>
      <c r="P262" s="1"/>
      <c r="Q262" s="1"/>
      <c r="R262" s="6" t="s">
        <v>806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6">
        <v>147</v>
      </c>
      <c r="B263" s="237">
        <v>43752</v>
      </c>
      <c r="C263" s="237"/>
      <c r="D263" s="238" t="s">
        <v>825</v>
      </c>
      <c r="E263" s="239" t="s">
        <v>645</v>
      </c>
      <c r="F263" s="239">
        <v>277.5</v>
      </c>
      <c r="G263" s="239"/>
      <c r="H263" s="239">
        <v>333</v>
      </c>
      <c r="I263" s="241">
        <v>333</v>
      </c>
      <c r="J263" s="211" t="s">
        <v>826</v>
      </c>
      <c r="K263" s="212">
        <f t="shared" si="62"/>
        <v>55.5</v>
      </c>
      <c r="L263" s="213">
        <f t="shared" si="63"/>
        <v>0.2</v>
      </c>
      <c r="M263" s="208" t="s">
        <v>613</v>
      </c>
      <c r="N263" s="214">
        <v>43846</v>
      </c>
      <c r="O263" s="1"/>
      <c r="P263" s="1"/>
      <c r="Q263" s="1"/>
      <c r="R263" s="6" t="s">
        <v>802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6">
        <v>148</v>
      </c>
      <c r="B264" s="237">
        <v>43752</v>
      </c>
      <c r="C264" s="237"/>
      <c r="D264" s="238" t="s">
        <v>827</v>
      </c>
      <c r="E264" s="239" t="s">
        <v>645</v>
      </c>
      <c r="F264" s="239">
        <v>930</v>
      </c>
      <c r="G264" s="239"/>
      <c r="H264" s="239">
        <v>1165</v>
      </c>
      <c r="I264" s="241">
        <v>1200</v>
      </c>
      <c r="J264" s="211" t="s">
        <v>828</v>
      </c>
      <c r="K264" s="212">
        <f t="shared" si="62"/>
        <v>235</v>
      </c>
      <c r="L264" s="213">
        <f t="shared" si="63"/>
        <v>0.25268817204301075</v>
      </c>
      <c r="M264" s="208" t="s">
        <v>613</v>
      </c>
      <c r="N264" s="214">
        <v>43847</v>
      </c>
      <c r="O264" s="1"/>
      <c r="P264" s="1"/>
      <c r="Q264" s="1"/>
      <c r="R264" s="6" t="s">
        <v>806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6">
        <v>149</v>
      </c>
      <c r="B265" s="237">
        <v>43753</v>
      </c>
      <c r="C265" s="237"/>
      <c r="D265" s="238" t="s">
        <v>829</v>
      </c>
      <c r="E265" s="239" t="s">
        <v>645</v>
      </c>
      <c r="F265" s="209">
        <v>111</v>
      </c>
      <c r="G265" s="239"/>
      <c r="H265" s="239">
        <v>141</v>
      </c>
      <c r="I265" s="241">
        <v>141</v>
      </c>
      <c r="J265" s="211" t="s">
        <v>629</v>
      </c>
      <c r="K265" s="212">
        <f t="shared" si="62"/>
        <v>30</v>
      </c>
      <c r="L265" s="213">
        <f t="shared" si="63"/>
        <v>0.27027027027027029</v>
      </c>
      <c r="M265" s="208" t="s">
        <v>613</v>
      </c>
      <c r="N265" s="214">
        <v>44328</v>
      </c>
      <c r="O265" s="1"/>
      <c r="P265" s="1"/>
      <c r="Q265" s="1"/>
      <c r="R265" s="6" t="s">
        <v>806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6">
        <v>150</v>
      </c>
      <c r="B266" s="237">
        <v>43753</v>
      </c>
      <c r="C266" s="237"/>
      <c r="D266" s="238" t="s">
        <v>830</v>
      </c>
      <c r="E266" s="239" t="s">
        <v>645</v>
      </c>
      <c r="F266" s="209">
        <v>296</v>
      </c>
      <c r="G266" s="239"/>
      <c r="H266" s="239">
        <v>370</v>
      </c>
      <c r="I266" s="241">
        <v>370</v>
      </c>
      <c r="J266" s="211" t="s">
        <v>703</v>
      </c>
      <c r="K266" s="212">
        <f t="shared" si="62"/>
        <v>74</v>
      </c>
      <c r="L266" s="213">
        <f t="shared" si="63"/>
        <v>0.25</v>
      </c>
      <c r="M266" s="208" t="s">
        <v>613</v>
      </c>
      <c r="N266" s="214">
        <v>43853</v>
      </c>
      <c r="O266" s="1"/>
      <c r="P266" s="1"/>
      <c r="Q266" s="1"/>
      <c r="R266" s="6" t="s">
        <v>806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6">
        <v>151</v>
      </c>
      <c r="B267" s="237">
        <v>43754</v>
      </c>
      <c r="C267" s="237"/>
      <c r="D267" s="238" t="s">
        <v>831</v>
      </c>
      <c r="E267" s="239" t="s">
        <v>645</v>
      </c>
      <c r="F267" s="209">
        <v>300</v>
      </c>
      <c r="G267" s="239"/>
      <c r="H267" s="239">
        <v>382.5</v>
      </c>
      <c r="I267" s="241">
        <v>344</v>
      </c>
      <c r="J267" s="211" t="s">
        <v>832</v>
      </c>
      <c r="K267" s="212">
        <f t="shared" si="62"/>
        <v>82.5</v>
      </c>
      <c r="L267" s="213">
        <f t="shared" si="63"/>
        <v>0.27500000000000002</v>
      </c>
      <c r="M267" s="208" t="s">
        <v>613</v>
      </c>
      <c r="N267" s="214">
        <v>44238</v>
      </c>
      <c r="O267" s="1"/>
      <c r="P267" s="1"/>
      <c r="Q267" s="1"/>
      <c r="R267" s="6" t="s">
        <v>806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55">
        <v>152</v>
      </c>
      <c r="B268" s="256">
        <v>43832</v>
      </c>
      <c r="C268" s="256"/>
      <c r="D268" s="257" t="s">
        <v>833</v>
      </c>
      <c r="E268" s="56" t="s">
        <v>645</v>
      </c>
      <c r="F268" s="258" t="s">
        <v>834</v>
      </c>
      <c r="G268" s="56"/>
      <c r="H268" s="56"/>
      <c r="I268" s="259">
        <v>590</v>
      </c>
      <c r="J268" s="254" t="s">
        <v>616</v>
      </c>
      <c r="K268" s="254"/>
      <c r="L268" s="260"/>
      <c r="M268" s="261" t="s">
        <v>616</v>
      </c>
      <c r="N268" s="262"/>
      <c r="O268" s="1"/>
      <c r="P268" s="1"/>
      <c r="Q268" s="1"/>
      <c r="R268" s="6" t="s">
        <v>806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153</v>
      </c>
      <c r="B269" s="237">
        <v>43966</v>
      </c>
      <c r="C269" s="237"/>
      <c r="D269" s="238" t="s">
        <v>72</v>
      </c>
      <c r="E269" s="239" t="s">
        <v>645</v>
      </c>
      <c r="F269" s="209">
        <v>67.5</v>
      </c>
      <c r="G269" s="239"/>
      <c r="H269" s="239">
        <v>86</v>
      </c>
      <c r="I269" s="241">
        <v>86</v>
      </c>
      <c r="J269" s="211" t="s">
        <v>835</v>
      </c>
      <c r="K269" s="212">
        <f t="shared" ref="K269:K276" si="64">H269-F269</f>
        <v>18.5</v>
      </c>
      <c r="L269" s="213">
        <f t="shared" ref="L269:L276" si="65">K269/F269</f>
        <v>0.27407407407407408</v>
      </c>
      <c r="M269" s="208" t="s">
        <v>613</v>
      </c>
      <c r="N269" s="214">
        <v>44008</v>
      </c>
      <c r="O269" s="1"/>
      <c r="P269" s="1"/>
      <c r="Q269" s="1"/>
      <c r="R269" s="6" t="s">
        <v>806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6">
        <v>154</v>
      </c>
      <c r="B270" s="237">
        <v>44035</v>
      </c>
      <c r="C270" s="237"/>
      <c r="D270" s="238" t="s">
        <v>496</v>
      </c>
      <c r="E270" s="239" t="s">
        <v>645</v>
      </c>
      <c r="F270" s="209">
        <v>231</v>
      </c>
      <c r="G270" s="239"/>
      <c r="H270" s="239">
        <v>281</v>
      </c>
      <c r="I270" s="241">
        <v>281</v>
      </c>
      <c r="J270" s="211" t="s">
        <v>703</v>
      </c>
      <c r="K270" s="212">
        <f t="shared" si="64"/>
        <v>50</v>
      </c>
      <c r="L270" s="213">
        <f t="shared" si="65"/>
        <v>0.21645021645021645</v>
      </c>
      <c r="M270" s="208" t="s">
        <v>613</v>
      </c>
      <c r="N270" s="214">
        <v>44358</v>
      </c>
      <c r="O270" s="1"/>
      <c r="P270" s="1"/>
      <c r="Q270" s="1"/>
      <c r="R270" s="6" t="s">
        <v>806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6">
        <v>155</v>
      </c>
      <c r="B271" s="237">
        <v>44092</v>
      </c>
      <c r="C271" s="237"/>
      <c r="D271" s="238" t="s">
        <v>417</v>
      </c>
      <c r="E271" s="239" t="s">
        <v>645</v>
      </c>
      <c r="F271" s="239">
        <v>206</v>
      </c>
      <c r="G271" s="239"/>
      <c r="H271" s="239">
        <v>248</v>
      </c>
      <c r="I271" s="241">
        <v>248</v>
      </c>
      <c r="J271" s="211" t="s">
        <v>703</v>
      </c>
      <c r="K271" s="212">
        <f t="shared" si="64"/>
        <v>42</v>
      </c>
      <c r="L271" s="213">
        <f t="shared" si="65"/>
        <v>0.20388349514563106</v>
      </c>
      <c r="M271" s="208" t="s">
        <v>613</v>
      </c>
      <c r="N271" s="214">
        <v>44214</v>
      </c>
      <c r="O271" s="1"/>
      <c r="P271" s="1"/>
      <c r="Q271" s="1"/>
      <c r="R271" s="6" t="s">
        <v>806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6">
        <v>156</v>
      </c>
      <c r="B272" s="237">
        <v>44140</v>
      </c>
      <c r="C272" s="237"/>
      <c r="D272" s="238" t="s">
        <v>417</v>
      </c>
      <c r="E272" s="239" t="s">
        <v>645</v>
      </c>
      <c r="F272" s="239">
        <v>182.5</v>
      </c>
      <c r="G272" s="239"/>
      <c r="H272" s="239">
        <v>248</v>
      </c>
      <c r="I272" s="241">
        <v>248</v>
      </c>
      <c r="J272" s="211" t="s">
        <v>703</v>
      </c>
      <c r="K272" s="212">
        <f t="shared" si="64"/>
        <v>65.5</v>
      </c>
      <c r="L272" s="213">
        <f t="shared" si="65"/>
        <v>0.35890410958904112</v>
      </c>
      <c r="M272" s="208" t="s">
        <v>613</v>
      </c>
      <c r="N272" s="214">
        <v>44214</v>
      </c>
      <c r="O272" s="1"/>
      <c r="P272" s="1"/>
      <c r="Q272" s="1"/>
      <c r="R272" s="6" t="s">
        <v>806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6">
        <v>157</v>
      </c>
      <c r="B273" s="237">
        <v>44140</v>
      </c>
      <c r="C273" s="237"/>
      <c r="D273" s="238" t="s">
        <v>332</v>
      </c>
      <c r="E273" s="239" t="s">
        <v>645</v>
      </c>
      <c r="F273" s="239">
        <v>247.5</v>
      </c>
      <c r="G273" s="239"/>
      <c r="H273" s="239">
        <v>320</v>
      </c>
      <c r="I273" s="241">
        <v>320</v>
      </c>
      <c r="J273" s="211" t="s">
        <v>703</v>
      </c>
      <c r="K273" s="212">
        <f t="shared" si="64"/>
        <v>72.5</v>
      </c>
      <c r="L273" s="213">
        <f t="shared" si="65"/>
        <v>0.29292929292929293</v>
      </c>
      <c r="M273" s="208" t="s">
        <v>613</v>
      </c>
      <c r="N273" s="214">
        <v>44323</v>
      </c>
      <c r="O273" s="1"/>
      <c r="P273" s="1"/>
      <c r="Q273" s="1"/>
      <c r="R273" s="6" t="s">
        <v>806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6">
        <v>158</v>
      </c>
      <c r="B274" s="237">
        <v>44140</v>
      </c>
      <c r="C274" s="237"/>
      <c r="D274" s="238" t="s">
        <v>273</v>
      </c>
      <c r="E274" s="239" t="s">
        <v>645</v>
      </c>
      <c r="F274" s="209">
        <v>925</v>
      </c>
      <c r="G274" s="239"/>
      <c r="H274" s="239">
        <v>1095</v>
      </c>
      <c r="I274" s="241">
        <v>1093</v>
      </c>
      <c r="J274" s="211" t="s">
        <v>836</v>
      </c>
      <c r="K274" s="212">
        <f t="shared" si="64"/>
        <v>170</v>
      </c>
      <c r="L274" s="213">
        <f t="shared" si="65"/>
        <v>0.18378378378378379</v>
      </c>
      <c r="M274" s="208" t="s">
        <v>613</v>
      </c>
      <c r="N274" s="214">
        <v>44201</v>
      </c>
      <c r="O274" s="1"/>
      <c r="P274" s="1"/>
      <c r="Q274" s="1"/>
      <c r="R274" s="6" t="s">
        <v>806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6">
        <v>159</v>
      </c>
      <c r="B275" s="237">
        <v>44140</v>
      </c>
      <c r="C275" s="237"/>
      <c r="D275" s="238" t="s">
        <v>348</v>
      </c>
      <c r="E275" s="239" t="s">
        <v>645</v>
      </c>
      <c r="F275" s="209">
        <v>332.5</v>
      </c>
      <c r="G275" s="239"/>
      <c r="H275" s="239">
        <v>393</v>
      </c>
      <c r="I275" s="241">
        <v>406</v>
      </c>
      <c r="J275" s="211" t="s">
        <v>837</v>
      </c>
      <c r="K275" s="212">
        <f t="shared" si="64"/>
        <v>60.5</v>
      </c>
      <c r="L275" s="213">
        <f t="shared" si="65"/>
        <v>0.18195488721804512</v>
      </c>
      <c r="M275" s="208" t="s">
        <v>613</v>
      </c>
      <c r="N275" s="214">
        <v>44256</v>
      </c>
      <c r="O275" s="1"/>
      <c r="P275" s="1"/>
      <c r="Q275" s="1"/>
      <c r="R275" s="6" t="s">
        <v>806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6">
        <v>160</v>
      </c>
      <c r="B276" s="237">
        <v>44141</v>
      </c>
      <c r="C276" s="237"/>
      <c r="D276" s="238" t="s">
        <v>496</v>
      </c>
      <c r="E276" s="239" t="s">
        <v>645</v>
      </c>
      <c r="F276" s="209">
        <v>231</v>
      </c>
      <c r="G276" s="239"/>
      <c r="H276" s="239">
        <v>281</v>
      </c>
      <c r="I276" s="241">
        <v>281</v>
      </c>
      <c r="J276" s="211" t="s">
        <v>703</v>
      </c>
      <c r="K276" s="212">
        <f t="shared" si="64"/>
        <v>50</v>
      </c>
      <c r="L276" s="213">
        <f t="shared" si="65"/>
        <v>0.21645021645021645</v>
      </c>
      <c r="M276" s="208" t="s">
        <v>613</v>
      </c>
      <c r="N276" s="214">
        <v>44358</v>
      </c>
      <c r="O276" s="1"/>
      <c r="P276" s="1"/>
      <c r="Q276" s="1"/>
      <c r="R276" s="6" t="s">
        <v>806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63">
        <v>161</v>
      </c>
      <c r="B277" s="256">
        <v>44187</v>
      </c>
      <c r="C277" s="256"/>
      <c r="D277" s="257" t="s">
        <v>469</v>
      </c>
      <c r="E277" s="56" t="s">
        <v>645</v>
      </c>
      <c r="F277" s="258" t="s">
        <v>838</v>
      </c>
      <c r="G277" s="56"/>
      <c r="H277" s="56"/>
      <c r="I277" s="259">
        <v>239</v>
      </c>
      <c r="J277" s="254" t="s">
        <v>616</v>
      </c>
      <c r="K277" s="254"/>
      <c r="L277" s="260"/>
      <c r="M277" s="261"/>
      <c r="N277" s="262"/>
      <c r="O277" s="1"/>
      <c r="P277" s="1"/>
      <c r="Q277" s="1"/>
      <c r="R277" s="6" t="s">
        <v>806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63">
        <v>162</v>
      </c>
      <c r="B278" s="256">
        <v>44258</v>
      </c>
      <c r="C278" s="256"/>
      <c r="D278" s="257" t="s">
        <v>833</v>
      </c>
      <c r="E278" s="56" t="s">
        <v>645</v>
      </c>
      <c r="F278" s="258" t="s">
        <v>834</v>
      </c>
      <c r="G278" s="56"/>
      <c r="H278" s="56"/>
      <c r="I278" s="259">
        <v>590</v>
      </c>
      <c r="J278" s="254" t="s">
        <v>616</v>
      </c>
      <c r="K278" s="254"/>
      <c r="L278" s="260"/>
      <c r="M278" s="261"/>
      <c r="N278" s="262"/>
      <c r="O278" s="1"/>
      <c r="P278" s="1"/>
      <c r="R278" s="6" t="s">
        <v>806</v>
      </c>
    </row>
    <row r="279" spans="1:26" ht="12.75" customHeight="1">
      <c r="A279" s="236">
        <v>163</v>
      </c>
      <c r="B279" s="237">
        <v>44274</v>
      </c>
      <c r="C279" s="237"/>
      <c r="D279" s="238" t="s">
        <v>348</v>
      </c>
      <c r="E279" s="239" t="s">
        <v>645</v>
      </c>
      <c r="F279" s="209">
        <v>355</v>
      </c>
      <c r="G279" s="239"/>
      <c r="H279" s="239">
        <v>422.5</v>
      </c>
      <c r="I279" s="241">
        <v>420</v>
      </c>
      <c r="J279" s="211" t="s">
        <v>839</v>
      </c>
      <c r="K279" s="212">
        <f t="shared" ref="K279:K281" si="66">H279-F279</f>
        <v>67.5</v>
      </c>
      <c r="L279" s="213">
        <f t="shared" ref="L279:L281" si="67">K279/F279</f>
        <v>0.19014084507042253</v>
      </c>
      <c r="M279" s="208" t="s">
        <v>613</v>
      </c>
      <c r="N279" s="214">
        <v>44361</v>
      </c>
      <c r="O279" s="1"/>
      <c r="R279" s="264" t="s">
        <v>806</v>
      </c>
    </row>
    <row r="280" spans="1:26" ht="12.75" customHeight="1">
      <c r="A280" s="236">
        <v>164</v>
      </c>
      <c r="B280" s="237">
        <v>44295</v>
      </c>
      <c r="C280" s="237"/>
      <c r="D280" s="238" t="s">
        <v>840</v>
      </c>
      <c r="E280" s="239" t="s">
        <v>645</v>
      </c>
      <c r="F280" s="209">
        <v>555</v>
      </c>
      <c r="G280" s="239"/>
      <c r="H280" s="239">
        <v>663</v>
      </c>
      <c r="I280" s="241">
        <v>663</v>
      </c>
      <c r="J280" s="211" t="s">
        <v>841</v>
      </c>
      <c r="K280" s="212">
        <f t="shared" si="66"/>
        <v>108</v>
      </c>
      <c r="L280" s="213">
        <f t="shared" si="67"/>
        <v>0.19459459459459461</v>
      </c>
      <c r="M280" s="208" t="s">
        <v>613</v>
      </c>
      <c r="N280" s="214">
        <v>44321</v>
      </c>
      <c r="O280" s="1"/>
      <c r="P280" s="1"/>
      <c r="Q280" s="1"/>
      <c r="R280" s="264" t="s">
        <v>806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6">
        <v>165</v>
      </c>
      <c r="B281" s="237">
        <v>44308</v>
      </c>
      <c r="C281" s="237"/>
      <c r="D281" s="238" t="s">
        <v>385</v>
      </c>
      <c r="E281" s="239" t="s">
        <v>645</v>
      </c>
      <c r="F281" s="209">
        <v>126.5</v>
      </c>
      <c r="G281" s="239"/>
      <c r="H281" s="239">
        <v>155</v>
      </c>
      <c r="I281" s="241">
        <v>155</v>
      </c>
      <c r="J281" s="211" t="s">
        <v>703</v>
      </c>
      <c r="K281" s="212">
        <f t="shared" si="66"/>
        <v>28.5</v>
      </c>
      <c r="L281" s="213">
        <f t="shared" si="67"/>
        <v>0.22529644268774704</v>
      </c>
      <c r="M281" s="208" t="s">
        <v>613</v>
      </c>
      <c r="N281" s="214">
        <v>44362</v>
      </c>
      <c r="O281" s="1"/>
      <c r="R281" s="264" t="s">
        <v>806</v>
      </c>
    </row>
    <row r="282" spans="1:26" ht="12.75" customHeight="1">
      <c r="A282" s="263">
        <v>166</v>
      </c>
      <c r="B282" s="256">
        <v>44368</v>
      </c>
      <c r="C282" s="256"/>
      <c r="D282" s="257" t="s">
        <v>404</v>
      </c>
      <c r="E282" s="56" t="s">
        <v>645</v>
      </c>
      <c r="F282" s="258" t="s">
        <v>842</v>
      </c>
      <c r="G282" s="56"/>
      <c r="H282" s="56"/>
      <c r="I282" s="259">
        <v>344</v>
      </c>
      <c r="J282" s="254" t="s">
        <v>616</v>
      </c>
      <c r="K282" s="263"/>
      <c r="L282" s="256"/>
      <c r="M282" s="256"/>
      <c r="N282" s="257"/>
      <c r="O282" s="1"/>
      <c r="R282" s="264" t="s">
        <v>806</v>
      </c>
    </row>
    <row r="283" spans="1:26" ht="12.75" customHeight="1">
      <c r="A283" s="263">
        <v>167</v>
      </c>
      <c r="B283" s="256">
        <v>44368</v>
      </c>
      <c r="C283" s="256"/>
      <c r="D283" s="257" t="s">
        <v>496</v>
      </c>
      <c r="E283" s="56" t="s">
        <v>645</v>
      </c>
      <c r="F283" s="258" t="s">
        <v>843</v>
      </c>
      <c r="G283" s="56"/>
      <c r="H283" s="56"/>
      <c r="I283" s="259">
        <v>320</v>
      </c>
      <c r="J283" s="254" t="s">
        <v>616</v>
      </c>
      <c r="K283" s="263"/>
      <c r="L283" s="256"/>
      <c r="M283" s="256"/>
      <c r="N283" s="257"/>
      <c r="O283" s="44"/>
      <c r="R283" s="264" t="s">
        <v>806</v>
      </c>
    </row>
    <row r="284" spans="1:26" ht="12.75" customHeight="1">
      <c r="A284" s="263">
        <v>168</v>
      </c>
      <c r="B284" s="256">
        <v>44406</v>
      </c>
      <c r="C284" s="256"/>
      <c r="D284" s="257" t="s">
        <v>385</v>
      </c>
      <c r="E284" s="56" t="s">
        <v>645</v>
      </c>
      <c r="F284" s="258" t="s">
        <v>846</v>
      </c>
      <c r="G284" s="56"/>
      <c r="H284" s="56"/>
      <c r="I284" s="56">
        <v>200</v>
      </c>
      <c r="J284" s="254" t="s">
        <v>616</v>
      </c>
      <c r="K284" s="263"/>
      <c r="L284" s="256"/>
      <c r="M284" s="256"/>
      <c r="N284" s="257"/>
      <c r="O284" s="44"/>
      <c r="R284" s="264" t="s">
        <v>806</v>
      </c>
    </row>
    <row r="285" spans="1:26" ht="12.75" customHeight="1">
      <c r="A285" s="263">
        <v>169</v>
      </c>
      <c r="B285" s="256">
        <v>44462</v>
      </c>
      <c r="C285" s="256"/>
      <c r="D285" s="257" t="s">
        <v>860</v>
      </c>
      <c r="E285" s="56" t="s">
        <v>645</v>
      </c>
      <c r="F285" s="258" t="s">
        <v>861</v>
      </c>
      <c r="G285" s="56"/>
      <c r="H285" s="56"/>
      <c r="I285" s="56">
        <v>1500</v>
      </c>
      <c r="J285" s="254" t="s">
        <v>616</v>
      </c>
      <c r="K285" s="263"/>
      <c r="L285" s="256"/>
      <c r="M285" s="256"/>
      <c r="N285" s="257"/>
      <c r="O285" s="44"/>
      <c r="R285" s="264"/>
    </row>
    <row r="286" spans="1:26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264"/>
    </row>
    <row r="287" spans="1:26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264"/>
    </row>
    <row r="288" spans="1:26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264"/>
    </row>
    <row r="289" spans="1:18" ht="12.75" customHeight="1">
      <c r="A289" s="263"/>
      <c r="B289" s="265" t="s">
        <v>844</v>
      </c>
      <c r="F289" s="59"/>
      <c r="G289" s="59"/>
      <c r="H289" s="59"/>
      <c r="I289" s="59"/>
      <c r="J289" s="44"/>
      <c r="K289" s="59"/>
      <c r="L289" s="59"/>
      <c r="M289" s="59"/>
      <c r="O289" s="44"/>
      <c r="R289" s="264"/>
    </row>
    <row r="290" spans="1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A299" s="266"/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A300" s="266"/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A301" s="56"/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</sheetData>
  <autoFilter ref="R1:R297"/>
  <mergeCells count="6">
    <mergeCell ref="O60:O61"/>
    <mergeCell ref="P60:P61"/>
    <mergeCell ref="A60:A61"/>
    <mergeCell ref="B60:B61"/>
    <mergeCell ref="M60:M61"/>
    <mergeCell ref="N60:N6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2021-10-06T02:32:31Z</dcterms:modified>
</cp:coreProperties>
</file>