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F&amp;O)'!$R$1:$R$264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4" i="6"/>
  <c r="M64" s="1"/>
  <c r="K49"/>
  <c r="L49"/>
  <c r="L47"/>
  <c r="K47"/>
  <c r="L48"/>
  <c r="K48"/>
  <c r="L18"/>
  <c r="K18"/>
  <c r="K63"/>
  <c r="M63" s="1"/>
  <c r="K62"/>
  <c r="M62" s="1"/>
  <c r="L17"/>
  <c r="K17"/>
  <c r="M17" s="1"/>
  <c r="L16"/>
  <c r="M16" s="1"/>
  <c r="K16"/>
  <c r="L43"/>
  <c r="K43"/>
  <c r="M60"/>
  <c r="K60"/>
  <c r="L29"/>
  <c r="K29"/>
  <c r="M29" s="1"/>
  <c r="L28"/>
  <c r="K28"/>
  <c r="M28" l="1"/>
  <c r="M47"/>
  <c r="M48"/>
  <c r="M43"/>
  <c r="M49"/>
  <c r="M18"/>
  <c r="L44"/>
  <c r="M44" s="1"/>
  <c r="K44"/>
  <c r="K59"/>
  <c r="M59" s="1"/>
  <c r="K58"/>
  <c r="M58" s="1"/>
  <c r="K57"/>
  <c r="M57" s="1"/>
  <c r="L42"/>
  <c r="K42"/>
  <c r="L41"/>
  <c r="K41"/>
  <c r="K246"/>
  <c r="L246" s="1"/>
  <c r="L12"/>
  <c r="K12"/>
  <c r="L14"/>
  <c r="K14"/>
  <c r="M41" l="1"/>
  <c r="M42"/>
  <c r="M12"/>
  <c r="M14"/>
  <c r="K256" l="1"/>
  <c r="L256" s="1"/>
  <c r="L10"/>
  <c r="K10"/>
  <c r="M10" l="1"/>
  <c r="H252" l="1"/>
  <c r="K252" l="1"/>
  <c r="L252" s="1"/>
  <c r="K241"/>
  <c r="L241" s="1"/>
  <c r="K231"/>
  <c r="L231" s="1"/>
  <c r="K247" l="1"/>
  <c r="L247" s="1"/>
  <c r="K248" l="1"/>
  <c r="L248" s="1"/>
  <c r="K245" l="1"/>
  <c r="L245" s="1"/>
  <c r="K224"/>
  <c r="L224" s="1"/>
  <c r="K244"/>
  <c r="L244" s="1"/>
  <c r="K243"/>
  <c r="L243" s="1"/>
  <c r="K242"/>
  <c r="L242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F220"/>
  <c r="K220" s="1"/>
  <c r="L220" s="1"/>
  <c r="K219"/>
  <c r="L219" s="1"/>
  <c r="K218"/>
  <c r="L218" s="1"/>
  <c r="K217"/>
  <c r="L217" s="1"/>
  <c r="K216"/>
  <c r="L216" s="1"/>
  <c r="K215"/>
  <c r="L215" s="1"/>
  <c r="F214"/>
  <c r="K214" s="1"/>
  <c r="L214" s="1"/>
  <c r="F213"/>
  <c r="K213" s="1"/>
  <c r="L213" s="1"/>
  <c r="K212"/>
  <c r="L212" s="1"/>
  <c r="F211"/>
  <c r="K211" s="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3"/>
  <c r="L193" s="1"/>
  <c r="K192"/>
  <c r="L192" s="1"/>
  <c r="F191"/>
  <c r="K191" s="1"/>
  <c r="L191" s="1"/>
  <c r="K190"/>
  <c r="L190" s="1"/>
  <c r="K187"/>
  <c r="L187" s="1"/>
  <c r="K186"/>
  <c r="L186" s="1"/>
  <c r="K185"/>
  <c r="L185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5"/>
  <c r="L165" s="1"/>
  <c r="K163"/>
  <c r="L163" s="1"/>
  <c r="K161"/>
  <c r="L161" s="1"/>
  <c r="K159"/>
  <c r="L159" s="1"/>
  <c r="K158"/>
  <c r="L158" s="1"/>
  <c r="K157"/>
  <c r="L157" s="1"/>
  <c r="K155"/>
  <c r="L155" s="1"/>
  <c r="K154"/>
  <c r="L154" s="1"/>
  <c r="K153"/>
  <c r="L153" s="1"/>
  <c r="K152"/>
  <c r="K151"/>
  <c r="L151" s="1"/>
  <c r="K150"/>
  <c r="L150" s="1"/>
  <c r="K148"/>
  <c r="L148" s="1"/>
  <c r="K147"/>
  <c r="L147" s="1"/>
  <c r="K146"/>
  <c r="L146" s="1"/>
  <c r="K145"/>
  <c r="L145" s="1"/>
  <c r="K144"/>
  <c r="L144" s="1"/>
  <c r="F143"/>
  <c r="K143" s="1"/>
  <c r="L143" s="1"/>
  <c r="H142"/>
  <c r="K142" s="1"/>
  <c r="L142" s="1"/>
  <c r="K139"/>
  <c r="L139" s="1"/>
  <c r="K138"/>
  <c r="L138" s="1"/>
  <c r="K137"/>
  <c r="L137" s="1"/>
  <c r="K136"/>
  <c r="L136" s="1"/>
  <c r="K135"/>
  <c r="L135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H108"/>
  <c r="K108" s="1"/>
  <c r="L108" s="1"/>
  <c r="F107"/>
  <c r="K107" s="1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M7"/>
  <c r="D7" i="5"/>
  <c r="K6" i="4"/>
  <c r="K6" i="3"/>
  <c r="L6" i="2"/>
</calcChain>
</file>

<file path=xl/sharedStrings.xml><?xml version="1.0" encoding="utf-8"?>
<sst xmlns="http://schemas.openxmlformats.org/spreadsheetml/2006/main" count="3213" uniqueCount="1168">
  <si>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</si>
  <si>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</si>
  <si>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</si>
  <si>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</si>
  <si>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</si>
  <si>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</si>
  <si>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</si>
  <si>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</si>
  <si>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</si>
  <si>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</si>
  <si>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</si>
  <si>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</si>
  <si>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</si>
  <si>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</si>
  <si>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</si>
  <si>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</si>
  <si>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</si>
  <si>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</si>
  <si>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</si>
  <si>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</si>
  <si>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</si>
  <si>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</si>
  <si>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</si>
  <si>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</si>
  <si>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</si>
  <si>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</si>
  <si>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</si>
  <si>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</si>
  <si>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</si>
  <si>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</si>
  <si>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</si>
  <si>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</si>
  <si>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</si>
  <si>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</si>
  <si>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</si>
  <si>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</si>
  <si>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</si>
  <si>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</si>
  <si>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</si>
  <si>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</si>
  <si>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</si>
  <si>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</si>
  <si>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</si>
  <si>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</si>
  <si>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</si>
  <si>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</si>
  <si>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</si>
  <si>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</si>
  <si>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</si>
  <si>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</si>
  <si>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</si>
  <si>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</si>
  <si>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</si>
  <si>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</si>
  <si>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</si>
  <si>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</si>
  <si>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</si>
  <si>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</si>
  <si>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</si>
  <si>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</si>
  <si>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</si>
  <si>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</si>
  <si>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</si>
  <si>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</si>
  <si>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</si>
  <si>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</si>
  <si>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</si>
  <si>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</si>
  <si>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</si>
  <si>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</si>
  <si>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</si>
  <si>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</si>
  <si>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</si>
  <si>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</si>
  <si>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</si>
  <si>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</si>
  <si>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</si>
  <si>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</si>
  <si>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</si>
  <si>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</si>
  <si>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</si>
  <si>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</si>
  <si>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</si>
  <si>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</si>
  <si>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</si>
  <si>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</si>
  <si>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</si>
  <si>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</si>
  <si>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</si>
  <si>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</si>
  <si>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</si>
  <si>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</si>
  <si>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</si>
  <si>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</si>
  <si>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</si>
  <si>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</si>
  <si>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</si>
  <si>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</si>
  <si>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</si>
  <si>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</si>
  <si>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</si>
  <si>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</si>
  <si>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</si>
  <si>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</si>
  <si>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</si>
  <si>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</si>
  <si>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</si>
  <si>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</si>
  <si>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</si>
  <si>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</si>
  <si>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</si>
  <si>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</si>
  <si>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</si>
  <si>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</si>
  <si>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</si>
  <si>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</si>
  <si>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</si>
  <si>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</si>
  <si>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</si>
  <si>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</si>
  <si>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</si>
  <si>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</si>
  <si>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</si>
  <si>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</si>
  <si>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</si>
  <si>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</si>
  <si>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</si>
  <si>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</si>
  <si>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</si>
  <si>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</si>
  <si>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</si>
  <si>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</si>
  <si>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</si>
  <si>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</si>
  <si>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</si>
  <si>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</si>
  <si>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</si>
  <si>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</si>
  <si>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</si>
  <si>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</si>
  <si>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</si>
  <si>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</si>
  <si>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</si>
  <si>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</si>
  <si>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</si>
  <si>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</si>
  <si>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</si>
  <si>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</si>
  <si>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</si>
  <si>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</si>
  <si>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</si>
  <si>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</si>
  <si>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</si>
  <si>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</si>
  <si>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</si>
  <si>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</si>
  <si>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</si>
  <si>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</si>
  <si>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</si>
  <si>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</si>
  <si>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</si>
  <si>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</si>
  <si>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</si>
  <si>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</si>
  <si>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</si>
  <si>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</si>
  <si>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</si>
  <si>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</si>
  <si>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</si>
  <si>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</si>
  <si>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</si>
  <si>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</si>
  <si>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</si>
  <si>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</si>
  <si>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</si>
  <si>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</si>
  <si>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</si>
  <si>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</si>
  <si>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</si>
  <si>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</si>
  <si>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</si>
  <si>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</si>
  <si>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</si>
  <si>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</si>
  <si>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</si>
  <si>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</si>
  <si>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</si>
  <si>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</si>
  <si>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</si>
  <si>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</si>
  <si>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</si>
  <si>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</si>
  <si>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</si>
  <si>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</si>
  <si>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</si>
  <si>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</si>
  <si>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</si>
  <si>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</si>
  <si>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</si>
  <si>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</si>
  <si>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</si>
  <si>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</si>
  <si>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</si>
  <si>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</si>
  <si>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</si>
  <si>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</si>
  <si>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</si>
  <si>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</si>
  <si>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</si>
  <si>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</si>
  <si>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</si>
  <si>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</si>
  <si>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</si>
  <si>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</si>
  <si>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</si>
  <si>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</si>
  <si>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</si>
  <si>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</si>
  <si>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</si>
  <si>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</si>
  <si>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</si>
  <si>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</si>
  <si>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</si>
  <si>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</si>
  <si>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</si>
  <si>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</si>
  <si>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</si>
  <si>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</si>
  <si>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</si>
  <si>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</si>
  <si>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</si>
  <si>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</si>
  <si>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</si>
  <si>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</si>
  <si>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</si>
  <si>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</si>
  <si>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</si>
  <si>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</si>
  <si>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</si>
  <si>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</si>
  <si>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</si>
  <si>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</si>
  <si>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</si>
  <si>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</si>
  <si>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</si>
  <si>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</si>
  <si>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</si>
  <si>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</si>
  <si>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</si>
  <si>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</si>
  <si>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</si>
  <si>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</si>
  <si>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</si>
  <si>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</si>
  <si>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</si>
  <si>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</si>
  <si>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</si>
  <si>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</si>
  <si>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</si>
  <si>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</si>
  <si>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</si>
  <si>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</si>
  <si>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</si>
  <si>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</si>
  <si>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</si>
  <si>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</si>
  <si>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</si>
  <si>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</si>
  <si>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</si>
  <si>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</si>
  <si>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</si>
  <si>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</si>
  <si>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</si>
  <si>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</si>
  <si>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</si>
  <si>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</si>
  <si>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</si>
  <si>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</si>
  <si>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</si>
  <si>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</si>
  <si>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</si>
  <si>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</si>
  <si>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</si>
  <si>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</si>
  <si>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</si>
  <si>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</si>
  <si>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</si>
  <si>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</si>
  <si>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</si>
  <si>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</si>
  <si>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</si>
  <si>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</si>
  <si>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</si>
  <si>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</si>
  <si>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</si>
  <si>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</si>
  <si>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</si>
  <si>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</si>
  <si>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</si>
  <si>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</si>
  <si>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</si>
  <si>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</si>
  <si>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</si>
  <si>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</si>
  <si>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</si>
  <si>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</si>
  <si>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</si>
  <si>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</si>
  <si>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</si>
  <si>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</si>
  <si>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</si>
  <si>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</si>
  <si>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</si>
  <si>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</si>
  <si>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</si>
  <si>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</si>
  <si>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</si>
  <si>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</si>
  <si>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</si>
  <si>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</si>
  <si>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</si>
  <si>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</si>
  <si>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</si>
  <si>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</si>
  <si>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</si>
  <si>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</si>
  <si>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</si>
  <si>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</si>
  <si>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</si>
  <si>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</si>
  <si>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</si>
  <si>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</si>
  <si>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</si>
  <si>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</si>
  <si>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</si>
  <si>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</si>
  <si>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</si>
  <si>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</si>
  <si>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</si>
  <si>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</si>
  <si>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</si>
  <si>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</si>
  <si>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</si>
  <si>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</si>
  <si>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</si>
  <si>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</si>
  <si>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</si>
  <si>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</si>
  <si>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</si>
  <si>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</si>
  <si>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</si>
  <si>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</si>
  <si>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</si>
  <si>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</si>
  <si>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</si>
  <si>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</si>
  <si>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</si>
  <si>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</si>
  <si>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</si>
  <si>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</si>
  <si>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</si>
  <si>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</si>
  <si>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</si>
  <si>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</si>
  <si>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</si>
  <si>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</si>
  <si>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</si>
  <si>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</si>
  <si>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</si>
  <si>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</si>
  <si>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</si>
  <si>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</si>
  <si>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</si>
  <si>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</si>
  <si>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</si>
  <si>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</si>
  <si>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</si>
  <si>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</si>
  <si>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</si>
  <si>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</si>
  <si>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</si>
  <si>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</si>
  <si>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</si>
  <si>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</si>
  <si>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</si>
  <si>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</si>
  <si>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</si>
  <si>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</si>
  <si>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</si>
  <si>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</si>
  <si>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</si>
  <si>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</si>
  <si>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</si>
  <si>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</si>
  <si>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</si>
  <si>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</si>
  <si>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</si>
  <si>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</si>
  <si>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</si>
  <si>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</si>
  <si>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</si>
  <si>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</si>
  <si>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</si>
  <si>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</si>
  <si>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</si>
  <si>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</si>
  <si>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</si>
  <si>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</si>
  <si>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</si>
  <si>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</si>
  <si>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</si>
  <si>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</si>
  <si>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</si>
  <si>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</si>
  <si>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</si>
  <si>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</si>
  <si>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</si>
  <si>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</si>
  <si>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</si>
  <si>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</si>
  <si>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</si>
  <si>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</si>
  <si>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</si>
  <si>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</si>
  <si>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</si>
  <si>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</si>
  <si>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</si>
  <si>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</si>
  <si>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</si>
  <si>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</si>
  <si>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</si>
  <si>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</si>
  <si>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</si>
  <si>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</si>
  <si>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</si>
  <si>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</si>
  <si>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</si>
  <si>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</si>
  <si>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</si>
  <si>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</si>
  <si>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</si>
  <si>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</si>
  <si>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</si>
  <si>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</si>
  <si>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</si>
  <si>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</si>
  <si>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</si>
  <si>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</si>
  <si>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</si>
  <si>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</si>
  <si>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</si>
  <si>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</si>
  <si>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</si>
  <si>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</si>
  <si>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</si>
  <si>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</si>
  <si>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</si>
  <si>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</si>
  <si>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</si>
  <si>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</si>
  <si>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</si>
  <si>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</si>
  <si>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</si>
  <si>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</si>
  <si>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</si>
  <si>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</si>
  <si>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</si>
  <si>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</si>
  <si>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</si>
  <si>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</si>
  <si>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</si>
  <si>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</si>
  <si>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</si>
  <si>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</si>
  <si>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</si>
  <si>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</si>
  <si>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</si>
  <si>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</si>
  <si>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</si>
  <si>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</si>
  <si>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</si>
  <si>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</si>
  <si>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</si>
  <si>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</si>
  <si>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</si>
  <si>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</si>
  <si>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</si>
  <si>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</si>
  <si>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</si>
  <si>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</si>
  <si>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</si>
  <si>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</si>
  <si>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</si>
  <si>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</si>
  <si>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</si>
  <si>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</si>
  <si>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</si>
  <si>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</si>
  <si>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</si>
  <si>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</si>
  <si>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</si>
  <si>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</si>
  <si>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</si>
  <si>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</si>
  <si>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</si>
  <si>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</si>
  <si>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</si>
  <si>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</si>
  <si>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</si>
  <si>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</si>
  <si>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</si>
  <si>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</si>
  <si>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</si>
  <si>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</si>
  <si>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</si>
  <si>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</si>
  <si>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</si>
  <si>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</si>
  <si>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</si>
  <si>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</si>
  <si>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</si>
  <si>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</si>
  <si>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</si>
  <si>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</si>
  <si>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</si>
  <si>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</si>
  <si>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</si>
  <si>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</si>
  <si>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</si>
  <si>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</si>
  <si>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</si>
  <si>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</si>
  <si>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</si>
  <si>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</si>
  <si>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</si>
  <si>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</si>
  <si>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</si>
  <si>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</si>
  <si>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</si>
  <si>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</si>
  <si>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</si>
  <si>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</si>
  <si>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</si>
  <si>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</si>
  <si>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</si>
  <si>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</si>
  <si>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</si>
  <si>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</si>
  <si>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</si>
  <si>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</si>
  <si>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</si>
  <si>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</si>
  <si>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</si>
  <si>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</si>
  <si>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</si>
  <si>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</si>
  <si>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</si>
  <si>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</si>
  <si>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</si>
  <si>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</si>
  <si>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</si>
  <si>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</si>
  <si>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</si>
  <si>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</si>
  <si>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</si>
  <si>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</si>
  <si>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</si>
  <si>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</si>
  <si>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</si>
  <si>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</si>
  <si>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</si>
  <si>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</si>
  <si>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</si>
  <si>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</si>
  <si>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</si>
  <si>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</si>
  <si>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</si>
  <si>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</si>
  <si>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</si>
  <si>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</si>
  <si>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</si>
  <si>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</si>
  <si>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</si>
  <si>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</si>
  <si>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</si>
  <si>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</si>
  <si>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</si>
  <si>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</si>
  <si>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</si>
  <si>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</si>
  <si>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</si>
  <si>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</si>
  <si>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</si>
  <si>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</si>
  <si>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</si>
  <si>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</si>
  <si>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</si>
  <si>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</si>
  <si>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</si>
  <si>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</si>
  <si>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</si>
  <si>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</si>
  <si>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</si>
  <si>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</si>
  <si>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</si>
  <si>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</si>
  <si>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</si>
  <si>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</si>
  <si>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</si>
  <si>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</si>
  <si>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</si>
  <si>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</si>
  <si>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</si>
  <si>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</si>
  <si>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</si>
  <si>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</si>
  <si>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</si>
  <si>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</si>
  <si>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</si>
  <si>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</si>
  <si>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</si>
  <si>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</si>
  <si>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</si>
  <si>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</si>
  <si>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</si>
  <si>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</si>
  <si>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</si>
  <si>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</si>
  <si>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</si>
  <si>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</si>
  <si>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</si>
  <si>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</si>
  <si>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</si>
  <si>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</si>
  <si>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</si>
  <si>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</si>
  <si>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</si>
  <si>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</si>
  <si>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</si>
  <si>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</si>
  <si>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</si>
  <si>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</si>
  <si>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</si>
  <si>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</si>
  <si>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</si>
  <si>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</si>
  <si>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</si>
  <si>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</si>
  <si>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</si>
  <si>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</si>
  <si>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</si>
  <si>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</si>
  <si>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</si>
  <si>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</si>
  <si>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</si>
  <si>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</si>
  <si>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</si>
  <si>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</si>
  <si>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</si>
  <si>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</si>
  <si>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</si>
  <si>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</si>
  <si>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</si>
  <si>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</si>
  <si>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</si>
  <si>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</si>
  <si>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</si>
  <si>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</si>
  <si>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</si>
  <si>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</si>
  <si>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</si>
  <si>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</si>
  <si>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</si>
  <si>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</si>
  <si>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</si>
  <si>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</si>
  <si>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</si>
  <si>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</si>
  <si>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</si>
  <si>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</si>
  <si>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</si>
  <si>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</si>
  <si>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</si>
  <si>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</si>
  <si>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</si>
  <si>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</si>
  <si>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</si>
  <si>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</si>
  <si>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</si>
  <si>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</si>
  <si>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</si>
  <si>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</si>
  <si>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</si>
  <si>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</si>
  <si>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</si>
  <si>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</si>
  <si>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</si>
  <si>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</si>
  <si>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</si>
  <si>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</si>
  <si>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</si>
  <si>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</si>
  <si>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</si>
  <si>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</si>
  <si>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</si>
  <si>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</si>
  <si>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</si>
  <si>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</si>
  <si>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</si>
  <si>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</si>
  <si>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</si>
  <si>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</si>
  <si>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</si>
  <si>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</si>
  <si>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</si>
  <si>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</si>
  <si>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</si>
  <si>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</si>
  <si>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</si>
  <si>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</si>
  <si>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</si>
  <si>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</si>
  <si>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</si>
  <si>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</si>
  <si>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</si>
  <si>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</si>
  <si>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</si>
  <si>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</si>
  <si>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</si>
  <si>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</si>
  <si>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</si>
  <si>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</si>
  <si>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</si>
  <si>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</si>
  <si>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</si>
  <si>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</si>
  <si>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</si>
  <si>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</si>
  <si>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</si>
  <si>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</si>
  <si>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</si>
  <si>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</si>
  <si>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</si>
  <si>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</si>
  <si>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</si>
  <si>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</si>
  <si>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</si>
  <si>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</si>
  <si>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</si>
  <si>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</si>
  <si>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</si>
  <si>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</si>
  <si>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</si>
  <si>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</si>
  <si>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</si>
  <si>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</si>
  <si>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</si>
  <si>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</si>
  <si>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</si>
  <si>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</si>
  <si>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</si>
  <si>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</si>
  <si>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</si>
  <si>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</si>
  <si>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</si>
  <si>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</si>
  <si>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</si>
  <si>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</si>
  <si>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</si>
  <si>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</si>
  <si>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</si>
  <si>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</si>
  <si>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</si>
  <si>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</si>
  <si>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</si>
  <si>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</si>
  <si>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</si>
  <si>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</si>
  <si>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</si>
  <si>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</si>
  <si>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</si>
  <si>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</si>
  <si>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</si>
  <si>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</si>
  <si>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</si>
  <si>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</si>
  <si>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</si>
  <si>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</si>
  <si>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</si>
  <si>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</si>
  <si>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</si>
  <si>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</si>
  <si>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</si>
  <si>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</si>
  <si>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</si>
  <si>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</si>
  <si>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</si>
  <si>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</si>
  <si>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</si>
  <si>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</si>
  <si>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</si>
  <si>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</si>
  <si>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</si>
  <si>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</si>
  <si>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</si>
  <si>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</si>
  <si>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</si>
  <si>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</si>
  <si>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</si>
  <si>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</si>
  <si>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</si>
  <si>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</si>
  <si>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</si>
  <si>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</si>
  <si>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</si>
  <si>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</si>
  <si>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</si>
  <si>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</si>
  <si>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</si>
  <si>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</si>
  <si>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</si>
  <si>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</si>
  <si>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</si>
  <si>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</si>
  <si>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</si>
  <si>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</si>
  <si>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</si>
  <si>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</si>
  <si>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</si>
  <si>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</si>
  <si>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</si>
  <si>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</si>
  <si>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</si>
  <si>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</si>
  <si>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</si>
  <si>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</si>
  <si>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</si>
  <si>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</si>
  <si>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</si>
  <si>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</si>
  <si>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</si>
  <si>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</si>
  <si>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</si>
  <si>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</si>
  <si>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</si>
  <si>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</si>
  <si>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</si>
  <si>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</si>
  <si>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</si>
  <si>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</si>
  <si>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</si>
  <si>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</si>
  <si>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</si>
  <si>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</si>
  <si>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</si>
  <si>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</si>
  <si>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</si>
  <si>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</si>
  <si>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</si>
  <si>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</si>
  <si>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</si>
  <si>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</si>
  <si>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</si>
  <si>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</si>
  <si>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</si>
  <si>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</si>
  <si>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</si>
  <si>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</si>
  <si>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Part profit of Rs.77.5/-</t>
  </si>
  <si>
    <t>GRAVITON RESEARCH CAPITAL LLP</t>
  </si>
  <si>
    <t>245-248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</si>
  <si>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</si>
  <si>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</si>
  <si>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</si>
  <si>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</si>
  <si>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</si>
  <si>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</si>
  <si>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</si>
  <si>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</si>
  <si>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</si>
  <si>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</si>
  <si>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</si>
  <si>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</si>
  <si>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Part profit of Rs.17/-</t>
  </si>
  <si>
    <t>840-850</t>
  </si>
  <si>
    <t>1770-1850</t>
  </si>
  <si>
    <t>165-170</t>
  </si>
  <si>
    <t>BHARTIARTL SEP FUT</t>
  </si>
  <si>
    <t>OLATECH</t>
  </si>
  <si>
    <t>SCANDENT</t>
  </si>
  <si>
    <t>GAUTAM MOHAN DESHPANDE</t>
  </si>
  <si>
    <t>ICICIBANK SEP FUT</t>
  </si>
  <si>
    <t>3545-3565</t>
  </si>
  <si>
    <t>3700-3800</t>
  </si>
  <si>
    <t>BANKNIFTY 39700 CE 8 SEP</t>
  </si>
  <si>
    <t>600-700</t>
  </si>
  <si>
    <t>MINDAIND</t>
  </si>
  <si>
    <t>TOPGAIN FINANCE PRIVATE LIMITED</t>
  </si>
  <si>
    <t>WELCURE</t>
  </si>
  <si>
    <t>890-895</t>
  </si>
  <si>
    <t>CONCOR SEP FUT</t>
  </si>
  <si>
    <t>715-720</t>
  </si>
  <si>
    <t>HDFCAMC SEPT FUT</t>
  </si>
  <si>
    <t>2065-2075</t>
  </si>
  <si>
    <t>2140-2180</t>
  </si>
  <si>
    <t>377-379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</si>
  <si>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</si>
  <si>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</si>
  <si>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</si>
  <si>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</si>
  <si>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</si>
  <si>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</si>
  <si>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</si>
  <si>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ANERI</t>
  </si>
  <si>
    <t>ARTLINK VINTRADE LIMITED</t>
  </si>
  <si>
    <t>CHANDRAP</t>
  </si>
  <si>
    <t>SYLPH</t>
  </si>
  <si>
    <t>MARSHALL</t>
  </si>
  <si>
    <t>Marshall Machines Ltd</t>
  </si>
  <si>
    <t>RIIL</t>
  </si>
  <si>
    <t>Reliance Indl Infra Ltd</t>
  </si>
  <si>
    <t>XTX MARKETS LLP</t>
  </si>
  <si>
    <t>210-214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</si>
  <si>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</si>
  <si>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</si>
  <si>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</si>
  <si>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</si>
  <si>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</si>
  <si>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</si>
  <si>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</si>
  <si>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160-180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</si>
  <si>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</si>
  <si>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</si>
  <si>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</si>
  <si>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</si>
  <si>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</si>
  <si>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</si>
  <si>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</si>
  <si>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533-535</t>
  </si>
  <si>
    <t>520-510</t>
  </si>
  <si>
    <t>Profit of Rs.23.5/-</t>
  </si>
  <si>
    <t>ZYDUSLIFE SEPT FUT</t>
  </si>
  <si>
    <t>380-385</t>
  </si>
  <si>
    <t>KOKAN SHUHABUDDIN SHAHNAZ</t>
  </si>
  <si>
    <t>AVIRAT ENTERPRISE</t>
  </si>
  <si>
    <t>DHYAANI</t>
  </si>
  <si>
    <t>GKPR TRADEX PRIVATE LIMITED</t>
  </si>
  <si>
    <t>RAJAN GUPTA</t>
  </si>
  <si>
    <t>GRADIENTE</t>
  </si>
  <si>
    <t>JMP SECURITIES PVT LTD</t>
  </si>
  <si>
    <t>LLFICL</t>
  </si>
  <si>
    <t>SKSE SECURITIES LIMITED CORP CM/TM PROP A/C</t>
  </si>
  <si>
    <t>PARESH DHIRAJLAL SHAH</t>
  </si>
  <si>
    <t>SELLWIN</t>
  </si>
  <si>
    <t>SOFCOM</t>
  </si>
  <si>
    <t>VISAGAR FINANCIAL SERVICES LIMITED</t>
  </si>
  <si>
    <t>KISHORE MEHTA</t>
  </si>
  <si>
    <t>GAURI NANDAN TRADERS</t>
  </si>
  <si>
    <t>VAL</t>
  </si>
  <si>
    <t>SHANTA JAIN</t>
  </si>
  <si>
    <t>VALSONQ</t>
  </si>
  <si>
    <t>DHANALAKSHMI SRIDHAR</t>
  </si>
  <si>
    <t>SANDEEP JAIN</t>
  </si>
  <si>
    <t>SUNIL BHANDARI</t>
  </si>
  <si>
    <t>ASHWIN STOCKS AND INVESTMENT PRIVATE LIMITED</t>
  </si>
  <si>
    <t>GODHA</t>
  </si>
  <si>
    <t>Godha Cabcon Insulat Ltd</t>
  </si>
  <si>
    <t>VEENA RAJESH SHAH</t>
  </si>
  <si>
    <t>HBLPOWER</t>
  </si>
  <si>
    <t>HBL Power Systems Limited</t>
  </si>
  <si>
    <t>QE SECURITIES</t>
  </si>
  <si>
    <t>SKSE SECURITIES LTD</t>
  </si>
  <si>
    <t>JAICORPLTD</t>
  </si>
  <si>
    <t>Jai Corp Limited</t>
  </si>
  <si>
    <t>MATHISYS ADVISORS LLP</t>
  </si>
  <si>
    <t>NK SECURITIES RESEARCH PRIVATE LIMITED</t>
  </si>
  <si>
    <t>AAKRAYA RESEARCH LLP</t>
  </si>
  <si>
    <t>HRTI PRIVATE LIMITED</t>
  </si>
  <si>
    <t>GOLDMINE STOCKS PRIVATE LIMITED</t>
  </si>
  <si>
    <t>INDLMETER</t>
  </si>
  <si>
    <t>IMP Powers Ltd</t>
  </si>
  <si>
    <t>PVT LTD SHREE KISHORIJU TRADING AND INVESTMENT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</si>
  <si>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</si>
  <si>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</si>
  <si>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</si>
  <si>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</si>
  <si>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</si>
  <si>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</si>
  <si>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75-80</t>
  </si>
  <si>
    <t>550-580</t>
  </si>
  <si>
    <t>Profit of Rs.22/-</t>
  </si>
  <si>
    <t>Profit of Rs 4.5/-</t>
  </si>
  <si>
    <t>PFC SEPT FUT</t>
  </si>
  <si>
    <t>Loss of Rs 5/-</t>
  </si>
  <si>
    <t>Profit of Rs 1.5/-</t>
  </si>
  <si>
    <t>157-160</t>
  </si>
  <si>
    <t>AMFL</t>
  </si>
  <si>
    <t>TAPAS KUMAR SINGHA</t>
  </si>
  <si>
    <t>BLACKROSE</t>
  </si>
  <si>
    <t>SHIVHARI MAHABIRPRASAD HALAN</t>
  </si>
  <si>
    <t>PUNE IT SPACE SOLUTIONS PRIVATE LIMITED</t>
  </si>
  <si>
    <t>NAMAN SECURITIES &amp; FINANCE PVT. LTD.</t>
  </si>
  <si>
    <t>COLORCHIPS</t>
  </si>
  <si>
    <t>VINIATO ADVISORS PRIVATE LIMITED</t>
  </si>
  <si>
    <t>CSL</t>
  </si>
  <si>
    <t>SHUBHAM BATRA</t>
  </si>
  <si>
    <t>DARJEELING</t>
  </si>
  <si>
    <t>RATHOD MAHENDRKUMAR</t>
  </si>
  <si>
    <t>KAUSHAL MUKESHKUMAR SHAH</t>
  </si>
  <si>
    <t>ANKIT AJITBHAI PANCHAL</t>
  </si>
  <si>
    <t>SUBRATA LAHA</t>
  </si>
  <si>
    <t>PARITOSH KUMAR DAS</t>
  </si>
  <si>
    <t>SUNIL GIRIDHARILAL RAHEJA</t>
  </si>
  <si>
    <t>EUROPLUS ONE REALITY PRIVATE LIMITED</t>
  </si>
  <si>
    <t>BHIM PRASAD</t>
  </si>
  <si>
    <t>GAURI SHANKAR SAHANI</t>
  </si>
  <si>
    <t>GIRIRAJ STOCK BROKING PRIVATE LIMITED</t>
  </si>
  <si>
    <t>HIGHSTREE</t>
  </si>
  <si>
    <t>GUTTIKONDA VARA LAKSHMI</t>
  </si>
  <si>
    <t>NEERAJ GUPTA</t>
  </si>
  <si>
    <t>HOTELRUGBY</t>
  </si>
  <si>
    <t>SHIRIN SHAHABUDDIN VISHNANI</t>
  </si>
  <si>
    <t>JANUSCORP</t>
  </si>
  <si>
    <t>SIRIUS ADVISORS PRIVATE LIMITED</t>
  </si>
  <si>
    <t>JYOTSNABEN RANCHHODLAL PATEL</t>
  </si>
  <si>
    <t>LEMON MANAGEMENT CONSULTANCY PRIVATE LIMITED</t>
  </si>
  <si>
    <t>JONJUA</t>
  </si>
  <si>
    <t>KCLINFRA</t>
  </si>
  <si>
    <t>DILIPKUMAR AMULAKH TANNA</t>
  </si>
  <si>
    <t>LESHAIND</t>
  </si>
  <si>
    <t>ZENAB AIYUB YACOOBALI</t>
  </si>
  <si>
    <t>LYKISLTD</t>
  </si>
  <si>
    <t>BP EQUITIES PVT. LTD.</t>
  </si>
  <si>
    <t>DHANWANTI PROJECTS PRIVATE LIMITED</t>
  </si>
  <si>
    <t>MADHURIND</t>
  </si>
  <si>
    <t>KARAMJIT SINGH</t>
  </si>
  <si>
    <t>MAYUKH</t>
  </si>
  <si>
    <t>PARTHIVSINH SOLANKI</t>
  </si>
  <si>
    <t>NATURO</t>
  </si>
  <si>
    <t>NIKUNJ STOCK BROKERS LIMITED</t>
  </si>
  <si>
    <t>KETAN V THAKKAR HUF</t>
  </si>
  <si>
    <t>RINKALBEN JITENDRABHAI DHANANI</t>
  </si>
  <si>
    <t>MILIND MADHANI SECURITIES PRIVATE LIMITED</t>
  </si>
  <si>
    <t>NIKUNJ KAUSHIK SHAH</t>
  </si>
  <si>
    <t>ARVIND BHANDARI</t>
  </si>
  <si>
    <t>MOUNTAIN VENTURES</t>
  </si>
  <si>
    <t>KESAR TRACOM INDIA LLP</t>
  </si>
  <si>
    <t>ADINARAYANA REDDY MULI</t>
  </si>
  <si>
    <t>SWATI NATHABHAI PATEL</t>
  </si>
  <si>
    <t>VISHAL BIPINCHANDRA DOSHI</t>
  </si>
  <si>
    <t>SHRENI SHARES PRIVATE LIMITED</t>
  </si>
  <si>
    <t>PARTH INFIN BROKERS PVT LTD</t>
  </si>
  <si>
    <t>PANTH</t>
  </si>
  <si>
    <t>PRESSURS</t>
  </si>
  <si>
    <t>DEENUBEN GHANSHYAMBHAI THAKKAR</t>
  </si>
  <si>
    <t>ANSHU MISHRA</t>
  </si>
  <si>
    <t>QUASAR</t>
  </si>
  <si>
    <t>ROHIT BAIRWA</t>
  </si>
  <si>
    <t>MANOJ RAMESHBHAI SOLANKI</t>
  </si>
  <si>
    <t>CHANDRIMA MERCANTILES LIMITED</t>
  </si>
  <si>
    <t>REMLIFE</t>
  </si>
  <si>
    <t>PARAG COMMOSALES</t>
  </si>
  <si>
    <t>SARVAGAY TEXTILE LLP</t>
  </si>
  <si>
    <t>RHETAN</t>
  </si>
  <si>
    <t>NOPEA CAPITAL SERVICES PRIVATE LIMITED</t>
  </si>
  <si>
    <t>SADHNA</t>
  </si>
  <si>
    <t>GAURAV GUPTA</t>
  </si>
  <si>
    <t>KSHITI RISHIT MANIAR</t>
  </si>
  <si>
    <t>KIRAN DATTATRAYA WALKE</t>
  </si>
  <si>
    <t>SMGOLD</t>
  </si>
  <si>
    <t>GHANSHYAM SONI</t>
  </si>
  <si>
    <t>YELLOWSTONE VENTURES LLP</t>
  </si>
  <si>
    <t>VEERENRGY</t>
  </si>
  <si>
    <t>VISHWAMURTE TRAD INVEST PE LTD</t>
  </si>
  <si>
    <t>GRISHMA DEVENDRA SHAH</t>
  </si>
  <si>
    <t>VEERHEALTH</t>
  </si>
  <si>
    <t>RISHABH FINTRADE LIMITED</t>
  </si>
  <si>
    <t>POOJANDILIPBHAISHAH</t>
  </si>
  <si>
    <t>VKJINFRA</t>
  </si>
  <si>
    <t>JAGDISHBHAI VALLABHBHAI SONANI</t>
  </si>
  <si>
    <t>HSBC BANK MAURITIUS LIMITED AC JWALAMUKHI INVESTMENT HOLDINGS</t>
  </si>
  <si>
    <t>SETU SECURITIES PVT LTD</t>
  </si>
  <si>
    <t>PLUTUS WEALTH MANAGEMENT LLP</t>
  </si>
  <si>
    <t>WAAREE</t>
  </si>
  <si>
    <t>JEEL MANOJ GADA</t>
  </si>
  <si>
    <t>WAGEND</t>
  </si>
  <si>
    <t>NASIRUDDIN MONDAL</t>
  </si>
  <si>
    <t>RAHIL RAKESHKUMAR SHETH</t>
  </si>
  <si>
    <t>MANSI SHARE &amp; STOCK ADVISORS PRIVATE LIMITED</t>
  </si>
  <si>
    <t>NIMISH PANDE</t>
  </si>
  <si>
    <t>MADHUDEVI SANJAY BUCHA .</t>
  </si>
  <si>
    <t>DHAVAL HARSHVADAN MEHTA</t>
  </si>
  <si>
    <t>PAWAN KUMAR KHURANA</t>
  </si>
  <si>
    <t>AJOONI</t>
  </si>
  <si>
    <t>Ajooni Biotech Limited</t>
  </si>
  <si>
    <t>AMIT BABULAL KHALAS</t>
  </si>
  <si>
    <t>AKG</t>
  </si>
  <si>
    <t>AKG Exim Limited</t>
  </si>
  <si>
    <t>BP EQUITIES PRIVATE LIMITED</t>
  </si>
  <si>
    <t>DHANDHARIA ANAND</t>
  </si>
  <si>
    <t>AMJUMBO</t>
  </si>
  <si>
    <t>A and M Jumbo Bags Ltd</t>
  </si>
  <si>
    <t>ASLIND</t>
  </si>
  <si>
    <t>ASL Industries Limited</t>
  </si>
  <si>
    <t>ATALREAL</t>
  </si>
  <si>
    <t>Atal Realtech Limited</t>
  </si>
  <si>
    <t>APURVA BACHUBHAI DOSHI</t>
  </si>
  <si>
    <t>BHAVESH KIRTI MATHURIA</t>
  </si>
  <si>
    <t>BCONCEPTS</t>
  </si>
  <si>
    <t>Brand Concepts Limited</t>
  </si>
  <si>
    <t>SAHASRAR CAPITAL PRIVATE LIMITED</t>
  </si>
  <si>
    <t>BFUTILITIE</t>
  </si>
  <si>
    <t>BF Utilities Limited</t>
  </si>
  <si>
    <t>CREATIVE</t>
  </si>
  <si>
    <t>Creative Newtech Limited</t>
  </si>
  <si>
    <t>MULTIPLIER SHARE AND STOCK ADVISORS PRIVATE LTD</t>
  </si>
  <si>
    <t>DIL</t>
  </si>
  <si>
    <t>Debock Industries Limited</t>
  </si>
  <si>
    <t>TOWER RESEARCH CAPITAL MARKETS INDIA PRIVATE LIMITED</t>
  </si>
  <si>
    <t>HUBTOWN</t>
  </si>
  <si>
    <t>Ackruti City Limited</t>
  </si>
  <si>
    <t>KBCGLOBAL</t>
  </si>
  <si>
    <t>KBC Global Limited</t>
  </si>
  <si>
    <t>ABDUL AZEES</t>
  </si>
  <si>
    <t>MUDUPULAVEMULA SURENDRANADHA REDDY</t>
  </si>
  <si>
    <t>MKPL</t>
  </si>
  <si>
    <t>M K Proteins Limited</t>
  </si>
  <si>
    <t>ANAND KUMAR SHARMA</t>
  </si>
  <si>
    <t>NAMAN SECURITIES &amp; FINANCE PVT LTD</t>
  </si>
  <si>
    <t>RUCHIRA</t>
  </si>
  <si>
    <t>Ruchira Papers Limited</t>
  </si>
  <si>
    <t>ADHISH KESKAR</t>
  </si>
  <si>
    <t>SKMEGGPROD</t>
  </si>
  <si>
    <t>SKM Egg Products Export</t>
  </si>
  <si>
    <t>Wockhardt Ltd.</t>
  </si>
  <si>
    <t>NEOMILE CORPORATE ADVISORY PRIVATE LIMITED</t>
  </si>
  <si>
    <t>SANDEEP BANSAL</t>
  </si>
  <si>
    <t>ANKITKUMAR SUBHASHBHAI GAMETI</t>
  </si>
  <si>
    <t>MAHESHKUMAR DHIRUBHAI GEDIYA</t>
  </si>
  <si>
    <t>NARESHBHAI RANCHHODBHAI VANIYA</t>
  </si>
  <si>
    <t>APOLLO</t>
  </si>
  <si>
    <t>Apollo Micro Systems Ltd</t>
  </si>
  <si>
    <t>JUPITER INDIA FUND</t>
  </si>
  <si>
    <t>CMMIPL</t>
  </si>
  <si>
    <t>CMM Infraprojects Limited</t>
  </si>
  <si>
    <t>KISHAN MUNDRA</t>
  </si>
  <si>
    <t>DEEP PARESH SHAH</t>
  </si>
  <si>
    <t>DANGEE</t>
  </si>
  <si>
    <t>Dangee Dums Limited</t>
  </si>
  <si>
    <t>D.K KOTHARI (HUF)</t>
  </si>
  <si>
    <t>GEEKAYWIRE</t>
  </si>
  <si>
    <t>Geekay Wires Limited</t>
  </si>
  <si>
    <t>PIYUSH TRADES &amp; CREDITS PRIVATE LIMITED</t>
  </si>
  <si>
    <t>GSS</t>
  </si>
  <si>
    <t>GSS Infotech Limited</t>
  </si>
  <si>
    <t>KOTAK MAHINDRA BANK LIMITED</t>
  </si>
  <si>
    <t>KOHINOOR</t>
  </si>
  <si>
    <t>Kohinoor Foods Limited</t>
  </si>
  <si>
    <t>NANDANVAN INVESTMENTS LIMITED</t>
  </si>
  <si>
    <t>KRITIKA</t>
  </si>
  <si>
    <t>Kritika Wires Limited</t>
  </si>
  <si>
    <t>V K MERCANTILE PRIVATE LIMITED</t>
  </si>
  <si>
    <t>USASEEDS</t>
  </si>
  <si>
    <t>Upsurge Seeds of Agri Ltd</t>
  </si>
  <si>
    <t>JAYSUKHBHAI THATHAGAR</t>
  </si>
  <si>
    <t>VAISHALI</t>
  </si>
  <si>
    <t>Vaishali Pharma Limited</t>
  </si>
  <si>
    <t>VIKRAMKUMAR KARANRAJ SAKARIA HUF DAKSH CORPORATION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</si>
</sst>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4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0" fontId="32" fillId="23" borderId="2" xfId="0" applyFont="1" applyFill="1" applyBorder="1" applyAlignment="1">
      <alignment horizontal="center" vertical="center"/>
    </xf>
    <xf numFmtId="2" fontId="32" fillId="23" borderId="2" xfId="0" applyNumberFormat="1" applyFont="1" applyFill="1" applyBorder="1" applyAlignment="1">
      <alignment horizontal="center" vertical="center"/>
    </xf>
    <xf numFmtId="10" fontId="32" fillId="23" borderId="5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2" borderId="20" xfId="0" applyNumberFormat="1" applyFont="1" applyFill="1" applyBorder="1" applyAlignment="1">
      <alignment horizontal="center" vertical="center"/>
    </xf>
    <xf numFmtId="16" fontId="31" fillId="12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left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27" borderId="23" xfId="0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15" fontId="31" fillId="27" borderId="23" xfId="0" applyNumberFormat="1" applyFont="1" applyFill="1" applyBorder="1" applyAlignment="1">
      <alignment horizontal="center" vertical="center"/>
    </xf>
    <xf numFmtId="0" fontId="32" fillId="27" borderId="23" xfId="0" applyFont="1" applyFill="1" applyBorder="1"/>
    <xf numFmtId="43" fontId="31" fillId="27" borderId="23" xfId="0" applyNumberFormat="1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44810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7" sqref="D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44810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3" t="s">
        <v>16</v>
      </c>
      <c r="B9" s="435" t="s">
        <v>17</v>
      </c>
      <c r="C9" s="435" t="s">
        <v>18</v>
      </c>
      <c r="D9" s="435" t="s">
        <v>19</v>
      </c>
      <c r="E9" s="23" t="s">
        <v>20</v>
      </c>
      <c r="F9" s="23" t="s">
        <v>21</v>
      </c>
      <c r="G9" s="430" t="s">
        <v>22</v>
      </c>
      <c r="H9" s="431"/>
      <c r="I9" s="432"/>
      <c r="J9" s="430" t="s">
        <v>23</v>
      </c>
      <c r="K9" s="431"/>
      <c r="L9" s="432"/>
      <c r="M9" s="23"/>
      <c r="N9" s="24"/>
      <c r="O9" s="24"/>
      <c r="P9" s="24"/>
    </row>
    <row r="10" spans="1:16" ht="59.25" customHeight="1">
      <c r="A10" s="434"/>
      <c r="B10" s="436"/>
      <c r="C10" s="436"/>
      <c r="D10" s="43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17710</v>
      </c>
      <c r="F11" s="32">
        <v>17659.183333333334</v>
      </c>
      <c r="G11" s="33">
        <v>17590.816666666669</v>
      </c>
      <c r="H11" s="33">
        <v>17471.633333333335</v>
      </c>
      <c r="I11" s="33">
        <v>17403.26666666667</v>
      </c>
      <c r="J11" s="33">
        <v>17778.366666666669</v>
      </c>
      <c r="K11" s="33">
        <v>17846.733333333337</v>
      </c>
      <c r="L11" s="33">
        <v>17965.916666666668</v>
      </c>
      <c r="M11" s="34">
        <v>17727.55</v>
      </c>
      <c r="N11" s="34">
        <v>17540</v>
      </c>
      <c r="O11" s="35">
        <v>14188600</v>
      </c>
      <c r="P11" s="36">
        <v>1.3185565501162172E-2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39920.85</v>
      </c>
      <c r="F12" s="37">
        <v>39792.216666666667</v>
      </c>
      <c r="G12" s="38">
        <v>39585.433333333334</v>
      </c>
      <c r="H12" s="38">
        <v>39250.01666666667</v>
      </c>
      <c r="I12" s="38">
        <v>39043.233333333337</v>
      </c>
      <c r="J12" s="38">
        <v>40127.633333333331</v>
      </c>
      <c r="K12" s="38">
        <v>40334.416666666672</v>
      </c>
      <c r="L12" s="38">
        <v>40669.833333333328</v>
      </c>
      <c r="M12" s="28">
        <v>39999</v>
      </c>
      <c r="N12" s="28">
        <v>39456.800000000003</v>
      </c>
      <c r="O12" s="39">
        <v>2453650</v>
      </c>
      <c r="P12" s="40">
        <v>0.10516062922967784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18305.400000000001</v>
      </c>
      <c r="F13" s="37">
        <v>18249.05</v>
      </c>
      <c r="G13" s="38">
        <v>18158.5</v>
      </c>
      <c r="H13" s="38">
        <v>18011.600000000002</v>
      </c>
      <c r="I13" s="38">
        <v>17921.050000000003</v>
      </c>
      <c r="J13" s="38">
        <v>18395.949999999997</v>
      </c>
      <c r="K13" s="38">
        <v>18486.499999999993</v>
      </c>
      <c r="L13" s="38">
        <v>18633.399999999994</v>
      </c>
      <c r="M13" s="28">
        <v>18339.599999999999</v>
      </c>
      <c r="N13" s="28">
        <v>18102.150000000001</v>
      </c>
      <c r="O13" s="39">
        <v>5560</v>
      </c>
      <c r="P13" s="40">
        <v>9.4488188976377951E-2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7540</v>
      </c>
      <c r="F14" s="37">
        <v>2513.3333333333335</v>
      </c>
      <c r="G14" s="38">
        <v>5026.666666666667</v>
      </c>
      <c r="H14" s="38">
        <v>2513.3333333333335</v>
      </c>
      <c r="I14" s="38">
        <v>5026.666666666667</v>
      </c>
      <c r="J14" s="38">
        <v>5026.666666666667</v>
      </c>
      <c r="K14" s="38">
        <v>2513.3333333333335</v>
      </c>
      <c r="L14" s="38">
        <v>5026.666666666667</v>
      </c>
      <c r="M14" s="28">
        <v>0</v>
      </c>
      <c r="N14" s="28">
        <v>0</v>
      </c>
      <c r="O14" s="39">
        <v>975</v>
      </c>
      <c r="P14" s="40">
        <v>-7.1428571428571425E-2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847.35</v>
      </c>
      <c r="F15" s="37">
        <v>847.0333333333333</v>
      </c>
      <c r="G15" s="38">
        <v>840.56666666666661</v>
      </c>
      <c r="H15" s="38">
        <v>833.7833333333333</v>
      </c>
      <c r="I15" s="38">
        <v>827.31666666666661</v>
      </c>
      <c r="J15" s="38">
        <v>853.81666666666661</v>
      </c>
      <c r="K15" s="38">
        <v>860.2833333333333</v>
      </c>
      <c r="L15" s="38">
        <v>867.06666666666661</v>
      </c>
      <c r="M15" s="28">
        <v>853.5</v>
      </c>
      <c r="N15" s="28">
        <v>840.25</v>
      </c>
      <c r="O15" s="39">
        <v>3054050</v>
      </c>
      <c r="P15" s="40">
        <v>2.0448736154501563E-2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3307.7</v>
      </c>
      <c r="F16" s="37">
        <v>3316.7000000000003</v>
      </c>
      <c r="G16" s="38">
        <v>3262.0000000000005</v>
      </c>
      <c r="H16" s="38">
        <v>3216.3</v>
      </c>
      <c r="I16" s="38">
        <v>3161.6000000000004</v>
      </c>
      <c r="J16" s="38">
        <v>3362.4000000000005</v>
      </c>
      <c r="K16" s="38">
        <v>3417.1000000000004</v>
      </c>
      <c r="L16" s="38">
        <v>3462.8000000000006</v>
      </c>
      <c r="M16" s="28">
        <v>3371.4</v>
      </c>
      <c r="N16" s="28">
        <v>3271</v>
      </c>
      <c r="O16" s="39">
        <v>1220750</v>
      </c>
      <c r="P16" s="40">
        <v>4.8529095984539403E-2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18304.95</v>
      </c>
      <c r="F17" s="37">
        <v>18388.183333333334</v>
      </c>
      <c r="G17" s="38">
        <v>18191.466666666667</v>
      </c>
      <c r="H17" s="38">
        <v>18077.983333333334</v>
      </c>
      <c r="I17" s="38">
        <v>17881.266666666666</v>
      </c>
      <c r="J17" s="38">
        <v>18501.666666666668</v>
      </c>
      <c r="K17" s="38">
        <v>18698.383333333335</v>
      </c>
      <c r="L17" s="38">
        <v>18811.866666666669</v>
      </c>
      <c r="M17" s="28">
        <v>18584.900000000001</v>
      </c>
      <c r="N17" s="28">
        <v>18274.7</v>
      </c>
      <c r="O17" s="39">
        <v>42680</v>
      </c>
      <c r="P17" s="40">
        <v>8.5452695829094608E-2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116.1</v>
      </c>
      <c r="F18" s="37">
        <v>116.43333333333332</v>
      </c>
      <c r="G18" s="38">
        <v>114.26666666666665</v>
      </c>
      <c r="H18" s="38">
        <v>112.43333333333332</v>
      </c>
      <c r="I18" s="38">
        <v>110.26666666666665</v>
      </c>
      <c r="J18" s="38">
        <v>118.26666666666665</v>
      </c>
      <c r="K18" s="38">
        <v>120.43333333333331</v>
      </c>
      <c r="L18" s="38">
        <v>122.26666666666665</v>
      </c>
      <c r="M18" s="28">
        <v>118.6</v>
      </c>
      <c r="N18" s="28">
        <v>114.6</v>
      </c>
      <c r="O18" s="39">
        <v>23706000</v>
      </c>
      <c r="P18" s="40">
        <v>5.326295585412668E-2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314.45</v>
      </c>
      <c r="F19" s="37">
        <v>311.93333333333334</v>
      </c>
      <c r="G19" s="38">
        <v>308.61666666666667</v>
      </c>
      <c r="H19" s="38">
        <v>302.78333333333336</v>
      </c>
      <c r="I19" s="38">
        <v>299.4666666666667</v>
      </c>
      <c r="J19" s="38">
        <v>317.76666666666665</v>
      </c>
      <c r="K19" s="38">
        <v>321.08333333333337</v>
      </c>
      <c r="L19" s="38">
        <v>326.91666666666663</v>
      </c>
      <c r="M19" s="28">
        <v>315.25</v>
      </c>
      <c r="N19" s="28">
        <v>306.10000000000002</v>
      </c>
      <c r="O19" s="39">
        <v>11700000</v>
      </c>
      <c r="P19" s="40">
        <v>2.6459854014598539E-2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2299.4499999999998</v>
      </c>
      <c r="F20" s="37">
        <v>2302.0166666666664</v>
      </c>
      <c r="G20" s="38">
        <v>2289.0333333333328</v>
      </c>
      <c r="H20" s="38">
        <v>2278.6166666666663</v>
      </c>
      <c r="I20" s="38">
        <v>2265.6333333333328</v>
      </c>
      <c r="J20" s="38">
        <v>2312.4333333333329</v>
      </c>
      <c r="K20" s="38">
        <v>2325.4166666666665</v>
      </c>
      <c r="L20" s="38">
        <v>2335.833333333333</v>
      </c>
      <c r="M20" s="28">
        <v>2315</v>
      </c>
      <c r="N20" s="28">
        <v>2291.6</v>
      </c>
      <c r="O20" s="39">
        <v>2528250</v>
      </c>
      <c r="P20" s="40">
        <v>1.3123622520536966E-2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3356.15</v>
      </c>
      <c r="F21" s="37">
        <v>3372.0499999999997</v>
      </c>
      <c r="G21" s="38">
        <v>3306.0999999999995</v>
      </c>
      <c r="H21" s="38">
        <v>3256.0499999999997</v>
      </c>
      <c r="I21" s="38">
        <v>3190.0999999999995</v>
      </c>
      <c r="J21" s="38">
        <v>3422.0999999999995</v>
      </c>
      <c r="K21" s="38">
        <v>3488.0499999999993</v>
      </c>
      <c r="L21" s="38">
        <v>3538.0999999999995</v>
      </c>
      <c r="M21" s="28">
        <v>3438</v>
      </c>
      <c r="N21" s="28">
        <v>3322</v>
      </c>
      <c r="O21" s="39">
        <v>17732500</v>
      </c>
      <c r="P21" s="40">
        <v>3.1139152177705413E-2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853.55</v>
      </c>
      <c r="F22" s="37">
        <v>856.7166666666667</v>
      </c>
      <c r="G22" s="38">
        <v>846.73333333333335</v>
      </c>
      <c r="H22" s="38">
        <v>839.91666666666663</v>
      </c>
      <c r="I22" s="38">
        <v>829.93333333333328</v>
      </c>
      <c r="J22" s="38">
        <v>863.53333333333342</v>
      </c>
      <c r="K22" s="38">
        <v>873.51666666666677</v>
      </c>
      <c r="L22" s="38">
        <v>880.33333333333348</v>
      </c>
      <c r="M22" s="28">
        <v>866.7</v>
      </c>
      <c r="N22" s="28">
        <v>849.9</v>
      </c>
      <c r="O22" s="39">
        <v>76700000</v>
      </c>
      <c r="P22" s="40">
        <v>6.0335781741867782E-3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3012.95</v>
      </c>
      <c r="F23" s="37">
        <v>3000.5833333333335</v>
      </c>
      <c r="G23" s="38">
        <v>2965.6166666666668</v>
      </c>
      <c r="H23" s="38">
        <v>2918.2833333333333</v>
      </c>
      <c r="I23" s="38">
        <v>2883.3166666666666</v>
      </c>
      <c r="J23" s="38">
        <v>3047.916666666667</v>
      </c>
      <c r="K23" s="38">
        <v>3082.8833333333332</v>
      </c>
      <c r="L23" s="38">
        <v>3130.2166666666672</v>
      </c>
      <c r="M23" s="28">
        <v>3035.55</v>
      </c>
      <c r="N23" s="28">
        <v>2953.25</v>
      </c>
      <c r="O23" s="39">
        <v>459400</v>
      </c>
      <c r="P23" s="40">
        <v>-4.4906444906444909E-2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542.29999999999995</v>
      </c>
      <c r="F24" s="37">
        <v>532.46666666666658</v>
      </c>
      <c r="G24" s="38">
        <v>520.88333333333321</v>
      </c>
      <c r="H24" s="38">
        <v>499.46666666666664</v>
      </c>
      <c r="I24" s="38">
        <v>487.88333333333327</v>
      </c>
      <c r="J24" s="38">
        <v>553.88333333333321</v>
      </c>
      <c r="K24" s="38">
        <v>565.46666666666647</v>
      </c>
      <c r="L24" s="38">
        <v>586.8833333333331</v>
      </c>
      <c r="M24" s="28">
        <v>544.04999999999995</v>
      </c>
      <c r="N24" s="28">
        <v>511.05</v>
      </c>
      <c r="O24" s="39">
        <v>6699000</v>
      </c>
      <c r="P24" s="40">
        <v>5.7792515395547132E-2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419.3</v>
      </c>
      <c r="F25" s="37">
        <v>418.7833333333333</v>
      </c>
      <c r="G25" s="38">
        <v>416.06666666666661</v>
      </c>
      <c r="H25" s="38">
        <v>412.83333333333331</v>
      </c>
      <c r="I25" s="38">
        <v>410.11666666666662</v>
      </c>
      <c r="J25" s="38">
        <v>422.01666666666659</v>
      </c>
      <c r="K25" s="38">
        <v>424.73333333333329</v>
      </c>
      <c r="L25" s="38">
        <v>427.96666666666658</v>
      </c>
      <c r="M25" s="28">
        <v>421.5</v>
      </c>
      <c r="N25" s="28">
        <v>415.55</v>
      </c>
      <c r="O25" s="39">
        <v>78031800</v>
      </c>
      <c r="P25" s="40">
        <v>1.2944832581723019E-2</v>
      </c>
    </row>
    <row r="26" spans="1:16" ht="12.75" customHeight="1">
      <c r="A26" s="28">
        <v>16</v>
      </c>
      <c r="B26" s="226" t="s">
        <v>44</v>
      </c>
      <c r="C26" s="30" t="s">
        <v>53</v>
      </c>
      <c r="D26" s="31">
        <v>44833</v>
      </c>
      <c r="E26" s="37">
        <v>4307.75</v>
      </c>
      <c r="F26" s="37">
        <v>4296.8499999999995</v>
      </c>
      <c r="G26" s="38">
        <v>4265.8999999999987</v>
      </c>
      <c r="H26" s="38">
        <v>4224.0499999999993</v>
      </c>
      <c r="I26" s="38">
        <v>4193.0999999999985</v>
      </c>
      <c r="J26" s="38">
        <v>4338.6999999999989</v>
      </c>
      <c r="K26" s="38">
        <v>4369.6499999999996</v>
      </c>
      <c r="L26" s="38">
        <v>4411.4999999999991</v>
      </c>
      <c r="M26" s="28">
        <v>4327.8</v>
      </c>
      <c r="N26" s="28">
        <v>4255</v>
      </c>
      <c r="O26" s="39">
        <v>1766250</v>
      </c>
      <c r="P26" s="40">
        <v>9.2136275980287119E-3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255.3</v>
      </c>
      <c r="F27" s="37">
        <v>254.95000000000002</v>
      </c>
      <c r="G27" s="38">
        <v>253.60000000000002</v>
      </c>
      <c r="H27" s="38">
        <v>251.9</v>
      </c>
      <c r="I27" s="38">
        <v>250.55</v>
      </c>
      <c r="J27" s="38">
        <v>256.65000000000003</v>
      </c>
      <c r="K27" s="38">
        <v>258</v>
      </c>
      <c r="L27" s="38">
        <v>259.70000000000005</v>
      </c>
      <c r="M27" s="28">
        <v>256.3</v>
      </c>
      <c r="N27" s="28">
        <v>253.25</v>
      </c>
      <c r="O27" s="39">
        <v>10909500</v>
      </c>
      <c r="P27" s="40">
        <v>-2.8669367404175757E-2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165.3</v>
      </c>
      <c r="F28" s="37">
        <v>165.45000000000002</v>
      </c>
      <c r="G28" s="38">
        <v>164.35000000000002</v>
      </c>
      <c r="H28" s="38">
        <v>163.4</v>
      </c>
      <c r="I28" s="38">
        <v>162.30000000000001</v>
      </c>
      <c r="J28" s="38">
        <v>166.40000000000003</v>
      </c>
      <c r="K28" s="38">
        <v>167.5</v>
      </c>
      <c r="L28" s="38">
        <v>168.45000000000005</v>
      </c>
      <c r="M28" s="28">
        <v>166.55</v>
      </c>
      <c r="N28" s="28">
        <v>164.5</v>
      </c>
      <c r="O28" s="39">
        <v>51500000</v>
      </c>
      <c r="P28" s="40">
        <v>-2.3881728582259287E-2</v>
      </c>
    </row>
    <row r="29" spans="1:16" ht="12.75" customHeight="1">
      <c r="A29" s="28">
        <v>19</v>
      </c>
      <c r="B29" s="227" t="s">
        <v>56</v>
      </c>
      <c r="C29" s="30" t="s">
        <v>57</v>
      </c>
      <c r="D29" s="31">
        <v>44833</v>
      </c>
      <c r="E29" s="37">
        <v>3436</v>
      </c>
      <c r="F29" s="37">
        <v>3439.4333333333329</v>
      </c>
      <c r="G29" s="38">
        <v>3415.2166666666658</v>
      </c>
      <c r="H29" s="38">
        <v>3394.4333333333329</v>
      </c>
      <c r="I29" s="38">
        <v>3370.2166666666658</v>
      </c>
      <c r="J29" s="38">
        <v>3460.2166666666658</v>
      </c>
      <c r="K29" s="38">
        <v>3484.4333333333329</v>
      </c>
      <c r="L29" s="38">
        <v>3505.2166666666658</v>
      </c>
      <c r="M29" s="28">
        <v>3463.65</v>
      </c>
      <c r="N29" s="28">
        <v>3418.65</v>
      </c>
      <c r="O29" s="39">
        <v>5532400</v>
      </c>
      <c r="P29" s="40">
        <v>-1.2141989857867295E-2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2300.35</v>
      </c>
      <c r="F30" s="37">
        <v>2319.8333333333335</v>
      </c>
      <c r="G30" s="38">
        <v>2260.5166666666669</v>
      </c>
      <c r="H30" s="38">
        <v>2220.6833333333334</v>
      </c>
      <c r="I30" s="38">
        <v>2161.3666666666668</v>
      </c>
      <c r="J30" s="38">
        <v>2359.666666666667</v>
      </c>
      <c r="K30" s="38">
        <v>2418.9833333333336</v>
      </c>
      <c r="L30" s="38">
        <v>2458.8166666666671</v>
      </c>
      <c r="M30" s="28">
        <v>2379.15</v>
      </c>
      <c r="N30" s="28">
        <v>2280</v>
      </c>
      <c r="O30" s="39">
        <v>896225</v>
      </c>
      <c r="P30" s="40">
        <v>0.10963568266939054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9248.9500000000007</v>
      </c>
      <c r="F31" s="37">
        <v>9285.5500000000011</v>
      </c>
      <c r="G31" s="38">
        <v>9187.8500000000022</v>
      </c>
      <c r="H31" s="38">
        <v>9126.7500000000018</v>
      </c>
      <c r="I31" s="38">
        <v>9029.0500000000029</v>
      </c>
      <c r="J31" s="38">
        <v>9346.6500000000015</v>
      </c>
      <c r="K31" s="38">
        <v>9444.3500000000022</v>
      </c>
      <c r="L31" s="38">
        <v>9505.4500000000007</v>
      </c>
      <c r="M31" s="28">
        <v>9383.25</v>
      </c>
      <c r="N31" s="28">
        <v>9224.4500000000007</v>
      </c>
      <c r="O31" s="39">
        <v>148575</v>
      </c>
      <c r="P31" s="40">
        <v>1.1746680286006129E-2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655.8</v>
      </c>
      <c r="F32" s="37">
        <v>654.15</v>
      </c>
      <c r="G32" s="38">
        <v>647</v>
      </c>
      <c r="H32" s="38">
        <v>638.20000000000005</v>
      </c>
      <c r="I32" s="38">
        <v>631.05000000000007</v>
      </c>
      <c r="J32" s="38">
        <v>662.94999999999993</v>
      </c>
      <c r="K32" s="38">
        <v>670.0999999999998</v>
      </c>
      <c r="L32" s="38">
        <v>678.89999999999986</v>
      </c>
      <c r="M32" s="28">
        <v>661.3</v>
      </c>
      <c r="N32" s="28">
        <v>645.35</v>
      </c>
      <c r="O32" s="39">
        <v>6502000</v>
      </c>
      <c r="P32" s="40">
        <v>2.8634709697832623E-2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542.1</v>
      </c>
      <c r="F33" s="37">
        <v>541.35</v>
      </c>
      <c r="G33" s="38">
        <v>537.70000000000005</v>
      </c>
      <c r="H33" s="38">
        <v>533.30000000000007</v>
      </c>
      <c r="I33" s="38">
        <v>529.65000000000009</v>
      </c>
      <c r="J33" s="38">
        <v>545.75</v>
      </c>
      <c r="K33" s="38">
        <v>549.39999999999986</v>
      </c>
      <c r="L33" s="38">
        <v>553.79999999999995</v>
      </c>
      <c r="M33" s="28">
        <v>545</v>
      </c>
      <c r="N33" s="28">
        <v>536.95000000000005</v>
      </c>
      <c r="O33" s="39">
        <v>13489000</v>
      </c>
      <c r="P33" s="40">
        <v>-1.1287839917906618E-2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758</v>
      </c>
      <c r="F34" s="37">
        <v>757.19999999999993</v>
      </c>
      <c r="G34" s="38">
        <v>753.09999999999991</v>
      </c>
      <c r="H34" s="38">
        <v>748.19999999999993</v>
      </c>
      <c r="I34" s="38">
        <v>744.09999999999991</v>
      </c>
      <c r="J34" s="38">
        <v>762.09999999999991</v>
      </c>
      <c r="K34" s="38">
        <v>766.2</v>
      </c>
      <c r="L34" s="38">
        <v>771.09999999999991</v>
      </c>
      <c r="M34" s="28">
        <v>761.3</v>
      </c>
      <c r="N34" s="28">
        <v>752.3</v>
      </c>
      <c r="O34" s="39">
        <v>43466400</v>
      </c>
      <c r="P34" s="40">
        <v>-1.9436924742826205E-2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3941.75</v>
      </c>
      <c r="F35" s="37">
        <v>3969.6166666666668</v>
      </c>
      <c r="G35" s="38">
        <v>3902.6333333333337</v>
      </c>
      <c r="H35" s="38">
        <v>3863.5166666666669</v>
      </c>
      <c r="I35" s="38">
        <v>3796.5333333333338</v>
      </c>
      <c r="J35" s="38">
        <v>4008.7333333333336</v>
      </c>
      <c r="K35" s="38">
        <v>4075.7166666666672</v>
      </c>
      <c r="L35" s="38">
        <v>4114.8333333333339</v>
      </c>
      <c r="M35" s="28">
        <v>4036.6</v>
      </c>
      <c r="N35" s="28">
        <v>3930.5</v>
      </c>
      <c r="O35" s="39">
        <v>2289000</v>
      </c>
      <c r="P35" s="40">
        <v>0.16355318337781166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17431.150000000001</v>
      </c>
      <c r="F36" s="37">
        <v>17396.866666666665</v>
      </c>
      <c r="G36" s="38">
        <v>17259.183333333331</v>
      </c>
      <c r="H36" s="38">
        <v>17087.216666666667</v>
      </c>
      <c r="I36" s="38">
        <v>16949.533333333333</v>
      </c>
      <c r="J36" s="38">
        <v>17568.833333333328</v>
      </c>
      <c r="K36" s="38">
        <v>17706.516666666663</v>
      </c>
      <c r="L36" s="38">
        <v>17878.483333333326</v>
      </c>
      <c r="M36" s="28">
        <v>17534.55</v>
      </c>
      <c r="N36" s="28">
        <v>17224.900000000001</v>
      </c>
      <c r="O36" s="39">
        <v>888400</v>
      </c>
      <c r="P36" s="40">
        <v>2.1432600112803158E-3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7237</v>
      </c>
      <c r="F37" s="37">
        <v>7243.9000000000005</v>
      </c>
      <c r="G37" s="38">
        <v>7193.4500000000007</v>
      </c>
      <c r="H37" s="38">
        <v>7149.9000000000005</v>
      </c>
      <c r="I37" s="38">
        <v>7099.4500000000007</v>
      </c>
      <c r="J37" s="38">
        <v>7287.4500000000007</v>
      </c>
      <c r="K37" s="38">
        <v>7337.9</v>
      </c>
      <c r="L37" s="38">
        <v>7381.4500000000007</v>
      </c>
      <c r="M37" s="28">
        <v>7294.35</v>
      </c>
      <c r="N37" s="28">
        <v>7200.35</v>
      </c>
      <c r="O37" s="39">
        <v>4543500</v>
      </c>
      <c r="P37" s="40">
        <v>1.2028065486134313E-2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1986.5</v>
      </c>
      <c r="F38" s="37">
        <v>1990.4666666666665</v>
      </c>
      <c r="G38" s="38">
        <v>1973.0333333333328</v>
      </c>
      <c r="H38" s="38">
        <v>1959.5666666666664</v>
      </c>
      <c r="I38" s="38">
        <v>1942.1333333333328</v>
      </c>
      <c r="J38" s="38">
        <v>2003.9333333333329</v>
      </c>
      <c r="K38" s="38">
        <v>2021.3666666666668</v>
      </c>
      <c r="L38" s="38">
        <v>2034.833333333333</v>
      </c>
      <c r="M38" s="28">
        <v>2007.9</v>
      </c>
      <c r="N38" s="28">
        <v>1977</v>
      </c>
      <c r="O38" s="39">
        <v>2368200</v>
      </c>
      <c r="P38" s="40">
        <v>3.7455644631357601E-2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364.4</v>
      </c>
      <c r="F39" s="37">
        <v>364.40000000000003</v>
      </c>
      <c r="G39" s="38">
        <v>360.00000000000006</v>
      </c>
      <c r="H39" s="38">
        <v>355.6</v>
      </c>
      <c r="I39" s="38">
        <v>351.20000000000005</v>
      </c>
      <c r="J39" s="38">
        <v>368.80000000000007</v>
      </c>
      <c r="K39" s="38">
        <v>373.20000000000005</v>
      </c>
      <c r="L39" s="38">
        <v>377.60000000000008</v>
      </c>
      <c r="M39" s="28">
        <v>368.8</v>
      </c>
      <c r="N39" s="28">
        <v>360</v>
      </c>
      <c r="O39" s="39">
        <v>8032000</v>
      </c>
      <c r="P39" s="40">
        <v>1.0060362173038229E-2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285.64999999999998</v>
      </c>
      <c r="F40" s="37">
        <v>283.25</v>
      </c>
      <c r="G40" s="38">
        <v>279.25</v>
      </c>
      <c r="H40" s="38">
        <v>272.85000000000002</v>
      </c>
      <c r="I40" s="38">
        <v>268.85000000000002</v>
      </c>
      <c r="J40" s="38">
        <v>289.64999999999998</v>
      </c>
      <c r="K40" s="38">
        <v>293.64999999999998</v>
      </c>
      <c r="L40" s="38">
        <v>300.04999999999995</v>
      </c>
      <c r="M40" s="28">
        <v>287.25</v>
      </c>
      <c r="N40" s="28">
        <v>276.85000000000002</v>
      </c>
      <c r="O40" s="39">
        <v>30115800</v>
      </c>
      <c r="P40" s="40">
        <v>4.6668751954957774E-2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134.6</v>
      </c>
      <c r="F41" s="37">
        <v>133.9</v>
      </c>
      <c r="G41" s="38">
        <v>132.25</v>
      </c>
      <c r="H41" s="38">
        <v>129.9</v>
      </c>
      <c r="I41" s="38">
        <v>128.25</v>
      </c>
      <c r="J41" s="38">
        <v>136.25</v>
      </c>
      <c r="K41" s="38">
        <v>137.90000000000003</v>
      </c>
      <c r="L41" s="38">
        <v>140.25</v>
      </c>
      <c r="M41" s="28">
        <v>135.55000000000001</v>
      </c>
      <c r="N41" s="28">
        <v>131.55000000000001</v>
      </c>
      <c r="O41" s="39">
        <v>91646100</v>
      </c>
      <c r="P41" s="40">
        <v>3.8997214484679667E-2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1894.7</v>
      </c>
      <c r="F42" s="37">
        <v>1903.3166666666666</v>
      </c>
      <c r="G42" s="38">
        <v>1881.6333333333332</v>
      </c>
      <c r="H42" s="38">
        <v>1868.5666666666666</v>
      </c>
      <c r="I42" s="38">
        <v>1846.8833333333332</v>
      </c>
      <c r="J42" s="38">
        <v>1916.3833333333332</v>
      </c>
      <c r="K42" s="38">
        <v>1938.0666666666666</v>
      </c>
      <c r="L42" s="38">
        <v>1951.1333333333332</v>
      </c>
      <c r="M42" s="28">
        <v>1925</v>
      </c>
      <c r="N42" s="28">
        <v>1890.25</v>
      </c>
      <c r="O42" s="39">
        <v>1950575</v>
      </c>
      <c r="P42" s="40">
        <v>4.724641960726414E-2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329.25</v>
      </c>
      <c r="F43" s="37">
        <v>328.11666666666667</v>
      </c>
      <c r="G43" s="38">
        <v>326.13333333333333</v>
      </c>
      <c r="H43" s="38">
        <v>323.01666666666665</v>
      </c>
      <c r="I43" s="38">
        <v>321.0333333333333</v>
      </c>
      <c r="J43" s="38">
        <v>331.23333333333335</v>
      </c>
      <c r="K43" s="38">
        <v>333.2166666666667</v>
      </c>
      <c r="L43" s="38">
        <v>336.33333333333337</v>
      </c>
      <c r="M43" s="28">
        <v>330.1</v>
      </c>
      <c r="N43" s="28">
        <v>325</v>
      </c>
      <c r="O43" s="39">
        <v>24726600</v>
      </c>
      <c r="P43" s="40">
        <v>-1.2279355333844973E-3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664.4</v>
      </c>
      <c r="F44" s="37">
        <v>667.13333333333333</v>
      </c>
      <c r="G44" s="38">
        <v>660.26666666666665</v>
      </c>
      <c r="H44" s="38">
        <v>656.13333333333333</v>
      </c>
      <c r="I44" s="38">
        <v>649.26666666666665</v>
      </c>
      <c r="J44" s="38">
        <v>671.26666666666665</v>
      </c>
      <c r="K44" s="38">
        <v>678.13333333333321</v>
      </c>
      <c r="L44" s="38">
        <v>682.26666666666665</v>
      </c>
      <c r="M44" s="28">
        <v>674</v>
      </c>
      <c r="N44" s="28">
        <v>663</v>
      </c>
      <c r="O44" s="39">
        <v>6244700</v>
      </c>
      <c r="P44" s="40">
        <v>9.7829953753112778E-3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761.8</v>
      </c>
      <c r="F45" s="37">
        <v>765.94999999999993</v>
      </c>
      <c r="G45" s="38">
        <v>752.94999999999982</v>
      </c>
      <c r="H45" s="38">
        <v>744.09999999999991</v>
      </c>
      <c r="I45" s="38">
        <v>731.0999999999998</v>
      </c>
      <c r="J45" s="38">
        <v>774.79999999999984</v>
      </c>
      <c r="K45" s="38">
        <v>787.80000000000007</v>
      </c>
      <c r="L45" s="38">
        <v>796.64999999999986</v>
      </c>
      <c r="M45" s="28">
        <v>778.95</v>
      </c>
      <c r="N45" s="28">
        <v>757.1</v>
      </c>
      <c r="O45" s="39">
        <v>8282000</v>
      </c>
      <c r="P45" s="40">
        <v>8.7733123194116108E-2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738.25</v>
      </c>
      <c r="F46" s="37">
        <v>736.1</v>
      </c>
      <c r="G46" s="38">
        <v>732.6</v>
      </c>
      <c r="H46" s="38">
        <v>726.95</v>
      </c>
      <c r="I46" s="38">
        <v>723.45</v>
      </c>
      <c r="J46" s="38">
        <v>741.75</v>
      </c>
      <c r="K46" s="38">
        <v>745.25</v>
      </c>
      <c r="L46" s="38">
        <v>750.9</v>
      </c>
      <c r="M46" s="28">
        <v>739.6</v>
      </c>
      <c r="N46" s="28">
        <v>730.45</v>
      </c>
      <c r="O46" s="39">
        <v>43884300</v>
      </c>
      <c r="P46" s="40">
        <v>-1.2716664173203104E-2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60.55</v>
      </c>
      <c r="F47" s="37">
        <v>60.433333333333337</v>
      </c>
      <c r="G47" s="38">
        <v>59.566666666666677</v>
      </c>
      <c r="H47" s="38">
        <v>58.583333333333343</v>
      </c>
      <c r="I47" s="38">
        <v>57.716666666666683</v>
      </c>
      <c r="J47" s="38">
        <v>61.416666666666671</v>
      </c>
      <c r="K47" s="38">
        <v>62.283333333333331</v>
      </c>
      <c r="L47" s="38">
        <v>63.266666666666666</v>
      </c>
      <c r="M47" s="28">
        <v>61.3</v>
      </c>
      <c r="N47" s="28">
        <v>59.45</v>
      </c>
      <c r="O47" s="39">
        <v>118849500</v>
      </c>
      <c r="P47" s="40">
        <v>7.2076882007474641E-3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294.45</v>
      </c>
      <c r="F48" s="37">
        <v>293.91666666666663</v>
      </c>
      <c r="G48" s="38">
        <v>291.68333333333328</v>
      </c>
      <c r="H48" s="38">
        <v>288.91666666666663</v>
      </c>
      <c r="I48" s="38">
        <v>286.68333333333328</v>
      </c>
      <c r="J48" s="38">
        <v>296.68333333333328</v>
      </c>
      <c r="K48" s="38">
        <v>298.91666666666663</v>
      </c>
      <c r="L48" s="38">
        <v>301.68333333333328</v>
      </c>
      <c r="M48" s="28">
        <v>296.14999999999998</v>
      </c>
      <c r="N48" s="28">
        <v>291.14999999999998</v>
      </c>
      <c r="O48" s="39">
        <v>19589100</v>
      </c>
      <c r="P48" s="40">
        <v>1.683381088825215E-2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17700.849999999999</v>
      </c>
      <c r="F49" s="37">
        <v>17717.583333333332</v>
      </c>
      <c r="G49" s="38">
        <v>17585.166666666664</v>
      </c>
      <c r="H49" s="38">
        <v>17469.483333333334</v>
      </c>
      <c r="I49" s="38">
        <v>17337.066666666666</v>
      </c>
      <c r="J49" s="38">
        <v>17833.266666666663</v>
      </c>
      <c r="K49" s="38">
        <v>17965.683333333327</v>
      </c>
      <c r="L49" s="38">
        <v>18081.366666666661</v>
      </c>
      <c r="M49" s="28">
        <v>17850</v>
      </c>
      <c r="N49" s="28">
        <v>17601.900000000001</v>
      </c>
      <c r="O49" s="39">
        <v>183950</v>
      </c>
      <c r="P49" s="40">
        <v>-8.0884335400377462E-3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325.85000000000002</v>
      </c>
      <c r="F50" s="37">
        <v>324.88333333333338</v>
      </c>
      <c r="G50" s="38">
        <v>323.46666666666675</v>
      </c>
      <c r="H50" s="38">
        <v>321.08333333333337</v>
      </c>
      <c r="I50" s="38">
        <v>319.66666666666674</v>
      </c>
      <c r="J50" s="38">
        <v>327.26666666666677</v>
      </c>
      <c r="K50" s="38">
        <v>328.68333333333339</v>
      </c>
      <c r="L50" s="38">
        <v>331.06666666666678</v>
      </c>
      <c r="M50" s="28">
        <v>326.3</v>
      </c>
      <c r="N50" s="28">
        <v>322.5</v>
      </c>
      <c r="O50" s="39">
        <v>14853600</v>
      </c>
      <c r="P50" s="40">
        <v>1.4132972840113063E-2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3682.65</v>
      </c>
      <c r="F51" s="37">
        <v>3699.1666666666665</v>
      </c>
      <c r="G51" s="38">
        <v>3659.8833333333332</v>
      </c>
      <c r="H51" s="38">
        <v>3637.1166666666668</v>
      </c>
      <c r="I51" s="38">
        <v>3597.8333333333335</v>
      </c>
      <c r="J51" s="38">
        <v>3721.9333333333329</v>
      </c>
      <c r="K51" s="38">
        <v>3761.2166666666667</v>
      </c>
      <c r="L51" s="38">
        <v>3783.9833333333327</v>
      </c>
      <c r="M51" s="28">
        <v>3738.45</v>
      </c>
      <c r="N51" s="28">
        <v>3676.4</v>
      </c>
      <c r="O51" s="39">
        <v>1555200</v>
      </c>
      <c r="P51" s="40">
        <v>-8.1632653061224497E-3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324.55</v>
      </c>
      <c r="F52" s="37">
        <v>324.58333333333331</v>
      </c>
      <c r="G52" s="38">
        <v>321.96666666666664</v>
      </c>
      <c r="H52" s="38">
        <v>319.38333333333333</v>
      </c>
      <c r="I52" s="38">
        <v>316.76666666666665</v>
      </c>
      <c r="J52" s="38">
        <v>327.16666666666663</v>
      </c>
      <c r="K52" s="38">
        <v>329.7833333333333</v>
      </c>
      <c r="L52" s="38">
        <v>332.36666666666662</v>
      </c>
      <c r="M52" s="28">
        <v>327.2</v>
      </c>
      <c r="N52" s="28">
        <v>322</v>
      </c>
      <c r="O52" s="39">
        <v>7031700</v>
      </c>
      <c r="P52" s="40">
        <v>4.5823665893271463E-2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246.85</v>
      </c>
      <c r="F53" s="37">
        <v>246.85</v>
      </c>
      <c r="G53" s="38">
        <v>244.85</v>
      </c>
      <c r="H53" s="38">
        <v>242.85</v>
      </c>
      <c r="I53" s="38">
        <v>240.85</v>
      </c>
      <c r="J53" s="38">
        <v>248.85</v>
      </c>
      <c r="K53" s="38">
        <v>250.85</v>
      </c>
      <c r="L53" s="38">
        <v>252.85</v>
      </c>
      <c r="M53" s="28">
        <v>248.85</v>
      </c>
      <c r="N53" s="28">
        <v>244.85</v>
      </c>
      <c r="O53" s="39">
        <v>39700800</v>
      </c>
      <c r="P53" s="40">
        <v>1.9836315716465529E-2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642.1</v>
      </c>
      <c r="F54" s="37">
        <v>643.88333333333333</v>
      </c>
      <c r="G54" s="38">
        <v>634.76666666666665</v>
      </c>
      <c r="H54" s="38">
        <v>627.43333333333328</v>
      </c>
      <c r="I54" s="38">
        <v>618.31666666666661</v>
      </c>
      <c r="J54" s="38">
        <v>651.2166666666667</v>
      </c>
      <c r="K54" s="38">
        <v>660.33333333333326</v>
      </c>
      <c r="L54" s="38">
        <v>667.66666666666674</v>
      </c>
      <c r="M54" s="28">
        <v>653</v>
      </c>
      <c r="N54" s="28">
        <v>636.54999999999995</v>
      </c>
      <c r="O54" s="39">
        <v>2143050</v>
      </c>
      <c r="P54" s="40">
        <v>7.7945896377808344E-3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347.95</v>
      </c>
      <c r="F55" s="37">
        <v>348.2833333333333</v>
      </c>
      <c r="G55" s="38">
        <v>344.56666666666661</v>
      </c>
      <c r="H55" s="38">
        <v>341.18333333333328</v>
      </c>
      <c r="I55" s="38">
        <v>337.46666666666658</v>
      </c>
      <c r="J55" s="38">
        <v>351.66666666666663</v>
      </c>
      <c r="K55" s="38">
        <v>355.38333333333333</v>
      </c>
      <c r="L55" s="38">
        <v>358.76666666666665</v>
      </c>
      <c r="M55" s="28">
        <v>352</v>
      </c>
      <c r="N55" s="28">
        <v>344.9</v>
      </c>
      <c r="O55" s="39">
        <v>7222500</v>
      </c>
      <c r="P55" s="40">
        <v>2.5777588410737112E-2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804.1</v>
      </c>
      <c r="F56" s="37">
        <v>801.75</v>
      </c>
      <c r="G56" s="38">
        <v>797.5</v>
      </c>
      <c r="H56" s="38">
        <v>790.9</v>
      </c>
      <c r="I56" s="38">
        <v>786.65</v>
      </c>
      <c r="J56" s="38">
        <v>808.35</v>
      </c>
      <c r="K56" s="38">
        <v>812.6</v>
      </c>
      <c r="L56" s="38">
        <v>819.2</v>
      </c>
      <c r="M56" s="28">
        <v>806</v>
      </c>
      <c r="N56" s="28">
        <v>795.15</v>
      </c>
      <c r="O56" s="39">
        <v>6748750</v>
      </c>
      <c r="P56" s="40">
        <v>2.0797882397428625E-2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1030.25</v>
      </c>
      <c r="F57" s="37">
        <v>1026.1166666666666</v>
      </c>
      <c r="G57" s="38">
        <v>1019.1333333333332</v>
      </c>
      <c r="H57" s="38">
        <v>1008.0166666666667</v>
      </c>
      <c r="I57" s="38">
        <v>1001.0333333333333</v>
      </c>
      <c r="J57" s="38">
        <v>1037.2333333333331</v>
      </c>
      <c r="K57" s="38">
        <v>1044.2166666666662</v>
      </c>
      <c r="L57" s="38">
        <v>1055.333333333333</v>
      </c>
      <c r="M57" s="28">
        <v>1033.0999999999999</v>
      </c>
      <c r="N57" s="28">
        <v>1015</v>
      </c>
      <c r="O57" s="39">
        <v>7295600</v>
      </c>
      <c r="P57" s="40">
        <v>-1.1101321585903084E-2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233</v>
      </c>
      <c r="F58" s="37">
        <v>231.95000000000002</v>
      </c>
      <c r="G58" s="38">
        <v>230.30000000000004</v>
      </c>
      <c r="H58" s="38">
        <v>227.60000000000002</v>
      </c>
      <c r="I58" s="38">
        <v>225.95000000000005</v>
      </c>
      <c r="J58" s="38">
        <v>234.65000000000003</v>
      </c>
      <c r="K58" s="38">
        <v>236.3</v>
      </c>
      <c r="L58" s="38">
        <v>239.00000000000003</v>
      </c>
      <c r="M58" s="28">
        <v>233.6</v>
      </c>
      <c r="N58" s="28">
        <v>229.25</v>
      </c>
      <c r="O58" s="39">
        <v>33469800</v>
      </c>
      <c r="P58" s="40">
        <v>3.4532000519278204E-2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3477.95</v>
      </c>
      <c r="F59" s="37">
        <v>3484.3166666666671</v>
      </c>
      <c r="G59" s="38">
        <v>3448.6333333333341</v>
      </c>
      <c r="H59" s="38">
        <v>3419.3166666666671</v>
      </c>
      <c r="I59" s="38">
        <v>3383.6333333333341</v>
      </c>
      <c r="J59" s="38">
        <v>3513.6333333333341</v>
      </c>
      <c r="K59" s="38">
        <v>3549.3166666666675</v>
      </c>
      <c r="L59" s="38">
        <v>3578.6333333333341</v>
      </c>
      <c r="M59" s="28">
        <v>3520</v>
      </c>
      <c r="N59" s="28">
        <v>3455</v>
      </c>
      <c r="O59" s="39">
        <v>834900</v>
      </c>
      <c r="P59" s="40">
        <v>-1.0840590012440022E-2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1668.05</v>
      </c>
      <c r="F60" s="37">
        <v>1671.4333333333334</v>
      </c>
      <c r="G60" s="38">
        <v>1660.6166666666668</v>
      </c>
      <c r="H60" s="38">
        <v>1653.1833333333334</v>
      </c>
      <c r="I60" s="38">
        <v>1642.3666666666668</v>
      </c>
      <c r="J60" s="38">
        <v>1678.8666666666668</v>
      </c>
      <c r="K60" s="38">
        <v>1689.6833333333334</v>
      </c>
      <c r="L60" s="38">
        <v>1697.1166666666668</v>
      </c>
      <c r="M60" s="28">
        <v>1682.25</v>
      </c>
      <c r="N60" s="28">
        <v>1664</v>
      </c>
      <c r="O60" s="39">
        <v>2807000</v>
      </c>
      <c r="P60" s="40">
        <v>-4.9627791563275434E-3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669.9</v>
      </c>
      <c r="F61" s="37">
        <v>670.13333333333333</v>
      </c>
      <c r="G61" s="38">
        <v>663.4666666666667</v>
      </c>
      <c r="H61" s="38">
        <v>657.03333333333342</v>
      </c>
      <c r="I61" s="38">
        <v>650.36666666666679</v>
      </c>
      <c r="J61" s="38">
        <v>676.56666666666661</v>
      </c>
      <c r="K61" s="38">
        <v>683.23333333333335</v>
      </c>
      <c r="L61" s="38">
        <v>689.66666666666652</v>
      </c>
      <c r="M61" s="28">
        <v>676.8</v>
      </c>
      <c r="N61" s="28">
        <v>663.7</v>
      </c>
      <c r="O61" s="39">
        <v>5653000</v>
      </c>
      <c r="P61" s="40">
        <v>7.7172256097560982E-2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1036.4000000000001</v>
      </c>
      <c r="F62" s="37">
        <v>1043.9833333333333</v>
      </c>
      <c r="G62" s="38">
        <v>1025.9166666666667</v>
      </c>
      <c r="H62" s="38">
        <v>1015.4333333333334</v>
      </c>
      <c r="I62" s="38">
        <v>997.36666666666679</v>
      </c>
      <c r="J62" s="38">
        <v>1054.4666666666667</v>
      </c>
      <c r="K62" s="38">
        <v>1072.5333333333333</v>
      </c>
      <c r="L62" s="38">
        <v>1083.0166666666667</v>
      </c>
      <c r="M62" s="28">
        <v>1062.05</v>
      </c>
      <c r="N62" s="28">
        <v>1033.5</v>
      </c>
      <c r="O62" s="39">
        <v>1346800</v>
      </c>
      <c r="P62" s="40">
        <v>3.8876889848812095E-2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393.5</v>
      </c>
      <c r="F63" s="37">
        <v>394.25</v>
      </c>
      <c r="G63" s="38">
        <v>387.35</v>
      </c>
      <c r="H63" s="38">
        <v>381.20000000000005</v>
      </c>
      <c r="I63" s="38">
        <v>374.30000000000007</v>
      </c>
      <c r="J63" s="38">
        <v>400.4</v>
      </c>
      <c r="K63" s="38">
        <v>407.29999999999995</v>
      </c>
      <c r="L63" s="38">
        <v>413.44999999999993</v>
      </c>
      <c r="M63" s="28">
        <v>401.15</v>
      </c>
      <c r="N63" s="28">
        <v>388.1</v>
      </c>
      <c r="O63" s="39">
        <v>5277000</v>
      </c>
      <c r="P63" s="40">
        <v>9.4691535150645632E-3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178.6</v>
      </c>
      <c r="F64" s="37">
        <v>176.68333333333331</v>
      </c>
      <c r="G64" s="38">
        <v>171.86666666666662</v>
      </c>
      <c r="H64" s="38">
        <v>165.1333333333333</v>
      </c>
      <c r="I64" s="38">
        <v>160.31666666666661</v>
      </c>
      <c r="J64" s="38">
        <v>183.41666666666663</v>
      </c>
      <c r="K64" s="38">
        <v>188.23333333333329</v>
      </c>
      <c r="L64" s="38">
        <v>194.96666666666664</v>
      </c>
      <c r="M64" s="28">
        <v>181.5</v>
      </c>
      <c r="N64" s="28">
        <v>169.95</v>
      </c>
      <c r="O64" s="39">
        <v>10245000</v>
      </c>
      <c r="P64" s="40">
        <v>0.10102095647501344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1217.8499999999999</v>
      </c>
      <c r="F65" s="37">
        <v>1210.6666666666667</v>
      </c>
      <c r="G65" s="38">
        <v>1198.3333333333335</v>
      </c>
      <c r="H65" s="38">
        <v>1178.8166666666668</v>
      </c>
      <c r="I65" s="38">
        <v>1166.4833333333336</v>
      </c>
      <c r="J65" s="38">
        <v>1230.1833333333334</v>
      </c>
      <c r="K65" s="38">
        <v>1242.5166666666669</v>
      </c>
      <c r="L65" s="38">
        <v>1262.0333333333333</v>
      </c>
      <c r="M65" s="28">
        <v>1223</v>
      </c>
      <c r="N65" s="28">
        <v>1191.1500000000001</v>
      </c>
      <c r="O65" s="39">
        <v>4018200</v>
      </c>
      <c r="P65" s="40">
        <v>1.7317332523165731E-2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571.5</v>
      </c>
      <c r="F66" s="37">
        <v>572.48333333333335</v>
      </c>
      <c r="G66" s="38">
        <v>569.06666666666672</v>
      </c>
      <c r="H66" s="38">
        <v>566.63333333333333</v>
      </c>
      <c r="I66" s="38">
        <v>563.2166666666667</v>
      </c>
      <c r="J66" s="38">
        <v>574.91666666666674</v>
      </c>
      <c r="K66" s="38">
        <v>578.33333333333326</v>
      </c>
      <c r="L66" s="38">
        <v>580.76666666666677</v>
      </c>
      <c r="M66" s="28">
        <v>575.9</v>
      </c>
      <c r="N66" s="28">
        <v>570.04999999999995</v>
      </c>
      <c r="O66" s="39">
        <v>9763750</v>
      </c>
      <c r="P66" s="40">
        <v>-2.6059850374064837E-2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1555.4</v>
      </c>
      <c r="F67" s="37">
        <v>1553.1833333333334</v>
      </c>
      <c r="G67" s="38">
        <v>1542.7666666666669</v>
      </c>
      <c r="H67" s="38">
        <v>1530.1333333333334</v>
      </c>
      <c r="I67" s="38">
        <v>1519.7166666666669</v>
      </c>
      <c r="J67" s="38">
        <v>1565.8166666666668</v>
      </c>
      <c r="K67" s="38">
        <v>1576.2333333333333</v>
      </c>
      <c r="L67" s="38">
        <v>1588.8666666666668</v>
      </c>
      <c r="M67" s="28">
        <v>1563.6</v>
      </c>
      <c r="N67" s="28">
        <v>1540.55</v>
      </c>
      <c r="O67" s="39">
        <v>1455500</v>
      </c>
      <c r="P67" s="40">
        <v>-2.1841397849462367E-2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2023.55</v>
      </c>
      <c r="F68" s="37">
        <v>2015.9666666666665</v>
      </c>
      <c r="G68" s="38">
        <v>1989.4833333333329</v>
      </c>
      <c r="H68" s="38">
        <v>1955.4166666666665</v>
      </c>
      <c r="I68" s="38">
        <v>1928.9333333333329</v>
      </c>
      <c r="J68" s="38">
        <v>2050.0333333333328</v>
      </c>
      <c r="K68" s="38">
        <v>2076.5166666666664</v>
      </c>
      <c r="L68" s="38">
        <v>2110.583333333333</v>
      </c>
      <c r="M68" s="28">
        <v>2042.45</v>
      </c>
      <c r="N68" s="28">
        <v>1981.9</v>
      </c>
      <c r="O68" s="39">
        <v>2048750</v>
      </c>
      <c r="P68" s="40">
        <v>-1.395740584767176E-2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211.85</v>
      </c>
      <c r="F69" s="37">
        <v>212.1</v>
      </c>
      <c r="G69" s="38">
        <v>209.2</v>
      </c>
      <c r="H69" s="38">
        <v>206.54999999999998</v>
      </c>
      <c r="I69" s="38">
        <v>203.64999999999998</v>
      </c>
      <c r="J69" s="38">
        <v>214.75</v>
      </c>
      <c r="K69" s="38">
        <v>217.65000000000003</v>
      </c>
      <c r="L69" s="38">
        <v>220.3</v>
      </c>
      <c r="M69" s="28">
        <v>215</v>
      </c>
      <c r="N69" s="28">
        <v>209.45</v>
      </c>
      <c r="O69" s="39">
        <v>21882200</v>
      </c>
      <c r="P69" s="40">
        <v>-3.3326559642349117E-2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3605.25</v>
      </c>
      <c r="F70" s="37">
        <v>3596.1666666666665</v>
      </c>
      <c r="G70" s="38">
        <v>3577.3833333333332</v>
      </c>
      <c r="H70" s="38">
        <v>3549.5166666666669</v>
      </c>
      <c r="I70" s="38">
        <v>3530.7333333333336</v>
      </c>
      <c r="J70" s="38">
        <v>3624.0333333333328</v>
      </c>
      <c r="K70" s="38">
        <v>3642.8166666666666</v>
      </c>
      <c r="L70" s="38">
        <v>3670.6833333333325</v>
      </c>
      <c r="M70" s="28">
        <v>3614.95</v>
      </c>
      <c r="N70" s="28">
        <v>3568.3</v>
      </c>
      <c r="O70" s="39">
        <v>3211200</v>
      </c>
      <c r="P70" s="40">
        <v>-1.1198208286674132E-3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4220.95</v>
      </c>
      <c r="F71" s="37">
        <v>4175.5666666666666</v>
      </c>
      <c r="G71" s="38">
        <v>4117.2333333333336</v>
      </c>
      <c r="H71" s="38">
        <v>4013.5166666666669</v>
      </c>
      <c r="I71" s="38">
        <v>3955.1833333333338</v>
      </c>
      <c r="J71" s="38">
        <v>4279.2833333333328</v>
      </c>
      <c r="K71" s="38">
        <v>4337.6166666666668</v>
      </c>
      <c r="L71" s="38">
        <v>4441.333333333333</v>
      </c>
      <c r="M71" s="28">
        <v>4233.8999999999996</v>
      </c>
      <c r="N71" s="28">
        <v>4071.85</v>
      </c>
      <c r="O71" s="39">
        <v>735750</v>
      </c>
      <c r="P71" s="40">
        <v>7.6051188299817191E-2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396.45</v>
      </c>
      <c r="F72" s="37">
        <v>397.45</v>
      </c>
      <c r="G72" s="38">
        <v>392.54999999999995</v>
      </c>
      <c r="H72" s="38">
        <v>388.65</v>
      </c>
      <c r="I72" s="38">
        <v>383.74999999999994</v>
      </c>
      <c r="J72" s="38">
        <v>401.34999999999997</v>
      </c>
      <c r="K72" s="38">
        <v>406.24999999999994</v>
      </c>
      <c r="L72" s="38">
        <v>410.15</v>
      </c>
      <c r="M72" s="28">
        <v>402.35</v>
      </c>
      <c r="N72" s="28">
        <v>393.55</v>
      </c>
      <c r="O72" s="39">
        <v>35659800</v>
      </c>
      <c r="P72" s="40">
        <v>-3.917592293865511E-3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4194.6000000000004</v>
      </c>
      <c r="F73" s="37">
        <v>4181.0333333333338</v>
      </c>
      <c r="G73" s="38">
        <v>4158.0666666666675</v>
      </c>
      <c r="H73" s="38">
        <v>4121.5333333333338</v>
      </c>
      <c r="I73" s="38">
        <v>4098.5666666666675</v>
      </c>
      <c r="J73" s="38">
        <v>4217.5666666666675</v>
      </c>
      <c r="K73" s="38">
        <v>4240.5333333333328</v>
      </c>
      <c r="L73" s="38">
        <v>4277.0666666666675</v>
      </c>
      <c r="M73" s="28">
        <v>4204</v>
      </c>
      <c r="N73" s="28">
        <v>4144.5</v>
      </c>
      <c r="O73" s="39">
        <v>1984750</v>
      </c>
      <c r="P73" s="40">
        <v>2.5644338221045154E-2</v>
      </c>
    </row>
    <row r="74" spans="1:16" ht="12.75" customHeight="1">
      <c r="A74" s="28">
        <v>64</v>
      </c>
      <c r="B74" s="29" t="s">
        <v>49</v>
      </c>
      <c r="C74" s="251" t="s">
        <v>99</v>
      </c>
      <c r="D74" s="31">
        <v>44833</v>
      </c>
      <c r="E74" s="37">
        <v>3417.85</v>
      </c>
      <c r="F74" s="37">
        <v>3421.9500000000003</v>
      </c>
      <c r="G74" s="38">
        <v>3389.9000000000005</v>
      </c>
      <c r="H74" s="38">
        <v>3361.9500000000003</v>
      </c>
      <c r="I74" s="38">
        <v>3329.9000000000005</v>
      </c>
      <c r="J74" s="38">
        <v>3449.9000000000005</v>
      </c>
      <c r="K74" s="38">
        <v>3481.9500000000007</v>
      </c>
      <c r="L74" s="38">
        <v>3509.9000000000005</v>
      </c>
      <c r="M74" s="28">
        <v>3454</v>
      </c>
      <c r="N74" s="28">
        <v>3394</v>
      </c>
      <c r="O74" s="39">
        <v>3114650</v>
      </c>
      <c r="P74" s="40">
        <v>-1.3305244483867391E-2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2014.3</v>
      </c>
      <c r="F75" s="37">
        <v>2030.8666666666668</v>
      </c>
      <c r="G75" s="38">
        <v>1991.7833333333338</v>
      </c>
      <c r="H75" s="38">
        <v>1969.2666666666669</v>
      </c>
      <c r="I75" s="38">
        <v>1930.1833333333338</v>
      </c>
      <c r="J75" s="38">
        <v>2053.3833333333337</v>
      </c>
      <c r="K75" s="38">
        <v>2092.4666666666667</v>
      </c>
      <c r="L75" s="38">
        <v>2114.9833333333336</v>
      </c>
      <c r="M75" s="28">
        <v>2069.9499999999998</v>
      </c>
      <c r="N75" s="28">
        <v>2008.35</v>
      </c>
      <c r="O75" s="39">
        <v>1647250</v>
      </c>
      <c r="P75" s="40">
        <v>3.9569593891010064E-2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173.3</v>
      </c>
      <c r="F76" s="37">
        <v>169.13333333333333</v>
      </c>
      <c r="G76" s="38">
        <v>164.16666666666666</v>
      </c>
      <c r="H76" s="38">
        <v>155.03333333333333</v>
      </c>
      <c r="I76" s="38">
        <v>150.06666666666666</v>
      </c>
      <c r="J76" s="38">
        <v>178.26666666666665</v>
      </c>
      <c r="K76" s="38">
        <v>183.23333333333335</v>
      </c>
      <c r="L76" s="38">
        <v>192.36666666666665</v>
      </c>
      <c r="M76" s="28">
        <v>174.1</v>
      </c>
      <c r="N76" s="28">
        <v>160</v>
      </c>
      <c r="O76" s="39">
        <v>28260000</v>
      </c>
      <c r="P76" s="40">
        <v>0.17761776177617761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123.9</v>
      </c>
      <c r="F77" s="37">
        <v>124.86666666666667</v>
      </c>
      <c r="G77" s="38">
        <v>119.48333333333335</v>
      </c>
      <c r="H77" s="38">
        <v>115.06666666666668</v>
      </c>
      <c r="I77" s="38">
        <v>109.68333333333335</v>
      </c>
      <c r="J77" s="38">
        <v>129.28333333333336</v>
      </c>
      <c r="K77" s="38">
        <v>134.66666666666669</v>
      </c>
      <c r="L77" s="38">
        <v>139.08333333333334</v>
      </c>
      <c r="M77" s="28">
        <v>130.25</v>
      </c>
      <c r="N77" s="28">
        <v>120.45</v>
      </c>
      <c r="O77" s="39">
        <v>88170000</v>
      </c>
      <c r="P77" s="40">
        <v>-1.0104412260020209E-2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106.7</v>
      </c>
      <c r="F78" s="37">
        <v>106.13333333333334</v>
      </c>
      <c r="G78" s="38">
        <v>105.36666666666667</v>
      </c>
      <c r="H78" s="38">
        <v>104.03333333333333</v>
      </c>
      <c r="I78" s="38">
        <v>103.26666666666667</v>
      </c>
      <c r="J78" s="38">
        <v>107.46666666666668</v>
      </c>
      <c r="K78" s="38">
        <v>108.23333333333336</v>
      </c>
      <c r="L78" s="38">
        <v>109.56666666666669</v>
      </c>
      <c r="M78" s="28">
        <v>106.9</v>
      </c>
      <c r="N78" s="28">
        <v>104.8</v>
      </c>
      <c r="O78" s="39">
        <v>16931200</v>
      </c>
      <c r="P78" s="40">
        <v>-1.5332720024532351E-3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137.1</v>
      </c>
      <c r="F79" s="37">
        <v>136.76666666666668</v>
      </c>
      <c r="G79" s="38">
        <v>135.53333333333336</v>
      </c>
      <c r="H79" s="38">
        <v>133.96666666666667</v>
      </c>
      <c r="I79" s="38">
        <v>132.73333333333335</v>
      </c>
      <c r="J79" s="38">
        <v>138.33333333333337</v>
      </c>
      <c r="K79" s="38">
        <v>139.56666666666666</v>
      </c>
      <c r="L79" s="38">
        <v>141.13333333333338</v>
      </c>
      <c r="M79" s="28">
        <v>138</v>
      </c>
      <c r="N79" s="28">
        <v>135.19999999999999</v>
      </c>
      <c r="O79" s="39">
        <v>40077000</v>
      </c>
      <c r="P79" s="40">
        <v>-3.7644646257506957E-2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371.4</v>
      </c>
      <c r="F80" s="37">
        <v>370.16666666666669</v>
      </c>
      <c r="G80" s="38">
        <v>367.58333333333337</v>
      </c>
      <c r="H80" s="38">
        <v>363.76666666666671</v>
      </c>
      <c r="I80" s="38">
        <v>361.18333333333339</v>
      </c>
      <c r="J80" s="38">
        <v>373.98333333333335</v>
      </c>
      <c r="K80" s="38">
        <v>376.56666666666672</v>
      </c>
      <c r="L80" s="38">
        <v>380.38333333333333</v>
      </c>
      <c r="M80" s="28">
        <v>372.75</v>
      </c>
      <c r="N80" s="28">
        <v>366.35</v>
      </c>
      <c r="O80" s="39">
        <v>8380050</v>
      </c>
      <c r="P80" s="40">
        <v>-3.8277511961722489E-3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39.4</v>
      </c>
      <c r="F81" s="37">
        <v>39.43333333333333</v>
      </c>
      <c r="G81" s="38">
        <v>38.916666666666657</v>
      </c>
      <c r="H81" s="38">
        <v>38.43333333333333</v>
      </c>
      <c r="I81" s="38">
        <v>37.916666666666657</v>
      </c>
      <c r="J81" s="38">
        <v>39.916666666666657</v>
      </c>
      <c r="K81" s="38">
        <v>40.433333333333323</v>
      </c>
      <c r="L81" s="38">
        <v>40.916666666666657</v>
      </c>
      <c r="M81" s="28">
        <v>39.950000000000003</v>
      </c>
      <c r="N81" s="28">
        <v>38.950000000000003</v>
      </c>
      <c r="O81" s="39">
        <v>130882500</v>
      </c>
      <c r="P81" s="40">
        <v>1.5360446849362891E-2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737.6</v>
      </c>
      <c r="F82" s="37">
        <v>740.30000000000007</v>
      </c>
      <c r="G82" s="38">
        <v>733.70000000000016</v>
      </c>
      <c r="H82" s="38">
        <v>729.80000000000007</v>
      </c>
      <c r="I82" s="38">
        <v>723.20000000000016</v>
      </c>
      <c r="J82" s="38">
        <v>744.20000000000016</v>
      </c>
      <c r="K82" s="38">
        <v>750.80000000000007</v>
      </c>
      <c r="L82" s="38">
        <v>754.70000000000016</v>
      </c>
      <c r="M82" s="28">
        <v>746.9</v>
      </c>
      <c r="N82" s="28">
        <v>736.4</v>
      </c>
      <c r="O82" s="39">
        <v>5601700</v>
      </c>
      <c r="P82" s="40">
        <v>9.3698758491449988E-3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897.85</v>
      </c>
      <c r="F83" s="37">
        <v>905.2166666666667</v>
      </c>
      <c r="G83" s="38">
        <v>886.08333333333337</v>
      </c>
      <c r="H83" s="38">
        <v>874.31666666666672</v>
      </c>
      <c r="I83" s="38">
        <v>855.18333333333339</v>
      </c>
      <c r="J83" s="38">
        <v>916.98333333333335</v>
      </c>
      <c r="K83" s="38">
        <v>936.11666666666656</v>
      </c>
      <c r="L83" s="38">
        <v>947.88333333333333</v>
      </c>
      <c r="M83" s="28">
        <v>924.35</v>
      </c>
      <c r="N83" s="28">
        <v>893.45</v>
      </c>
      <c r="O83" s="39">
        <v>6380000</v>
      </c>
      <c r="P83" s="40">
        <v>-2.6574957011098951E-3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1436.45</v>
      </c>
      <c r="F84" s="37">
        <v>1439.8166666666666</v>
      </c>
      <c r="G84" s="38">
        <v>1425.6333333333332</v>
      </c>
      <c r="H84" s="38">
        <v>1414.8166666666666</v>
      </c>
      <c r="I84" s="38">
        <v>1400.6333333333332</v>
      </c>
      <c r="J84" s="38">
        <v>1450.6333333333332</v>
      </c>
      <c r="K84" s="38">
        <v>1464.8166666666666</v>
      </c>
      <c r="L84" s="38">
        <v>1475.6333333333332</v>
      </c>
      <c r="M84" s="28">
        <v>1454</v>
      </c>
      <c r="N84" s="28">
        <v>1429</v>
      </c>
      <c r="O84" s="39">
        <v>3871725</v>
      </c>
      <c r="P84" s="40">
        <v>-6.836181742392664E-3</v>
      </c>
    </row>
    <row r="85" spans="1:16" ht="12.75" customHeight="1">
      <c r="A85" s="28">
        <v>75</v>
      </c>
      <c r="B85" s="29" t="s">
        <v>47</v>
      </c>
      <c r="C85" s="228" t="s">
        <v>109</v>
      </c>
      <c r="D85" s="31">
        <v>44833</v>
      </c>
      <c r="E85" s="37">
        <v>308</v>
      </c>
      <c r="F85" s="37">
        <v>307.16666666666669</v>
      </c>
      <c r="G85" s="38">
        <v>305.23333333333335</v>
      </c>
      <c r="H85" s="38">
        <v>302.46666666666664</v>
      </c>
      <c r="I85" s="38">
        <v>300.5333333333333</v>
      </c>
      <c r="J85" s="38">
        <v>309.93333333333339</v>
      </c>
      <c r="K85" s="38">
        <v>311.86666666666667</v>
      </c>
      <c r="L85" s="38">
        <v>314.63333333333344</v>
      </c>
      <c r="M85" s="28">
        <v>309.10000000000002</v>
      </c>
      <c r="N85" s="28">
        <v>304.39999999999998</v>
      </c>
      <c r="O85" s="39">
        <v>9500000</v>
      </c>
      <c r="P85" s="40">
        <v>-6.6917607695524883E-3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1715.4</v>
      </c>
      <c r="F86" s="37">
        <v>1705.8166666666666</v>
      </c>
      <c r="G86" s="38">
        <v>1693.5833333333333</v>
      </c>
      <c r="H86" s="38">
        <v>1671.7666666666667</v>
      </c>
      <c r="I86" s="38">
        <v>1659.5333333333333</v>
      </c>
      <c r="J86" s="38">
        <v>1727.6333333333332</v>
      </c>
      <c r="K86" s="38">
        <v>1739.8666666666668</v>
      </c>
      <c r="L86" s="38">
        <v>1761.6833333333332</v>
      </c>
      <c r="M86" s="28">
        <v>1718.05</v>
      </c>
      <c r="N86" s="28">
        <v>1684</v>
      </c>
      <c r="O86" s="39">
        <v>8196125</v>
      </c>
      <c r="P86" s="40">
        <v>-2.1548057839523675E-2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234.35</v>
      </c>
      <c r="F87" s="37">
        <v>235.80000000000004</v>
      </c>
      <c r="G87" s="38">
        <v>232.35000000000008</v>
      </c>
      <c r="H87" s="38">
        <v>230.35000000000005</v>
      </c>
      <c r="I87" s="38">
        <v>226.90000000000009</v>
      </c>
      <c r="J87" s="38">
        <v>237.80000000000007</v>
      </c>
      <c r="K87" s="38">
        <v>241.25000000000006</v>
      </c>
      <c r="L87" s="38">
        <v>243.25000000000006</v>
      </c>
      <c r="M87" s="28">
        <v>239.25</v>
      </c>
      <c r="N87" s="28">
        <v>233.8</v>
      </c>
      <c r="O87" s="39">
        <v>3607500</v>
      </c>
      <c r="P87" s="40">
        <v>6.8888888888888888E-2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482.15</v>
      </c>
      <c r="F88" s="37">
        <v>481.2166666666667</v>
      </c>
      <c r="G88" s="38">
        <v>476.43333333333339</v>
      </c>
      <c r="H88" s="38">
        <v>470.7166666666667</v>
      </c>
      <c r="I88" s="38">
        <v>465.93333333333339</v>
      </c>
      <c r="J88" s="38">
        <v>486.93333333333339</v>
      </c>
      <c r="K88" s="38">
        <v>491.7166666666667</v>
      </c>
      <c r="L88" s="38">
        <v>497.43333333333339</v>
      </c>
      <c r="M88" s="28">
        <v>486</v>
      </c>
      <c r="N88" s="28">
        <v>475.5</v>
      </c>
      <c r="O88" s="39">
        <v>4327500</v>
      </c>
      <c r="P88" s="40">
        <v>-9.4420600858369091E-3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2389.9</v>
      </c>
      <c r="F89" s="37">
        <v>2390.3333333333335</v>
      </c>
      <c r="G89" s="38">
        <v>2362.2166666666672</v>
      </c>
      <c r="H89" s="38">
        <v>2334.5333333333338</v>
      </c>
      <c r="I89" s="38">
        <v>2306.4166666666674</v>
      </c>
      <c r="J89" s="38">
        <v>2418.0166666666669</v>
      </c>
      <c r="K89" s="38">
        <v>2446.1333333333328</v>
      </c>
      <c r="L89" s="38">
        <v>2473.8166666666666</v>
      </c>
      <c r="M89" s="28">
        <v>2418.4499999999998</v>
      </c>
      <c r="N89" s="28">
        <v>2362.65</v>
      </c>
      <c r="O89" s="39">
        <v>3269425</v>
      </c>
      <c r="P89" s="40">
        <v>2.7313432835820897E-2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1383.25</v>
      </c>
      <c r="F90" s="37">
        <v>1387.0833333333333</v>
      </c>
      <c r="G90" s="38">
        <v>1367.2166666666665</v>
      </c>
      <c r="H90" s="38">
        <v>1351.1833333333332</v>
      </c>
      <c r="I90" s="38">
        <v>1331.3166666666664</v>
      </c>
      <c r="J90" s="38">
        <v>1403.1166666666666</v>
      </c>
      <c r="K90" s="38">
        <v>1422.9833333333333</v>
      </c>
      <c r="L90" s="38">
        <v>1439.0166666666667</v>
      </c>
      <c r="M90" s="28">
        <v>1406.95</v>
      </c>
      <c r="N90" s="28">
        <v>1371.05</v>
      </c>
      <c r="O90" s="39">
        <v>4374500</v>
      </c>
      <c r="P90" s="40">
        <v>-4.8908098271155595E-3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938.6</v>
      </c>
      <c r="F91" s="37">
        <v>937.08333333333337</v>
      </c>
      <c r="G91" s="38">
        <v>929.66666666666674</v>
      </c>
      <c r="H91" s="38">
        <v>920.73333333333335</v>
      </c>
      <c r="I91" s="38">
        <v>913.31666666666672</v>
      </c>
      <c r="J91" s="38">
        <v>946.01666666666677</v>
      </c>
      <c r="K91" s="38">
        <v>953.43333333333351</v>
      </c>
      <c r="L91" s="38">
        <v>962.36666666666679</v>
      </c>
      <c r="M91" s="28">
        <v>944.5</v>
      </c>
      <c r="N91" s="28">
        <v>928.15</v>
      </c>
      <c r="O91" s="39">
        <v>20458900</v>
      </c>
      <c r="P91" s="40">
        <v>3.1921466328001646E-3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2465.4499999999998</v>
      </c>
      <c r="F92" s="37">
        <v>2461.8666666666663</v>
      </c>
      <c r="G92" s="38">
        <v>2451.2833333333328</v>
      </c>
      <c r="H92" s="38">
        <v>2437.1166666666663</v>
      </c>
      <c r="I92" s="38">
        <v>2426.5333333333328</v>
      </c>
      <c r="J92" s="38">
        <v>2476.0333333333328</v>
      </c>
      <c r="K92" s="38">
        <v>2486.6166666666659</v>
      </c>
      <c r="L92" s="38">
        <v>2500.7833333333328</v>
      </c>
      <c r="M92" s="28">
        <v>2472.4499999999998</v>
      </c>
      <c r="N92" s="28">
        <v>2447.6999999999998</v>
      </c>
      <c r="O92" s="39">
        <v>17835600</v>
      </c>
      <c r="P92" s="40">
        <v>-6.483957219251337E-3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2007.65</v>
      </c>
      <c r="F93" s="37">
        <v>2015.7</v>
      </c>
      <c r="G93" s="38">
        <v>1992.95</v>
      </c>
      <c r="H93" s="38">
        <v>1978.25</v>
      </c>
      <c r="I93" s="38">
        <v>1955.5</v>
      </c>
      <c r="J93" s="38">
        <v>2030.4</v>
      </c>
      <c r="K93" s="38">
        <v>2053.15</v>
      </c>
      <c r="L93" s="38">
        <v>2067.8500000000004</v>
      </c>
      <c r="M93" s="28">
        <v>2038.45</v>
      </c>
      <c r="N93" s="28">
        <v>2001</v>
      </c>
      <c r="O93" s="39">
        <v>2336700</v>
      </c>
      <c r="P93" s="40">
        <v>2.7301503561065681E-2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1499.05</v>
      </c>
      <c r="F94" s="37">
        <v>1497.0333333333335</v>
      </c>
      <c r="G94" s="38">
        <v>1491.366666666667</v>
      </c>
      <c r="H94" s="38">
        <v>1483.6833333333334</v>
      </c>
      <c r="I94" s="38">
        <v>1478.0166666666669</v>
      </c>
      <c r="J94" s="38">
        <v>1504.7166666666672</v>
      </c>
      <c r="K94" s="38">
        <v>1510.3833333333337</v>
      </c>
      <c r="L94" s="38">
        <v>1518.0666666666673</v>
      </c>
      <c r="M94" s="28">
        <v>1502.7</v>
      </c>
      <c r="N94" s="28">
        <v>1489.35</v>
      </c>
      <c r="O94" s="39">
        <v>57339150</v>
      </c>
      <c r="P94" s="40">
        <v>-1.7695112643808124E-2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575.35</v>
      </c>
      <c r="F95" s="37">
        <v>575.88333333333333</v>
      </c>
      <c r="G95" s="38">
        <v>571.56666666666661</v>
      </c>
      <c r="H95" s="38">
        <v>567.7833333333333</v>
      </c>
      <c r="I95" s="38">
        <v>563.46666666666658</v>
      </c>
      <c r="J95" s="38">
        <v>579.66666666666663</v>
      </c>
      <c r="K95" s="38">
        <v>583.98333333333346</v>
      </c>
      <c r="L95" s="38">
        <v>587.76666666666665</v>
      </c>
      <c r="M95" s="28">
        <v>580.20000000000005</v>
      </c>
      <c r="N95" s="28">
        <v>572.1</v>
      </c>
      <c r="O95" s="39">
        <v>22539000</v>
      </c>
      <c r="P95" s="40">
        <v>5.0029429075927013E-3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2851</v>
      </c>
      <c r="F96" s="37">
        <v>2841.4333333333329</v>
      </c>
      <c r="G96" s="38">
        <v>2825.1166666666659</v>
      </c>
      <c r="H96" s="38">
        <v>2799.2333333333331</v>
      </c>
      <c r="I96" s="38">
        <v>2782.9166666666661</v>
      </c>
      <c r="J96" s="38">
        <v>2867.3166666666657</v>
      </c>
      <c r="K96" s="38">
        <v>2883.6333333333323</v>
      </c>
      <c r="L96" s="38">
        <v>2909.5166666666655</v>
      </c>
      <c r="M96" s="28">
        <v>2857.75</v>
      </c>
      <c r="N96" s="28">
        <v>2815.55</v>
      </c>
      <c r="O96" s="39">
        <v>3227100</v>
      </c>
      <c r="P96" s="40">
        <v>-3.3078651685393257E-2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429.7</v>
      </c>
      <c r="F97" s="37">
        <v>425.5</v>
      </c>
      <c r="G97" s="38">
        <v>420.55</v>
      </c>
      <c r="H97" s="38">
        <v>411.40000000000003</v>
      </c>
      <c r="I97" s="38">
        <v>406.45000000000005</v>
      </c>
      <c r="J97" s="38">
        <v>434.65</v>
      </c>
      <c r="K97" s="38">
        <v>439.6</v>
      </c>
      <c r="L97" s="38">
        <v>448.74999999999994</v>
      </c>
      <c r="M97" s="28">
        <v>430.45</v>
      </c>
      <c r="N97" s="28">
        <v>416.35</v>
      </c>
      <c r="O97" s="39">
        <v>24346600</v>
      </c>
      <c r="P97" s="40">
        <v>-8.1775795661869044E-2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116.4</v>
      </c>
      <c r="F98" s="37">
        <v>116.13333333333333</v>
      </c>
      <c r="G98" s="38">
        <v>115.01666666666665</v>
      </c>
      <c r="H98" s="38">
        <v>113.63333333333333</v>
      </c>
      <c r="I98" s="38">
        <v>112.51666666666665</v>
      </c>
      <c r="J98" s="38">
        <v>117.51666666666665</v>
      </c>
      <c r="K98" s="38">
        <v>118.63333333333333</v>
      </c>
      <c r="L98" s="38">
        <v>120.01666666666665</v>
      </c>
      <c r="M98" s="28">
        <v>117.25</v>
      </c>
      <c r="N98" s="28">
        <v>114.75</v>
      </c>
      <c r="O98" s="39">
        <v>18980200</v>
      </c>
      <c r="P98" s="40">
        <v>-1.6926503340757237E-2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240.05</v>
      </c>
      <c r="F99" s="37">
        <v>240.13333333333333</v>
      </c>
      <c r="G99" s="38">
        <v>238.66666666666666</v>
      </c>
      <c r="H99" s="38">
        <v>237.28333333333333</v>
      </c>
      <c r="I99" s="38">
        <v>235.81666666666666</v>
      </c>
      <c r="J99" s="38">
        <v>241.51666666666665</v>
      </c>
      <c r="K99" s="38">
        <v>242.98333333333335</v>
      </c>
      <c r="L99" s="38">
        <v>244.36666666666665</v>
      </c>
      <c r="M99" s="28">
        <v>241.6</v>
      </c>
      <c r="N99" s="28">
        <v>238.75</v>
      </c>
      <c r="O99" s="39">
        <v>18738000</v>
      </c>
      <c r="P99" s="40">
        <v>2.3108030040439051E-3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2612.1999999999998</v>
      </c>
      <c r="F100" s="37">
        <v>2614.0666666666666</v>
      </c>
      <c r="G100" s="38">
        <v>2595.3833333333332</v>
      </c>
      <c r="H100" s="38">
        <v>2578.5666666666666</v>
      </c>
      <c r="I100" s="38">
        <v>2559.8833333333332</v>
      </c>
      <c r="J100" s="38">
        <v>2630.8833333333332</v>
      </c>
      <c r="K100" s="38">
        <v>2649.5666666666666</v>
      </c>
      <c r="L100" s="38">
        <v>2666.3833333333332</v>
      </c>
      <c r="M100" s="28">
        <v>2632.75</v>
      </c>
      <c r="N100" s="28">
        <v>2597.25</v>
      </c>
      <c r="O100" s="39">
        <v>9180300</v>
      </c>
      <c r="P100" s="40">
        <v>2.1429286691812145E-2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42144.7</v>
      </c>
      <c r="F101" s="37">
        <v>42318.716666666667</v>
      </c>
      <c r="G101" s="38">
        <v>41626.183333333334</v>
      </c>
      <c r="H101" s="38">
        <v>41107.666666666664</v>
      </c>
      <c r="I101" s="38">
        <v>40415.133333333331</v>
      </c>
      <c r="J101" s="38">
        <v>42837.233333333337</v>
      </c>
      <c r="K101" s="38">
        <v>43529.766666666677</v>
      </c>
      <c r="L101" s="38">
        <v>44048.28333333334</v>
      </c>
      <c r="M101" s="28">
        <v>43011.25</v>
      </c>
      <c r="N101" s="28">
        <v>41800.199999999997</v>
      </c>
      <c r="O101" s="39">
        <v>11370</v>
      </c>
      <c r="P101" s="40">
        <v>-3.6848792884371026E-2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135.65</v>
      </c>
      <c r="F102" s="37">
        <v>135.91666666666666</v>
      </c>
      <c r="G102" s="38">
        <v>133.88333333333333</v>
      </c>
      <c r="H102" s="38">
        <v>132.11666666666667</v>
      </c>
      <c r="I102" s="38">
        <v>130.08333333333334</v>
      </c>
      <c r="J102" s="38">
        <v>137.68333333333331</v>
      </c>
      <c r="K102" s="38">
        <v>139.71666666666667</v>
      </c>
      <c r="L102" s="38">
        <v>141.48333333333329</v>
      </c>
      <c r="M102" s="28">
        <v>137.94999999999999</v>
      </c>
      <c r="N102" s="28">
        <v>134.15</v>
      </c>
      <c r="O102" s="39">
        <v>38276000</v>
      </c>
      <c r="P102" s="40">
        <v>2.7378140433755638E-2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884.85</v>
      </c>
      <c r="F103" s="37">
        <v>882.61666666666679</v>
      </c>
      <c r="G103" s="38">
        <v>876.93333333333362</v>
      </c>
      <c r="H103" s="38">
        <v>869.01666666666688</v>
      </c>
      <c r="I103" s="38">
        <v>863.33333333333371</v>
      </c>
      <c r="J103" s="38">
        <v>890.53333333333353</v>
      </c>
      <c r="K103" s="38">
        <v>896.2166666666667</v>
      </c>
      <c r="L103" s="38">
        <v>904.13333333333344</v>
      </c>
      <c r="M103" s="28">
        <v>888.3</v>
      </c>
      <c r="N103" s="28">
        <v>874.7</v>
      </c>
      <c r="O103" s="39">
        <v>79228875</v>
      </c>
      <c r="P103" s="40">
        <v>-2.0850326264274063E-2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1269.75</v>
      </c>
      <c r="F104" s="37">
        <v>1269.0999999999999</v>
      </c>
      <c r="G104" s="38">
        <v>1260.4999999999998</v>
      </c>
      <c r="H104" s="38">
        <v>1251.2499999999998</v>
      </c>
      <c r="I104" s="38">
        <v>1242.6499999999996</v>
      </c>
      <c r="J104" s="38">
        <v>1278.3499999999999</v>
      </c>
      <c r="K104" s="38">
        <v>1286.9500000000003</v>
      </c>
      <c r="L104" s="38">
        <v>1296.2</v>
      </c>
      <c r="M104" s="28">
        <v>1277.7</v>
      </c>
      <c r="N104" s="28">
        <v>1259.8499999999999</v>
      </c>
      <c r="O104" s="39">
        <v>3707700</v>
      </c>
      <c r="P104" s="40">
        <v>-3.0853616729516627E-3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584.79999999999995</v>
      </c>
      <c r="F105" s="37">
        <v>584.53333333333342</v>
      </c>
      <c r="G105" s="38">
        <v>580.71666666666681</v>
      </c>
      <c r="H105" s="38">
        <v>576.63333333333344</v>
      </c>
      <c r="I105" s="38">
        <v>572.81666666666683</v>
      </c>
      <c r="J105" s="38">
        <v>588.61666666666679</v>
      </c>
      <c r="K105" s="38">
        <v>592.43333333333339</v>
      </c>
      <c r="L105" s="38">
        <v>596.51666666666677</v>
      </c>
      <c r="M105" s="28">
        <v>588.35</v>
      </c>
      <c r="N105" s="28">
        <v>580.45000000000005</v>
      </c>
      <c r="O105" s="39">
        <v>8302500</v>
      </c>
      <c r="P105" s="40">
        <v>7.2319652865666245E-4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9.35</v>
      </c>
      <c r="F106" s="37">
        <v>9.3166666666666682</v>
      </c>
      <c r="G106" s="38">
        <v>9.1333333333333364</v>
      </c>
      <c r="H106" s="38">
        <v>8.9166666666666679</v>
      </c>
      <c r="I106" s="38">
        <v>8.7333333333333361</v>
      </c>
      <c r="J106" s="38">
        <v>9.5333333333333368</v>
      </c>
      <c r="K106" s="38">
        <v>9.7166666666666703</v>
      </c>
      <c r="L106" s="38">
        <v>9.9333333333333371</v>
      </c>
      <c r="M106" s="28">
        <v>9.5</v>
      </c>
      <c r="N106" s="28">
        <v>9.1</v>
      </c>
      <c r="O106" s="39">
        <v>638470000</v>
      </c>
      <c r="P106" s="40">
        <v>1.0525149567914912E-2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69.8</v>
      </c>
      <c r="F107" s="37">
        <v>69.583333333333329</v>
      </c>
      <c r="G107" s="38">
        <v>68.266666666666652</v>
      </c>
      <c r="H107" s="38">
        <v>66.73333333333332</v>
      </c>
      <c r="I107" s="38">
        <v>65.416666666666643</v>
      </c>
      <c r="J107" s="38">
        <v>71.11666666666666</v>
      </c>
      <c r="K107" s="38">
        <v>72.433333333333351</v>
      </c>
      <c r="L107" s="38">
        <v>73.966666666666669</v>
      </c>
      <c r="M107" s="28">
        <v>70.900000000000006</v>
      </c>
      <c r="N107" s="28">
        <v>68.05</v>
      </c>
      <c r="O107" s="39">
        <v>129000000</v>
      </c>
      <c r="P107" s="40">
        <v>3.0104607522159228E-2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51.1</v>
      </c>
      <c r="F108" s="37">
        <v>50.366666666666667</v>
      </c>
      <c r="G108" s="38">
        <v>49.333333333333336</v>
      </c>
      <c r="H108" s="38">
        <v>47.56666666666667</v>
      </c>
      <c r="I108" s="38">
        <v>46.533333333333339</v>
      </c>
      <c r="J108" s="38">
        <v>52.133333333333333</v>
      </c>
      <c r="K108" s="38">
        <v>53.166666666666664</v>
      </c>
      <c r="L108" s="38">
        <v>54.93333333333333</v>
      </c>
      <c r="M108" s="28">
        <v>51.4</v>
      </c>
      <c r="N108" s="28">
        <v>48.6</v>
      </c>
      <c r="O108" s="39">
        <v>161625000</v>
      </c>
      <c r="P108" s="40">
        <v>7.0647853736089034E-2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161.65</v>
      </c>
      <c r="F109" s="37">
        <v>160.86666666666667</v>
      </c>
      <c r="G109" s="38">
        <v>159.43333333333334</v>
      </c>
      <c r="H109" s="38">
        <v>157.21666666666667</v>
      </c>
      <c r="I109" s="38">
        <v>155.78333333333333</v>
      </c>
      <c r="J109" s="38">
        <v>163.08333333333334</v>
      </c>
      <c r="K109" s="38">
        <v>164.51666666666668</v>
      </c>
      <c r="L109" s="38">
        <v>166.73333333333335</v>
      </c>
      <c r="M109" s="28">
        <v>162.30000000000001</v>
      </c>
      <c r="N109" s="28">
        <v>158.65</v>
      </c>
      <c r="O109" s="39">
        <v>59958750</v>
      </c>
      <c r="P109" s="40">
        <v>5.6607333794578274E-3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412.25</v>
      </c>
      <c r="F110" s="37">
        <v>413.38333333333338</v>
      </c>
      <c r="G110" s="38">
        <v>409.26666666666677</v>
      </c>
      <c r="H110" s="38">
        <v>406.28333333333336</v>
      </c>
      <c r="I110" s="38">
        <v>402.16666666666674</v>
      </c>
      <c r="J110" s="38">
        <v>416.36666666666679</v>
      </c>
      <c r="K110" s="38">
        <v>420.48333333333346</v>
      </c>
      <c r="L110" s="38">
        <v>423.46666666666681</v>
      </c>
      <c r="M110" s="28">
        <v>417.5</v>
      </c>
      <c r="N110" s="28">
        <v>410.4</v>
      </c>
      <c r="O110" s="39">
        <v>13734875</v>
      </c>
      <c r="P110" s="40">
        <v>2.7569180125501493E-2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311.39999999999998</v>
      </c>
      <c r="F111" s="37">
        <v>307.16666666666669</v>
      </c>
      <c r="G111" s="38">
        <v>301.83333333333337</v>
      </c>
      <c r="H111" s="38">
        <v>292.26666666666671</v>
      </c>
      <c r="I111" s="38">
        <v>286.93333333333339</v>
      </c>
      <c r="J111" s="38">
        <v>316.73333333333335</v>
      </c>
      <c r="K111" s="38">
        <v>322.06666666666672</v>
      </c>
      <c r="L111" s="38">
        <v>331.63333333333333</v>
      </c>
      <c r="M111" s="28">
        <v>312.5</v>
      </c>
      <c r="N111" s="28">
        <v>297.60000000000002</v>
      </c>
      <c r="O111" s="39">
        <v>24063626</v>
      </c>
      <c r="P111" s="40">
        <v>5.5388957488093138E-2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232.25</v>
      </c>
      <c r="F112" s="37">
        <v>232.25</v>
      </c>
      <c r="G112" s="38">
        <v>229.8</v>
      </c>
      <c r="H112" s="38">
        <v>227.35000000000002</v>
      </c>
      <c r="I112" s="38">
        <v>224.90000000000003</v>
      </c>
      <c r="J112" s="38">
        <v>234.7</v>
      </c>
      <c r="K112" s="38">
        <v>237.14999999999998</v>
      </c>
      <c r="L112" s="38">
        <v>239.59999999999997</v>
      </c>
      <c r="M112" s="28">
        <v>234.7</v>
      </c>
      <c r="N112" s="28">
        <v>229.8</v>
      </c>
      <c r="O112" s="39">
        <v>13702500</v>
      </c>
      <c r="P112" s="40">
        <v>8.3226632522407171E-3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4667.95</v>
      </c>
      <c r="F113" s="37">
        <v>4706.6000000000004</v>
      </c>
      <c r="G113" s="38">
        <v>4613.2000000000007</v>
      </c>
      <c r="H113" s="38">
        <v>4558.4500000000007</v>
      </c>
      <c r="I113" s="38">
        <v>4465.0500000000011</v>
      </c>
      <c r="J113" s="38">
        <v>4761.3500000000004</v>
      </c>
      <c r="K113" s="38">
        <v>4854.75</v>
      </c>
      <c r="L113" s="38">
        <v>4909.5</v>
      </c>
      <c r="M113" s="28">
        <v>4800</v>
      </c>
      <c r="N113" s="28">
        <v>4651.8500000000004</v>
      </c>
      <c r="O113" s="39">
        <v>409350</v>
      </c>
      <c r="P113" s="40">
        <v>-5.7340241796200349E-2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2025.9</v>
      </c>
      <c r="F114" s="37">
        <v>2035.3333333333333</v>
      </c>
      <c r="G114" s="38">
        <v>2008.8166666666666</v>
      </c>
      <c r="H114" s="38">
        <v>1991.7333333333333</v>
      </c>
      <c r="I114" s="38">
        <v>1965.2166666666667</v>
      </c>
      <c r="J114" s="38">
        <v>2052.4166666666665</v>
      </c>
      <c r="K114" s="38">
        <v>2078.9333333333334</v>
      </c>
      <c r="L114" s="38">
        <v>2096.0166666666664</v>
      </c>
      <c r="M114" s="28">
        <v>2061.85</v>
      </c>
      <c r="N114" s="28">
        <v>2018.25</v>
      </c>
      <c r="O114" s="39">
        <v>2335200</v>
      </c>
      <c r="P114" s="40">
        <v>1.0515383616772686E-2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1114.45</v>
      </c>
      <c r="F115" s="37">
        <v>1111.2666666666667</v>
      </c>
      <c r="G115" s="38">
        <v>1105.9833333333333</v>
      </c>
      <c r="H115" s="38">
        <v>1097.5166666666667</v>
      </c>
      <c r="I115" s="38">
        <v>1092.2333333333333</v>
      </c>
      <c r="J115" s="38">
        <v>1119.7333333333333</v>
      </c>
      <c r="K115" s="38">
        <v>1125.0166666666667</v>
      </c>
      <c r="L115" s="38">
        <v>1133.4833333333333</v>
      </c>
      <c r="M115" s="28">
        <v>1116.55</v>
      </c>
      <c r="N115" s="28">
        <v>1102.8</v>
      </c>
      <c r="O115" s="39">
        <v>22039200</v>
      </c>
      <c r="P115" s="40">
        <v>3.0076136793841753E-2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200.35</v>
      </c>
      <c r="F116" s="37">
        <v>200.06666666666669</v>
      </c>
      <c r="G116" s="38">
        <v>199.33333333333337</v>
      </c>
      <c r="H116" s="38">
        <v>198.31666666666669</v>
      </c>
      <c r="I116" s="38">
        <v>197.58333333333337</v>
      </c>
      <c r="J116" s="38">
        <v>201.08333333333337</v>
      </c>
      <c r="K116" s="38">
        <v>201.81666666666666</v>
      </c>
      <c r="L116" s="38">
        <v>202.83333333333337</v>
      </c>
      <c r="M116" s="28">
        <v>200.8</v>
      </c>
      <c r="N116" s="28">
        <v>199.05</v>
      </c>
      <c r="O116" s="39">
        <v>16791600</v>
      </c>
      <c r="P116" s="40">
        <v>7.2220356063150823E-3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1465.15</v>
      </c>
      <c r="F117" s="37">
        <v>1459.9166666666667</v>
      </c>
      <c r="G117" s="38">
        <v>1450.5333333333335</v>
      </c>
      <c r="H117" s="38">
        <v>1435.9166666666667</v>
      </c>
      <c r="I117" s="38">
        <v>1426.5333333333335</v>
      </c>
      <c r="J117" s="38">
        <v>1474.5333333333335</v>
      </c>
      <c r="K117" s="38">
        <v>1483.9166666666667</v>
      </c>
      <c r="L117" s="38">
        <v>1498.5333333333335</v>
      </c>
      <c r="M117" s="28">
        <v>1469.3</v>
      </c>
      <c r="N117" s="28">
        <v>1445.3</v>
      </c>
      <c r="O117" s="39">
        <v>38320500</v>
      </c>
      <c r="P117" s="40">
        <v>-9.4837078738814196E-3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615.6</v>
      </c>
      <c r="F118" s="37">
        <v>611.55000000000007</v>
      </c>
      <c r="G118" s="38">
        <v>604.80000000000018</v>
      </c>
      <c r="H118" s="38">
        <v>594.00000000000011</v>
      </c>
      <c r="I118" s="38">
        <v>587.25000000000023</v>
      </c>
      <c r="J118" s="38">
        <v>622.35000000000014</v>
      </c>
      <c r="K118" s="38">
        <v>629.09999999999991</v>
      </c>
      <c r="L118" s="38">
        <v>639.90000000000009</v>
      </c>
      <c r="M118" s="28">
        <v>618.29999999999995</v>
      </c>
      <c r="N118" s="28">
        <v>600.75</v>
      </c>
      <c r="O118" s="39">
        <v>1761750</v>
      </c>
      <c r="P118" s="40">
        <v>-6.2275449101796408E-2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71.349999999999994</v>
      </c>
      <c r="F119" s="37">
        <v>71.5</v>
      </c>
      <c r="G119" s="38">
        <v>71.150000000000006</v>
      </c>
      <c r="H119" s="38">
        <v>70.95</v>
      </c>
      <c r="I119" s="38">
        <v>70.600000000000009</v>
      </c>
      <c r="J119" s="38">
        <v>71.7</v>
      </c>
      <c r="K119" s="38">
        <v>72.05</v>
      </c>
      <c r="L119" s="38">
        <v>72.25</v>
      </c>
      <c r="M119" s="28">
        <v>71.849999999999994</v>
      </c>
      <c r="N119" s="28">
        <v>71.3</v>
      </c>
      <c r="O119" s="39">
        <v>87779250</v>
      </c>
      <c r="P119" s="40">
        <v>5.6970509383378019E-3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886.85</v>
      </c>
      <c r="F120" s="37">
        <v>884.75</v>
      </c>
      <c r="G120" s="38">
        <v>879.5</v>
      </c>
      <c r="H120" s="38">
        <v>872.15</v>
      </c>
      <c r="I120" s="38">
        <v>866.9</v>
      </c>
      <c r="J120" s="38">
        <v>892.1</v>
      </c>
      <c r="K120" s="38">
        <v>897.35</v>
      </c>
      <c r="L120" s="38">
        <v>904.7</v>
      </c>
      <c r="M120" s="28">
        <v>890</v>
      </c>
      <c r="N120" s="28">
        <v>877.4</v>
      </c>
      <c r="O120" s="39">
        <v>1415050</v>
      </c>
      <c r="P120" s="40">
        <v>-1.0454545454545454E-2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710.6</v>
      </c>
      <c r="F121" s="37">
        <v>713.41666666666663</v>
      </c>
      <c r="G121" s="38">
        <v>706.08333333333326</v>
      </c>
      <c r="H121" s="38">
        <v>701.56666666666661</v>
      </c>
      <c r="I121" s="38">
        <v>694.23333333333323</v>
      </c>
      <c r="J121" s="38">
        <v>717.93333333333328</v>
      </c>
      <c r="K121" s="38">
        <v>725.26666666666654</v>
      </c>
      <c r="L121" s="38">
        <v>729.7833333333333</v>
      </c>
      <c r="M121" s="28">
        <v>720.75</v>
      </c>
      <c r="N121" s="28">
        <v>708.9</v>
      </c>
      <c r="O121" s="39">
        <v>13499500</v>
      </c>
      <c r="P121" s="40">
        <v>-2.52149738152195E-3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329.65</v>
      </c>
      <c r="F122" s="37">
        <v>328.2</v>
      </c>
      <c r="G122" s="38">
        <v>325.95</v>
      </c>
      <c r="H122" s="38">
        <v>322.25</v>
      </c>
      <c r="I122" s="38">
        <v>320</v>
      </c>
      <c r="J122" s="38">
        <v>331.9</v>
      </c>
      <c r="K122" s="38">
        <v>334.15</v>
      </c>
      <c r="L122" s="38">
        <v>337.84999999999997</v>
      </c>
      <c r="M122" s="28">
        <v>330.45</v>
      </c>
      <c r="N122" s="28">
        <v>324.5</v>
      </c>
      <c r="O122" s="39">
        <v>88457600</v>
      </c>
      <c r="P122" s="40">
        <v>2.720545560069646E-3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425.45</v>
      </c>
      <c r="F123" s="37">
        <v>424.63333333333327</v>
      </c>
      <c r="G123" s="38">
        <v>420.61666666666656</v>
      </c>
      <c r="H123" s="38">
        <v>415.7833333333333</v>
      </c>
      <c r="I123" s="38">
        <v>411.76666666666659</v>
      </c>
      <c r="J123" s="38">
        <v>429.46666666666653</v>
      </c>
      <c r="K123" s="38">
        <v>433.48333333333329</v>
      </c>
      <c r="L123" s="38">
        <v>438.31666666666649</v>
      </c>
      <c r="M123" s="28">
        <v>428.65</v>
      </c>
      <c r="N123" s="28">
        <v>419.8</v>
      </c>
      <c r="O123" s="39">
        <v>28261250</v>
      </c>
      <c r="P123" s="40">
        <v>-1.1758020806014511E-2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2711.45</v>
      </c>
      <c r="F124" s="37">
        <v>2710.7</v>
      </c>
      <c r="G124" s="38">
        <v>2676.45</v>
      </c>
      <c r="H124" s="38">
        <v>2641.45</v>
      </c>
      <c r="I124" s="38">
        <v>2607.1999999999998</v>
      </c>
      <c r="J124" s="38">
        <v>2745.7</v>
      </c>
      <c r="K124" s="38">
        <v>2779.95</v>
      </c>
      <c r="L124" s="38">
        <v>2814.95</v>
      </c>
      <c r="M124" s="28">
        <v>2744.95</v>
      </c>
      <c r="N124" s="28">
        <v>2675.7</v>
      </c>
      <c r="O124" s="39">
        <v>258750</v>
      </c>
      <c r="P124" s="40">
        <v>2.576808721506442E-2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685</v>
      </c>
      <c r="F125" s="37">
        <v>678.58333333333337</v>
      </c>
      <c r="G125" s="38">
        <v>670.81666666666672</v>
      </c>
      <c r="H125" s="38">
        <v>656.63333333333333</v>
      </c>
      <c r="I125" s="38">
        <v>648.86666666666667</v>
      </c>
      <c r="J125" s="38">
        <v>692.76666666666677</v>
      </c>
      <c r="K125" s="38">
        <v>700.53333333333342</v>
      </c>
      <c r="L125" s="38">
        <v>714.71666666666681</v>
      </c>
      <c r="M125" s="28">
        <v>686.35</v>
      </c>
      <c r="N125" s="28">
        <v>664.4</v>
      </c>
      <c r="O125" s="39">
        <v>34246800</v>
      </c>
      <c r="P125" s="40">
        <v>1.7770406349958536E-3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602.35</v>
      </c>
      <c r="F126" s="37">
        <v>605.75</v>
      </c>
      <c r="G126" s="38">
        <v>597.6</v>
      </c>
      <c r="H126" s="38">
        <v>592.85</v>
      </c>
      <c r="I126" s="38">
        <v>584.70000000000005</v>
      </c>
      <c r="J126" s="38">
        <v>610.5</v>
      </c>
      <c r="K126" s="38">
        <v>618.65000000000009</v>
      </c>
      <c r="L126" s="38">
        <v>623.4</v>
      </c>
      <c r="M126" s="28">
        <v>613.9</v>
      </c>
      <c r="N126" s="28">
        <v>601</v>
      </c>
      <c r="O126" s="39">
        <v>10445000</v>
      </c>
      <c r="P126" s="40">
        <v>2.2766217870257038E-2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1948.45</v>
      </c>
      <c r="F127" s="37">
        <v>1945.1833333333334</v>
      </c>
      <c r="G127" s="38">
        <v>1922.7166666666667</v>
      </c>
      <c r="H127" s="38">
        <v>1896.9833333333333</v>
      </c>
      <c r="I127" s="38">
        <v>1874.5166666666667</v>
      </c>
      <c r="J127" s="38">
        <v>1970.9166666666667</v>
      </c>
      <c r="K127" s="38">
        <v>1993.3833333333334</v>
      </c>
      <c r="L127" s="38">
        <v>2019.1166666666668</v>
      </c>
      <c r="M127" s="28">
        <v>1967.65</v>
      </c>
      <c r="N127" s="28">
        <v>1919.45</v>
      </c>
      <c r="O127" s="39">
        <v>19337600</v>
      </c>
      <c r="P127" s="40">
        <v>4.2076220037937574E-2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80.8</v>
      </c>
      <c r="F128" s="37">
        <v>80.583333333333329</v>
      </c>
      <c r="G128" s="38">
        <v>79.216666666666654</v>
      </c>
      <c r="H128" s="38">
        <v>77.633333333333326</v>
      </c>
      <c r="I128" s="38">
        <v>76.266666666666652</v>
      </c>
      <c r="J128" s="38">
        <v>82.166666666666657</v>
      </c>
      <c r="K128" s="38">
        <v>83.533333333333331</v>
      </c>
      <c r="L128" s="38">
        <v>85.11666666666666</v>
      </c>
      <c r="M128" s="28">
        <v>81.95</v>
      </c>
      <c r="N128" s="28">
        <v>79</v>
      </c>
      <c r="O128" s="39">
        <v>54846904</v>
      </c>
      <c r="P128" s="40">
        <v>2.8275054375104566E-2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2335.4</v>
      </c>
      <c r="F129" s="37">
        <v>2358.1166666666668</v>
      </c>
      <c r="G129" s="38">
        <v>2307.2833333333338</v>
      </c>
      <c r="H129" s="38">
        <v>2279.166666666667</v>
      </c>
      <c r="I129" s="38">
        <v>2228.3333333333339</v>
      </c>
      <c r="J129" s="38">
        <v>2386.2333333333336</v>
      </c>
      <c r="K129" s="38">
        <v>2437.0666666666666</v>
      </c>
      <c r="L129" s="38">
        <v>2465.1833333333334</v>
      </c>
      <c r="M129" s="28">
        <v>2408.9499999999998</v>
      </c>
      <c r="N129" s="28">
        <v>2330</v>
      </c>
      <c r="O129" s="39">
        <v>1260750</v>
      </c>
      <c r="P129" s="40">
        <v>2.83442088091354E-2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566</v>
      </c>
      <c r="F130" s="37">
        <v>570.16666666666663</v>
      </c>
      <c r="G130" s="38">
        <v>560.43333333333328</v>
      </c>
      <c r="H130" s="38">
        <v>554.86666666666667</v>
      </c>
      <c r="I130" s="38">
        <v>545.13333333333333</v>
      </c>
      <c r="J130" s="38">
        <v>575.73333333333323</v>
      </c>
      <c r="K130" s="38">
        <v>585.46666666666658</v>
      </c>
      <c r="L130" s="38">
        <v>591.03333333333319</v>
      </c>
      <c r="M130" s="28">
        <v>579.9</v>
      </c>
      <c r="N130" s="28">
        <v>564.6</v>
      </c>
      <c r="O130" s="39">
        <v>5529600</v>
      </c>
      <c r="P130" s="40">
        <v>1.520158625247852E-2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418.4</v>
      </c>
      <c r="F131" s="37">
        <v>416.7166666666667</v>
      </c>
      <c r="G131" s="38">
        <v>413.43333333333339</v>
      </c>
      <c r="H131" s="38">
        <v>408.4666666666667</v>
      </c>
      <c r="I131" s="38">
        <v>405.18333333333339</v>
      </c>
      <c r="J131" s="38">
        <v>421.68333333333339</v>
      </c>
      <c r="K131" s="38">
        <v>424.9666666666667</v>
      </c>
      <c r="L131" s="38">
        <v>429.93333333333339</v>
      </c>
      <c r="M131" s="28">
        <v>420</v>
      </c>
      <c r="N131" s="28">
        <v>411.75</v>
      </c>
      <c r="O131" s="39">
        <v>14924000</v>
      </c>
      <c r="P131" s="40">
        <v>-1.3224014810896589E-2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1967.3</v>
      </c>
      <c r="F132" s="37">
        <v>1959.7666666666667</v>
      </c>
      <c r="G132" s="38">
        <v>1947.5333333333333</v>
      </c>
      <c r="H132" s="38">
        <v>1927.7666666666667</v>
      </c>
      <c r="I132" s="38">
        <v>1915.5333333333333</v>
      </c>
      <c r="J132" s="38">
        <v>1979.5333333333333</v>
      </c>
      <c r="K132" s="38">
        <v>1991.7666666666664</v>
      </c>
      <c r="L132" s="38">
        <v>2011.5333333333333</v>
      </c>
      <c r="M132" s="28">
        <v>1972</v>
      </c>
      <c r="N132" s="28">
        <v>1940</v>
      </c>
      <c r="O132" s="39">
        <v>10108200</v>
      </c>
      <c r="P132" s="40">
        <v>2.5973630522822082E-2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4522.25</v>
      </c>
      <c r="F133" s="37">
        <v>4535.7166666666662</v>
      </c>
      <c r="G133" s="38">
        <v>4488.5333333333328</v>
      </c>
      <c r="H133" s="38">
        <v>4454.8166666666666</v>
      </c>
      <c r="I133" s="38">
        <v>4407.6333333333332</v>
      </c>
      <c r="J133" s="38">
        <v>4569.4333333333325</v>
      </c>
      <c r="K133" s="38">
        <v>4616.616666666665</v>
      </c>
      <c r="L133" s="38">
        <v>4650.3333333333321</v>
      </c>
      <c r="M133" s="28">
        <v>4582.8999999999996</v>
      </c>
      <c r="N133" s="28">
        <v>4502</v>
      </c>
      <c r="O133" s="39">
        <v>1367850</v>
      </c>
      <c r="P133" s="40">
        <v>3.6319612590799033E-3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3667.2</v>
      </c>
      <c r="F134" s="37">
        <v>3681.0833333333335</v>
      </c>
      <c r="G134" s="38">
        <v>3626.1166666666668</v>
      </c>
      <c r="H134" s="38">
        <v>3585.0333333333333</v>
      </c>
      <c r="I134" s="38">
        <v>3530.0666666666666</v>
      </c>
      <c r="J134" s="38">
        <v>3722.166666666667</v>
      </c>
      <c r="K134" s="38">
        <v>3777.1333333333332</v>
      </c>
      <c r="L134" s="38">
        <v>3818.2166666666672</v>
      </c>
      <c r="M134" s="28">
        <v>3736.05</v>
      </c>
      <c r="N134" s="28">
        <v>3640</v>
      </c>
      <c r="O134" s="39">
        <v>858200</v>
      </c>
      <c r="P134" s="40">
        <v>3.9775386055217596E-3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657</v>
      </c>
      <c r="F135" s="37">
        <v>657.15</v>
      </c>
      <c r="G135" s="38">
        <v>653.44999999999993</v>
      </c>
      <c r="H135" s="38">
        <v>649.9</v>
      </c>
      <c r="I135" s="38">
        <v>646.19999999999993</v>
      </c>
      <c r="J135" s="38">
        <v>660.69999999999993</v>
      </c>
      <c r="K135" s="38">
        <v>664.4</v>
      </c>
      <c r="L135" s="38">
        <v>667.94999999999993</v>
      </c>
      <c r="M135" s="28">
        <v>660.85</v>
      </c>
      <c r="N135" s="28">
        <v>653.6</v>
      </c>
      <c r="O135" s="39">
        <v>8642800</v>
      </c>
      <c r="P135" s="40">
        <v>6.4337325546867264E-3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1324.35</v>
      </c>
      <c r="F136" s="37">
        <v>1320.4666666666665</v>
      </c>
      <c r="G136" s="38">
        <v>1311.383333333333</v>
      </c>
      <c r="H136" s="38">
        <v>1298.4166666666665</v>
      </c>
      <c r="I136" s="38">
        <v>1289.333333333333</v>
      </c>
      <c r="J136" s="38">
        <v>1333.4333333333329</v>
      </c>
      <c r="K136" s="38">
        <v>1342.5166666666664</v>
      </c>
      <c r="L136" s="38">
        <v>1355.4833333333329</v>
      </c>
      <c r="M136" s="28">
        <v>1329.55</v>
      </c>
      <c r="N136" s="28">
        <v>1307.5</v>
      </c>
      <c r="O136" s="39">
        <v>11145400</v>
      </c>
      <c r="P136" s="40">
        <v>2.3292414227258419E-3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215.55</v>
      </c>
      <c r="F137" s="37">
        <v>214.9</v>
      </c>
      <c r="G137" s="38">
        <v>212.05</v>
      </c>
      <c r="H137" s="38">
        <v>208.55</v>
      </c>
      <c r="I137" s="38">
        <v>205.70000000000002</v>
      </c>
      <c r="J137" s="38">
        <v>218.4</v>
      </c>
      <c r="K137" s="38">
        <v>221.24999999999997</v>
      </c>
      <c r="L137" s="38">
        <v>224.75</v>
      </c>
      <c r="M137" s="28">
        <v>217.75</v>
      </c>
      <c r="N137" s="28">
        <v>211.4</v>
      </c>
      <c r="O137" s="39">
        <v>21156000</v>
      </c>
      <c r="P137" s="40">
        <v>-7.9213091922005568E-2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105.1</v>
      </c>
      <c r="F138" s="37">
        <v>104.91666666666667</v>
      </c>
      <c r="G138" s="38">
        <v>103.58333333333334</v>
      </c>
      <c r="H138" s="38">
        <v>102.06666666666668</v>
      </c>
      <c r="I138" s="38">
        <v>100.73333333333335</v>
      </c>
      <c r="J138" s="38">
        <v>106.43333333333334</v>
      </c>
      <c r="K138" s="38">
        <v>107.76666666666668</v>
      </c>
      <c r="L138" s="38">
        <v>109.28333333333333</v>
      </c>
      <c r="M138" s="28">
        <v>106.25</v>
      </c>
      <c r="N138" s="28">
        <v>103.4</v>
      </c>
      <c r="O138" s="39">
        <v>30996000</v>
      </c>
      <c r="P138" s="40">
        <v>2.1338506304558681E-3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523.20000000000005</v>
      </c>
      <c r="F139" s="37">
        <v>523.45000000000005</v>
      </c>
      <c r="G139" s="38">
        <v>520.80000000000007</v>
      </c>
      <c r="H139" s="38">
        <v>518.4</v>
      </c>
      <c r="I139" s="38">
        <v>515.75</v>
      </c>
      <c r="J139" s="38">
        <v>525.85000000000014</v>
      </c>
      <c r="K139" s="38">
        <v>528.50000000000023</v>
      </c>
      <c r="L139" s="38">
        <v>530.9000000000002</v>
      </c>
      <c r="M139" s="28">
        <v>526.1</v>
      </c>
      <c r="N139" s="28">
        <v>521.04999999999995</v>
      </c>
      <c r="O139" s="39">
        <v>8173200</v>
      </c>
      <c r="P139" s="40">
        <v>1.9123271550456017E-3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8982.5499999999993</v>
      </c>
      <c r="F140" s="37">
        <v>8974.1999999999989</v>
      </c>
      <c r="G140" s="38">
        <v>8908.3999999999978</v>
      </c>
      <c r="H140" s="38">
        <v>8834.2499999999982</v>
      </c>
      <c r="I140" s="38">
        <v>8768.4499999999971</v>
      </c>
      <c r="J140" s="38">
        <v>9048.3499999999985</v>
      </c>
      <c r="K140" s="38">
        <v>9114.1499999999978</v>
      </c>
      <c r="L140" s="38">
        <v>9188.2999999999993</v>
      </c>
      <c r="M140" s="28">
        <v>9040</v>
      </c>
      <c r="N140" s="28">
        <v>8900.0499999999993</v>
      </c>
      <c r="O140" s="39">
        <v>4118400</v>
      </c>
      <c r="P140" s="40">
        <v>-6.9204986617154157E-3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821</v>
      </c>
      <c r="F141" s="37">
        <v>822.63333333333333</v>
      </c>
      <c r="G141" s="38">
        <v>812.36666666666667</v>
      </c>
      <c r="H141" s="38">
        <v>803.73333333333335</v>
      </c>
      <c r="I141" s="38">
        <v>793.4666666666667</v>
      </c>
      <c r="J141" s="38">
        <v>831.26666666666665</v>
      </c>
      <c r="K141" s="38">
        <v>841.5333333333333</v>
      </c>
      <c r="L141" s="38">
        <v>850.16666666666663</v>
      </c>
      <c r="M141" s="28">
        <v>832.9</v>
      </c>
      <c r="N141" s="28">
        <v>814</v>
      </c>
      <c r="O141" s="39">
        <v>16410000</v>
      </c>
      <c r="P141" s="40">
        <v>1.3197499421162306E-2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1262.75</v>
      </c>
      <c r="F142" s="37">
        <v>1260.8666666666666</v>
      </c>
      <c r="G142" s="38">
        <v>1250.3833333333332</v>
      </c>
      <c r="H142" s="38">
        <v>1238.0166666666667</v>
      </c>
      <c r="I142" s="38">
        <v>1227.5333333333333</v>
      </c>
      <c r="J142" s="38">
        <v>1273.2333333333331</v>
      </c>
      <c r="K142" s="38">
        <v>1283.7166666666662</v>
      </c>
      <c r="L142" s="38">
        <v>1296.083333333333</v>
      </c>
      <c r="M142" s="28">
        <v>1271.3499999999999</v>
      </c>
      <c r="N142" s="28">
        <v>1248.5</v>
      </c>
      <c r="O142" s="39">
        <v>3430800</v>
      </c>
      <c r="P142" s="40">
        <v>6.6901408450704223E-3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1383.15</v>
      </c>
      <c r="F143" s="37">
        <v>1392.5666666666666</v>
      </c>
      <c r="G143" s="38">
        <v>1367.0333333333333</v>
      </c>
      <c r="H143" s="38">
        <v>1350.9166666666667</v>
      </c>
      <c r="I143" s="38">
        <v>1325.3833333333334</v>
      </c>
      <c r="J143" s="38">
        <v>1408.6833333333332</v>
      </c>
      <c r="K143" s="38">
        <v>1434.2166666666665</v>
      </c>
      <c r="L143" s="38">
        <v>1450.333333333333</v>
      </c>
      <c r="M143" s="28">
        <v>1418.1</v>
      </c>
      <c r="N143" s="28">
        <v>1376.45</v>
      </c>
      <c r="O143" s="39">
        <v>1179900</v>
      </c>
      <c r="P143" s="40">
        <v>5.7826788596019363E-2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805.95</v>
      </c>
      <c r="F144" s="37">
        <v>812.7166666666667</v>
      </c>
      <c r="G144" s="38">
        <v>796.43333333333339</v>
      </c>
      <c r="H144" s="38">
        <v>786.91666666666674</v>
      </c>
      <c r="I144" s="38">
        <v>770.63333333333344</v>
      </c>
      <c r="J144" s="38">
        <v>822.23333333333335</v>
      </c>
      <c r="K144" s="38">
        <v>838.51666666666665</v>
      </c>
      <c r="L144" s="38">
        <v>848.0333333333333</v>
      </c>
      <c r="M144" s="28">
        <v>829</v>
      </c>
      <c r="N144" s="28">
        <v>803.2</v>
      </c>
      <c r="O144" s="39">
        <v>1729650</v>
      </c>
      <c r="P144" s="40">
        <v>-1.0780669144981412E-2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878.75</v>
      </c>
      <c r="F145" s="37">
        <v>876.15</v>
      </c>
      <c r="G145" s="38">
        <v>871.19999999999993</v>
      </c>
      <c r="H145" s="38">
        <v>863.65</v>
      </c>
      <c r="I145" s="38">
        <v>858.69999999999993</v>
      </c>
      <c r="J145" s="38">
        <v>883.69999999999993</v>
      </c>
      <c r="K145" s="38">
        <v>888.65</v>
      </c>
      <c r="L145" s="38">
        <v>896.19999999999993</v>
      </c>
      <c r="M145" s="28">
        <v>881.1</v>
      </c>
      <c r="N145" s="28">
        <v>868.6</v>
      </c>
      <c r="O145" s="39">
        <v>2659200</v>
      </c>
      <c r="P145" s="40">
        <v>1.2048192771084338E-3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3221.75</v>
      </c>
      <c r="F146" s="37">
        <v>3226.8833333333332</v>
      </c>
      <c r="G146" s="38">
        <v>3193.7666666666664</v>
      </c>
      <c r="H146" s="38">
        <v>3165.7833333333333</v>
      </c>
      <c r="I146" s="38">
        <v>3132.6666666666665</v>
      </c>
      <c r="J146" s="38">
        <v>3254.8666666666663</v>
      </c>
      <c r="K146" s="38">
        <v>3287.9833333333331</v>
      </c>
      <c r="L146" s="38">
        <v>3315.9666666666662</v>
      </c>
      <c r="M146" s="28">
        <v>3260</v>
      </c>
      <c r="N146" s="28">
        <v>3198.9</v>
      </c>
      <c r="O146" s="39">
        <v>2786000</v>
      </c>
      <c r="P146" s="40">
        <v>3.0630364013021605E-2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126.05</v>
      </c>
      <c r="F147" s="37">
        <v>126.31666666666666</v>
      </c>
      <c r="G147" s="38">
        <v>125.43333333333332</v>
      </c>
      <c r="H147" s="38">
        <v>124.81666666666666</v>
      </c>
      <c r="I147" s="38">
        <v>123.93333333333332</v>
      </c>
      <c r="J147" s="38">
        <v>126.93333333333332</v>
      </c>
      <c r="K147" s="38">
        <v>127.81666666666665</v>
      </c>
      <c r="L147" s="38">
        <v>128.43333333333334</v>
      </c>
      <c r="M147" s="28">
        <v>127.2</v>
      </c>
      <c r="N147" s="28">
        <v>125.7</v>
      </c>
      <c r="O147" s="39">
        <v>45139500</v>
      </c>
      <c r="P147" s="40">
        <v>-7.1265960605760665E-3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2097.35</v>
      </c>
      <c r="F148" s="37">
        <v>2094.5333333333333</v>
      </c>
      <c r="G148" s="38">
        <v>2080.6166666666668</v>
      </c>
      <c r="H148" s="38">
        <v>2063.8833333333337</v>
      </c>
      <c r="I148" s="38">
        <v>2049.9666666666672</v>
      </c>
      <c r="J148" s="38">
        <v>2111.2666666666664</v>
      </c>
      <c r="K148" s="38">
        <v>2125.1833333333334</v>
      </c>
      <c r="L148" s="38">
        <v>2141.9166666666661</v>
      </c>
      <c r="M148" s="28">
        <v>2108.4499999999998</v>
      </c>
      <c r="N148" s="28">
        <v>2077.8000000000002</v>
      </c>
      <c r="O148" s="39">
        <v>2186275</v>
      </c>
      <c r="P148" s="40">
        <v>7.0939137444578802E-3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84353.600000000006</v>
      </c>
      <c r="F149" s="37">
        <v>84666.3</v>
      </c>
      <c r="G149" s="38">
        <v>83932.6</v>
      </c>
      <c r="H149" s="38">
        <v>83511.600000000006</v>
      </c>
      <c r="I149" s="38">
        <v>82777.900000000009</v>
      </c>
      <c r="J149" s="38">
        <v>85087.3</v>
      </c>
      <c r="K149" s="38">
        <v>85820.999999999985</v>
      </c>
      <c r="L149" s="38">
        <v>86242</v>
      </c>
      <c r="M149" s="28">
        <v>85400</v>
      </c>
      <c r="N149" s="28">
        <v>84245.3</v>
      </c>
      <c r="O149" s="39">
        <v>60740</v>
      </c>
      <c r="P149" s="40">
        <v>-5.8919803600654668E-3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1030.5999999999999</v>
      </c>
      <c r="F150" s="37">
        <v>1029.5166666666667</v>
      </c>
      <c r="G150" s="38">
        <v>1021.0833333333333</v>
      </c>
      <c r="H150" s="38">
        <v>1011.5666666666666</v>
      </c>
      <c r="I150" s="38">
        <v>1003.1333333333332</v>
      </c>
      <c r="J150" s="38">
        <v>1039.0333333333333</v>
      </c>
      <c r="K150" s="38">
        <v>1047.4666666666667</v>
      </c>
      <c r="L150" s="38">
        <v>1056.9833333333333</v>
      </c>
      <c r="M150" s="28">
        <v>1037.95</v>
      </c>
      <c r="N150" s="28">
        <v>1020</v>
      </c>
      <c r="O150" s="39">
        <v>5787750</v>
      </c>
      <c r="P150" s="40">
        <v>1.5574302401038286E-3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78.3</v>
      </c>
      <c r="F151" s="37">
        <v>77.583333333333329</v>
      </c>
      <c r="G151" s="38">
        <v>76.666666666666657</v>
      </c>
      <c r="H151" s="38">
        <v>75.033333333333331</v>
      </c>
      <c r="I151" s="38">
        <v>74.11666666666666</v>
      </c>
      <c r="J151" s="38">
        <v>79.216666666666654</v>
      </c>
      <c r="K151" s="38">
        <v>80.133333333333312</v>
      </c>
      <c r="L151" s="38">
        <v>81.766666666666652</v>
      </c>
      <c r="M151" s="28">
        <v>78.5</v>
      </c>
      <c r="N151" s="28">
        <v>75.95</v>
      </c>
      <c r="O151" s="39">
        <v>60681500</v>
      </c>
      <c r="P151" s="40">
        <v>-1.8963858732994367E-2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4273.95</v>
      </c>
      <c r="F152" s="37">
        <v>4275.083333333333</v>
      </c>
      <c r="G152" s="38">
        <v>4249.1666666666661</v>
      </c>
      <c r="H152" s="38">
        <v>4224.3833333333332</v>
      </c>
      <c r="I152" s="38">
        <v>4198.4666666666662</v>
      </c>
      <c r="J152" s="38">
        <v>4299.8666666666659</v>
      </c>
      <c r="K152" s="38">
        <v>4325.7833333333319</v>
      </c>
      <c r="L152" s="38">
        <v>4350.5666666666657</v>
      </c>
      <c r="M152" s="28">
        <v>4301</v>
      </c>
      <c r="N152" s="28">
        <v>4250.3</v>
      </c>
      <c r="O152" s="39">
        <v>1629250</v>
      </c>
      <c r="P152" s="40">
        <v>8.1992574257425746E-3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4271.3500000000004</v>
      </c>
      <c r="F153" s="37">
        <v>4282.2</v>
      </c>
      <c r="G153" s="38">
        <v>4239.3999999999996</v>
      </c>
      <c r="H153" s="38">
        <v>4207.45</v>
      </c>
      <c r="I153" s="38">
        <v>4164.6499999999996</v>
      </c>
      <c r="J153" s="38">
        <v>4314.1499999999996</v>
      </c>
      <c r="K153" s="38">
        <v>4356.9500000000007</v>
      </c>
      <c r="L153" s="38">
        <v>4388.8999999999996</v>
      </c>
      <c r="M153" s="28">
        <v>4325</v>
      </c>
      <c r="N153" s="28">
        <v>4250.25</v>
      </c>
      <c r="O153" s="39">
        <v>553050</v>
      </c>
      <c r="P153" s="40">
        <v>1.7805383022774329E-2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19372.55</v>
      </c>
      <c r="F154" s="37">
        <v>19441.866666666669</v>
      </c>
      <c r="G154" s="38">
        <v>19270.733333333337</v>
      </c>
      <c r="H154" s="38">
        <v>19168.916666666668</v>
      </c>
      <c r="I154" s="38">
        <v>18997.783333333336</v>
      </c>
      <c r="J154" s="38">
        <v>19543.683333333338</v>
      </c>
      <c r="K154" s="38">
        <v>19714.816666666669</v>
      </c>
      <c r="L154" s="38">
        <v>19816.633333333339</v>
      </c>
      <c r="M154" s="28">
        <v>19613</v>
      </c>
      <c r="N154" s="28">
        <v>19340.05</v>
      </c>
      <c r="O154" s="39">
        <v>310440</v>
      </c>
      <c r="P154" s="40">
        <v>2.1184210526315788E-2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123.1</v>
      </c>
      <c r="F155" s="37">
        <v>122.96666666666665</v>
      </c>
      <c r="G155" s="38">
        <v>121.63333333333331</v>
      </c>
      <c r="H155" s="38">
        <v>120.16666666666666</v>
      </c>
      <c r="I155" s="38">
        <v>118.83333333333331</v>
      </c>
      <c r="J155" s="38">
        <v>124.43333333333331</v>
      </c>
      <c r="K155" s="38">
        <v>125.76666666666665</v>
      </c>
      <c r="L155" s="38">
        <v>127.23333333333331</v>
      </c>
      <c r="M155" s="28">
        <v>124.3</v>
      </c>
      <c r="N155" s="28">
        <v>121.5</v>
      </c>
      <c r="O155" s="39">
        <v>57388850</v>
      </c>
      <c r="P155" s="40">
        <v>9.7848511641615097E-3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165.1</v>
      </c>
      <c r="F156" s="37">
        <v>164.46666666666667</v>
      </c>
      <c r="G156" s="38">
        <v>163.43333333333334</v>
      </c>
      <c r="H156" s="38">
        <v>161.76666666666668</v>
      </c>
      <c r="I156" s="38">
        <v>160.73333333333335</v>
      </c>
      <c r="J156" s="38">
        <v>166.13333333333333</v>
      </c>
      <c r="K156" s="38">
        <v>167.16666666666669</v>
      </c>
      <c r="L156" s="38">
        <v>168.83333333333331</v>
      </c>
      <c r="M156" s="28">
        <v>165.5</v>
      </c>
      <c r="N156" s="28">
        <v>162.80000000000001</v>
      </c>
      <c r="O156" s="39">
        <v>97589700</v>
      </c>
      <c r="P156" s="40">
        <v>-2.1209695860965012E-2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1046.5</v>
      </c>
      <c r="F157" s="37">
        <v>1038.5</v>
      </c>
      <c r="G157" s="38">
        <v>1026</v>
      </c>
      <c r="H157" s="38">
        <v>1005.5</v>
      </c>
      <c r="I157" s="38">
        <v>993</v>
      </c>
      <c r="J157" s="38">
        <v>1059</v>
      </c>
      <c r="K157" s="38">
        <v>1071.5</v>
      </c>
      <c r="L157" s="38">
        <v>1092</v>
      </c>
      <c r="M157" s="28">
        <v>1051</v>
      </c>
      <c r="N157" s="28">
        <v>1018</v>
      </c>
      <c r="O157" s="39">
        <v>4761400</v>
      </c>
      <c r="P157" s="40">
        <v>3.4839494903392665E-2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3137.8</v>
      </c>
      <c r="F158" s="37">
        <v>3150.5</v>
      </c>
      <c r="G158" s="38">
        <v>3121.05</v>
      </c>
      <c r="H158" s="38">
        <v>3104.3</v>
      </c>
      <c r="I158" s="38">
        <v>3074.8500000000004</v>
      </c>
      <c r="J158" s="38">
        <v>3167.25</v>
      </c>
      <c r="K158" s="38">
        <v>3196.7</v>
      </c>
      <c r="L158" s="38">
        <v>3213.45</v>
      </c>
      <c r="M158" s="28">
        <v>3179.95</v>
      </c>
      <c r="N158" s="28">
        <v>3133.75</v>
      </c>
      <c r="O158" s="39">
        <v>457200</v>
      </c>
      <c r="P158" s="40">
        <v>1.3140604467805519E-3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134.19999999999999</v>
      </c>
      <c r="F159" s="37">
        <v>133.93333333333331</v>
      </c>
      <c r="G159" s="38">
        <v>133.26666666666662</v>
      </c>
      <c r="H159" s="38">
        <v>132.33333333333331</v>
      </c>
      <c r="I159" s="38">
        <v>131.66666666666663</v>
      </c>
      <c r="J159" s="38">
        <v>134.86666666666662</v>
      </c>
      <c r="K159" s="38">
        <v>135.5333333333333</v>
      </c>
      <c r="L159" s="38">
        <v>136.46666666666661</v>
      </c>
      <c r="M159" s="28">
        <v>134.6</v>
      </c>
      <c r="N159" s="28">
        <v>133</v>
      </c>
      <c r="O159" s="39">
        <v>51871050</v>
      </c>
      <c r="P159" s="40">
        <v>2.0681818181818183E-2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50091.3</v>
      </c>
      <c r="F160" s="37">
        <v>49931.883333333339</v>
      </c>
      <c r="G160" s="38">
        <v>49583.866666666676</v>
      </c>
      <c r="H160" s="38">
        <v>49076.433333333334</v>
      </c>
      <c r="I160" s="38">
        <v>48728.416666666672</v>
      </c>
      <c r="J160" s="38">
        <v>50439.31666666668</v>
      </c>
      <c r="K160" s="38">
        <v>50787.333333333343</v>
      </c>
      <c r="L160" s="38">
        <v>51294.766666666685</v>
      </c>
      <c r="M160" s="28">
        <v>50279.9</v>
      </c>
      <c r="N160" s="28">
        <v>49424.45</v>
      </c>
      <c r="O160" s="39">
        <v>95340</v>
      </c>
      <c r="P160" s="40">
        <v>-1.5708451146716933E-3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1026.9000000000001</v>
      </c>
      <c r="F161" s="37">
        <v>1024.7333333333333</v>
      </c>
      <c r="G161" s="38">
        <v>1004.7166666666667</v>
      </c>
      <c r="H161" s="38">
        <v>982.5333333333333</v>
      </c>
      <c r="I161" s="38">
        <v>962.51666666666665</v>
      </c>
      <c r="J161" s="38">
        <v>1046.9166666666667</v>
      </c>
      <c r="K161" s="38">
        <v>1066.9333333333336</v>
      </c>
      <c r="L161" s="38">
        <v>1089.1166666666668</v>
      </c>
      <c r="M161" s="28">
        <v>1044.75</v>
      </c>
      <c r="N161" s="28">
        <v>1002.55</v>
      </c>
      <c r="O161" s="39">
        <v>6570025</v>
      </c>
      <c r="P161" s="40">
        <v>1.8241486595916977E-2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3405.1</v>
      </c>
      <c r="F162" s="37">
        <v>3415.7000000000003</v>
      </c>
      <c r="G162" s="38">
        <v>3379.4000000000005</v>
      </c>
      <c r="H162" s="38">
        <v>3353.7000000000003</v>
      </c>
      <c r="I162" s="38">
        <v>3317.4000000000005</v>
      </c>
      <c r="J162" s="38">
        <v>3441.4000000000005</v>
      </c>
      <c r="K162" s="38">
        <v>3477.7000000000007</v>
      </c>
      <c r="L162" s="38">
        <v>3503.4000000000005</v>
      </c>
      <c r="M162" s="28">
        <v>3452</v>
      </c>
      <c r="N162" s="28">
        <v>3390</v>
      </c>
      <c r="O162" s="39">
        <v>588150</v>
      </c>
      <c r="P162" s="40">
        <v>5.0361639432092153E-2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216.8</v>
      </c>
      <c r="F163" s="37">
        <v>216.25</v>
      </c>
      <c r="G163" s="38">
        <v>214.85</v>
      </c>
      <c r="H163" s="38">
        <v>212.9</v>
      </c>
      <c r="I163" s="38">
        <v>211.5</v>
      </c>
      <c r="J163" s="38">
        <v>218.2</v>
      </c>
      <c r="K163" s="38">
        <v>219.59999999999997</v>
      </c>
      <c r="L163" s="38">
        <v>221.54999999999998</v>
      </c>
      <c r="M163" s="28">
        <v>217.65</v>
      </c>
      <c r="N163" s="28">
        <v>214.3</v>
      </c>
      <c r="O163" s="39">
        <v>14169000</v>
      </c>
      <c r="P163" s="40">
        <v>2.0968439256376998E-2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115.15</v>
      </c>
      <c r="F164" s="37">
        <v>115.66666666666667</v>
      </c>
      <c r="G164" s="38">
        <v>114.38333333333334</v>
      </c>
      <c r="H164" s="38">
        <v>113.61666666666667</v>
      </c>
      <c r="I164" s="38">
        <v>112.33333333333334</v>
      </c>
      <c r="J164" s="38">
        <v>116.43333333333334</v>
      </c>
      <c r="K164" s="38">
        <v>117.71666666666667</v>
      </c>
      <c r="L164" s="38">
        <v>118.48333333333333</v>
      </c>
      <c r="M164" s="28">
        <v>116.95</v>
      </c>
      <c r="N164" s="28">
        <v>114.9</v>
      </c>
      <c r="O164" s="39">
        <v>41843800</v>
      </c>
      <c r="P164" s="40">
        <v>4.5870137920347123E-2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2847.45</v>
      </c>
      <c r="F165" s="37">
        <v>2862.0333333333333</v>
      </c>
      <c r="G165" s="38">
        <v>2827.8166666666666</v>
      </c>
      <c r="H165" s="38">
        <v>2808.1833333333334</v>
      </c>
      <c r="I165" s="38">
        <v>2773.9666666666667</v>
      </c>
      <c r="J165" s="38">
        <v>2881.6666666666665</v>
      </c>
      <c r="K165" s="38">
        <v>2915.8833333333328</v>
      </c>
      <c r="L165" s="38">
        <v>2935.5166666666664</v>
      </c>
      <c r="M165" s="28">
        <v>2896.25</v>
      </c>
      <c r="N165" s="28">
        <v>2842.4</v>
      </c>
      <c r="O165" s="39">
        <v>2582000</v>
      </c>
      <c r="P165" s="40">
        <v>-8.0676142912024587E-3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3344.55</v>
      </c>
      <c r="F166" s="37">
        <v>3358.9666666666672</v>
      </c>
      <c r="G166" s="38">
        <v>3322.0333333333342</v>
      </c>
      <c r="H166" s="38">
        <v>3299.5166666666669</v>
      </c>
      <c r="I166" s="38">
        <v>3262.5833333333339</v>
      </c>
      <c r="J166" s="38">
        <v>3381.4833333333345</v>
      </c>
      <c r="K166" s="38">
        <v>3418.416666666667</v>
      </c>
      <c r="L166" s="38">
        <v>3440.9333333333348</v>
      </c>
      <c r="M166" s="28">
        <v>3395.9</v>
      </c>
      <c r="N166" s="28">
        <v>3336.45</v>
      </c>
      <c r="O166" s="39">
        <v>1535750</v>
      </c>
      <c r="P166" s="40">
        <v>8.0406957663275349E-3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35.85</v>
      </c>
      <c r="F167" s="37">
        <v>35.766666666666673</v>
      </c>
      <c r="G167" s="38">
        <v>35.483333333333348</v>
      </c>
      <c r="H167" s="38">
        <v>35.116666666666674</v>
      </c>
      <c r="I167" s="38">
        <v>34.83333333333335</v>
      </c>
      <c r="J167" s="38">
        <v>36.133333333333347</v>
      </c>
      <c r="K167" s="38">
        <v>36.416666666666664</v>
      </c>
      <c r="L167" s="38">
        <v>36.783333333333346</v>
      </c>
      <c r="M167" s="28">
        <v>36.049999999999997</v>
      </c>
      <c r="N167" s="28">
        <v>35.4</v>
      </c>
      <c r="O167" s="39">
        <v>233248000</v>
      </c>
      <c r="P167" s="40">
        <v>6.9070313579223646E-3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2505.1999999999998</v>
      </c>
      <c r="F168" s="37">
        <v>2504.2666666666664</v>
      </c>
      <c r="G168" s="38">
        <v>2475.9333333333329</v>
      </c>
      <c r="H168" s="38">
        <v>2446.6666666666665</v>
      </c>
      <c r="I168" s="38">
        <v>2418.333333333333</v>
      </c>
      <c r="J168" s="38">
        <v>2533.5333333333328</v>
      </c>
      <c r="K168" s="38">
        <v>2561.8666666666668</v>
      </c>
      <c r="L168" s="38">
        <v>2591.1333333333328</v>
      </c>
      <c r="M168" s="28">
        <v>2532.6</v>
      </c>
      <c r="N168" s="28">
        <v>2475</v>
      </c>
      <c r="O168" s="39">
        <v>904800</v>
      </c>
      <c r="P168" s="40">
        <v>2.0642978003384094E-2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224.85</v>
      </c>
      <c r="F169" s="37">
        <v>224.6</v>
      </c>
      <c r="G169" s="38">
        <v>223.25</v>
      </c>
      <c r="H169" s="38">
        <v>221.65</v>
      </c>
      <c r="I169" s="38">
        <v>220.3</v>
      </c>
      <c r="J169" s="38">
        <v>226.2</v>
      </c>
      <c r="K169" s="38">
        <v>227.54999999999995</v>
      </c>
      <c r="L169" s="38">
        <v>229.14999999999998</v>
      </c>
      <c r="M169" s="28">
        <v>225.95</v>
      </c>
      <c r="N169" s="28">
        <v>223</v>
      </c>
      <c r="O169" s="39">
        <v>45951300</v>
      </c>
      <c r="P169" s="40">
        <v>7.4024990533888682E-2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1932.1</v>
      </c>
      <c r="F170" s="37">
        <v>1916.6666666666667</v>
      </c>
      <c r="G170" s="38">
        <v>1887.3333333333335</v>
      </c>
      <c r="H170" s="38">
        <v>1842.5666666666668</v>
      </c>
      <c r="I170" s="38">
        <v>1813.2333333333336</v>
      </c>
      <c r="J170" s="38">
        <v>1961.4333333333334</v>
      </c>
      <c r="K170" s="38">
        <v>1990.7666666666669</v>
      </c>
      <c r="L170" s="38">
        <v>2035.5333333333333</v>
      </c>
      <c r="M170" s="28">
        <v>1946</v>
      </c>
      <c r="N170" s="28">
        <v>1871.9</v>
      </c>
      <c r="O170" s="39">
        <v>2577124</v>
      </c>
      <c r="P170" s="40">
        <v>-1.4781391006690524E-2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205.2</v>
      </c>
      <c r="F171" s="37">
        <v>203.65</v>
      </c>
      <c r="G171" s="38">
        <v>199.55</v>
      </c>
      <c r="H171" s="38">
        <v>193.9</v>
      </c>
      <c r="I171" s="38">
        <v>189.8</v>
      </c>
      <c r="J171" s="38">
        <v>209.3</v>
      </c>
      <c r="K171" s="38">
        <v>213.39999999999998</v>
      </c>
      <c r="L171" s="38">
        <v>219.05</v>
      </c>
      <c r="M171" s="28">
        <v>207.75</v>
      </c>
      <c r="N171" s="28">
        <v>198</v>
      </c>
      <c r="O171" s="39">
        <v>11630500</v>
      </c>
      <c r="P171" s="40">
        <v>7.2627501613944476E-2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755.35</v>
      </c>
      <c r="F172" s="37">
        <v>753.13333333333333</v>
      </c>
      <c r="G172" s="38">
        <v>747.2166666666667</v>
      </c>
      <c r="H172" s="38">
        <v>739.08333333333337</v>
      </c>
      <c r="I172" s="38">
        <v>733.16666666666674</v>
      </c>
      <c r="J172" s="38">
        <v>761.26666666666665</v>
      </c>
      <c r="K172" s="38">
        <v>767.18333333333339</v>
      </c>
      <c r="L172" s="38">
        <v>775.31666666666661</v>
      </c>
      <c r="M172" s="28">
        <v>759.05</v>
      </c>
      <c r="N172" s="28">
        <v>745</v>
      </c>
      <c r="O172" s="39">
        <v>4163300</v>
      </c>
      <c r="P172" s="40">
        <v>8.1732733959950961E-4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124.85</v>
      </c>
      <c r="F173" s="37">
        <v>124.81666666666666</v>
      </c>
      <c r="G173" s="38">
        <v>123.23333333333332</v>
      </c>
      <c r="H173" s="38">
        <v>121.61666666666666</v>
      </c>
      <c r="I173" s="38">
        <v>120.03333333333332</v>
      </c>
      <c r="J173" s="38">
        <v>126.43333333333332</v>
      </c>
      <c r="K173" s="38">
        <v>128.01666666666665</v>
      </c>
      <c r="L173" s="38">
        <v>129.63333333333333</v>
      </c>
      <c r="M173" s="28">
        <v>126.4</v>
      </c>
      <c r="N173" s="28">
        <v>123.2</v>
      </c>
      <c r="O173" s="39">
        <v>52660000</v>
      </c>
      <c r="P173" s="40">
        <v>5.4415274463007158E-3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106.9</v>
      </c>
      <c r="F174" s="37">
        <v>107.26666666666667</v>
      </c>
      <c r="G174" s="38">
        <v>106.28333333333333</v>
      </c>
      <c r="H174" s="38">
        <v>105.66666666666667</v>
      </c>
      <c r="I174" s="38">
        <v>104.68333333333334</v>
      </c>
      <c r="J174" s="38">
        <v>107.88333333333333</v>
      </c>
      <c r="K174" s="38">
        <v>108.86666666666665</v>
      </c>
      <c r="L174" s="38">
        <v>109.48333333333332</v>
      </c>
      <c r="M174" s="28">
        <v>108.25</v>
      </c>
      <c r="N174" s="28">
        <v>106.65</v>
      </c>
      <c r="O174" s="39">
        <v>29176000</v>
      </c>
      <c r="P174" s="40">
        <v>1.0809312638580931E-2</v>
      </c>
    </row>
    <row r="175" spans="1:16" ht="12.75" customHeight="1">
      <c r="A175" s="28">
        <v>165</v>
      </c>
      <c r="B175" s="227" t="s">
        <v>79</v>
      </c>
      <c r="C175" s="30" t="s">
        <v>185</v>
      </c>
      <c r="D175" s="31">
        <v>44833</v>
      </c>
      <c r="E175" s="37">
        <v>2584.4</v>
      </c>
      <c r="F175" s="37">
        <v>2573.8833333333337</v>
      </c>
      <c r="G175" s="38">
        <v>2553.9666666666672</v>
      </c>
      <c r="H175" s="38">
        <v>2523.5333333333333</v>
      </c>
      <c r="I175" s="38">
        <v>2503.6166666666668</v>
      </c>
      <c r="J175" s="38">
        <v>2604.3166666666675</v>
      </c>
      <c r="K175" s="38">
        <v>2624.2333333333345</v>
      </c>
      <c r="L175" s="38">
        <v>2654.6666666666679</v>
      </c>
      <c r="M175" s="28">
        <v>2593.8000000000002</v>
      </c>
      <c r="N175" s="28">
        <v>2543.4499999999998</v>
      </c>
      <c r="O175" s="39">
        <v>36549250</v>
      </c>
      <c r="P175" s="40">
        <v>-3.4914117476202419E-2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81</v>
      </c>
      <c r="F176" s="37">
        <v>80.7</v>
      </c>
      <c r="G176" s="38">
        <v>79.95</v>
      </c>
      <c r="H176" s="38">
        <v>78.900000000000006</v>
      </c>
      <c r="I176" s="38">
        <v>78.150000000000006</v>
      </c>
      <c r="J176" s="38">
        <v>81.75</v>
      </c>
      <c r="K176" s="38">
        <v>82.5</v>
      </c>
      <c r="L176" s="38">
        <v>83.55</v>
      </c>
      <c r="M176" s="28">
        <v>81.45</v>
      </c>
      <c r="N176" s="28">
        <v>79.650000000000006</v>
      </c>
      <c r="O176" s="39">
        <v>109968000</v>
      </c>
      <c r="P176" s="40">
        <v>8.8066930867459273E-3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939.65</v>
      </c>
      <c r="F177" s="37">
        <v>939.58333333333337</v>
      </c>
      <c r="G177" s="38">
        <v>932.36666666666679</v>
      </c>
      <c r="H177" s="38">
        <v>925.08333333333337</v>
      </c>
      <c r="I177" s="38">
        <v>917.86666666666679</v>
      </c>
      <c r="J177" s="38">
        <v>946.86666666666679</v>
      </c>
      <c r="K177" s="38">
        <v>954.08333333333326</v>
      </c>
      <c r="L177" s="38">
        <v>961.36666666666679</v>
      </c>
      <c r="M177" s="28">
        <v>946.8</v>
      </c>
      <c r="N177" s="28">
        <v>932.3</v>
      </c>
      <c r="O177" s="39">
        <v>5434400</v>
      </c>
      <c r="P177" s="40">
        <v>-2.3713710836447254E-2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1300.3499999999999</v>
      </c>
      <c r="F178" s="37">
        <v>1296.7</v>
      </c>
      <c r="G178" s="38">
        <v>1291.4000000000001</v>
      </c>
      <c r="H178" s="38">
        <v>1282.45</v>
      </c>
      <c r="I178" s="38">
        <v>1277.1500000000001</v>
      </c>
      <c r="J178" s="38">
        <v>1305.6500000000001</v>
      </c>
      <c r="K178" s="38">
        <v>1310.9499999999998</v>
      </c>
      <c r="L178" s="38">
        <v>1319.9</v>
      </c>
      <c r="M178" s="28">
        <v>1302</v>
      </c>
      <c r="N178" s="28">
        <v>1287.75</v>
      </c>
      <c r="O178" s="39">
        <v>6420750</v>
      </c>
      <c r="P178" s="40">
        <v>4.4585239938988615E-3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540</v>
      </c>
      <c r="F179" s="37">
        <v>539.91666666666663</v>
      </c>
      <c r="G179" s="38">
        <v>537.5333333333333</v>
      </c>
      <c r="H179" s="38">
        <v>535.06666666666672</v>
      </c>
      <c r="I179" s="38">
        <v>532.68333333333339</v>
      </c>
      <c r="J179" s="38">
        <v>542.38333333333321</v>
      </c>
      <c r="K179" s="38">
        <v>544.76666666666665</v>
      </c>
      <c r="L179" s="38">
        <v>547.23333333333312</v>
      </c>
      <c r="M179" s="28">
        <v>542.29999999999995</v>
      </c>
      <c r="N179" s="28">
        <v>537.45000000000005</v>
      </c>
      <c r="O179" s="39">
        <v>49314000</v>
      </c>
      <c r="P179" s="40">
        <v>-8.6542230799384855E-3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21206.2</v>
      </c>
      <c r="F180" s="37">
        <v>21047.5</v>
      </c>
      <c r="G180" s="38">
        <v>20783.7</v>
      </c>
      <c r="H180" s="38">
        <v>20361.2</v>
      </c>
      <c r="I180" s="38">
        <v>20097.400000000001</v>
      </c>
      <c r="J180" s="38">
        <v>21470</v>
      </c>
      <c r="K180" s="38">
        <v>21733.800000000003</v>
      </c>
      <c r="L180" s="38">
        <v>22156.3</v>
      </c>
      <c r="M180" s="28">
        <v>21311.3</v>
      </c>
      <c r="N180" s="28">
        <v>20625</v>
      </c>
      <c r="O180" s="39">
        <v>305450</v>
      </c>
      <c r="P180" s="40">
        <v>2.6550159637035792E-2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2949.3</v>
      </c>
      <c r="F181" s="37">
        <v>2938.8333333333335</v>
      </c>
      <c r="G181" s="38">
        <v>2921.5166666666669</v>
      </c>
      <c r="H181" s="38">
        <v>2893.7333333333336</v>
      </c>
      <c r="I181" s="38">
        <v>2876.416666666667</v>
      </c>
      <c r="J181" s="38">
        <v>2966.6166666666668</v>
      </c>
      <c r="K181" s="38">
        <v>2983.9333333333334</v>
      </c>
      <c r="L181" s="38">
        <v>3011.7166666666667</v>
      </c>
      <c r="M181" s="28">
        <v>2956.15</v>
      </c>
      <c r="N181" s="28">
        <v>2911.05</v>
      </c>
      <c r="O181" s="39">
        <v>1768250</v>
      </c>
      <c r="P181" s="40">
        <v>1.0053408733898837E-2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2614.1</v>
      </c>
      <c r="F182" s="37">
        <v>2611.3333333333335</v>
      </c>
      <c r="G182" s="38">
        <v>2589.1166666666668</v>
      </c>
      <c r="H182" s="38">
        <v>2564.1333333333332</v>
      </c>
      <c r="I182" s="38">
        <v>2541.9166666666665</v>
      </c>
      <c r="J182" s="38">
        <v>2636.3166666666671</v>
      </c>
      <c r="K182" s="38">
        <v>2658.5333333333333</v>
      </c>
      <c r="L182" s="38">
        <v>2683.5166666666673</v>
      </c>
      <c r="M182" s="28">
        <v>2633.55</v>
      </c>
      <c r="N182" s="28">
        <v>2586.35</v>
      </c>
      <c r="O182" s="39">
        <v>3192375</v>
      </c>
      <c r="P182" s="40">
        <v>-8.5022129047286274E-3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1327.7</v>
      </c>
      <c r="F183" s="37">
        <v>1326.5000000000002</v>
      </c>
      <c r="G183" s="38">
        <v>1313.1000000000004</v>
      </c>
      <c r="H183" s="38">
        <v>1298.5000000000002</v>
      </c>
      <c r="I183" s="38">
        <v>1285.1000000000004</v>
      </c>
      <c r="J183" s="38">
        <v>1341.1000000000004</v>
      </c>
      <c r="K183" s="38">
        <v>1354.5000000000005</v>
      </c>
      <c r="L183" s="38">
        <v>1369.1000000000004</v>
      </c>
      <c r="M183" s="28">
        <v>1339.9</v>
      </c>
      <c r="N183" s="28">
        <v>1311.9</v>
      </c>
      <c r="O183" s="39">
        <v>3488400</v>
      </c>
      <c r="P183" s="40">
        <v>1.2010443864229765E-2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886.95</v>
      </c>
      <c r="F184" s="37">
        <v>880.63333333333333</v>
      </c>
      <c r="G184" s="38">
        <v>873.4666666666667</v>
      </c>
      <c r="H184" s="38">
        <v>859.98333333333335</v>
      </c>
      <c r="I184" s="38">
        <v>852.81666666666672</v>
      </c>
      <c r="J184" s="38">
        <v>894.11666666666667</v>
      </c>
      <c r="K184" s="38">
        <v>901.28333333333342</v>
      </c>
      <c r="L184" s="38">
        <v>914.76666666666665</v>
      </c>
      <c r="M184" s="28">
        <v>887.8</v>
      </c>
      <c r="N184" s="28">
        <v>867.15</v>
      </c>
      <c r="O184" s="39">
        <v>22709400</v>
      </c>
      <c r="P184" s="40">
        <v>-1.1698044233229756E-2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513.04999999999995</v>
      </c>
      <c r="F185" s="37">
        <v>515.66666666666663</v>
      </c>
      <c r="G185" s="38">
        <v>508.38333333333321</v>
      </c>
      <c r="H185" s="38">
        <v>503.71666666666658</v>
      </c>
      <c r="I185" s="38">
        <v>496.43333333333317</v>
      </c>
      <c r="J185" s="38">
        <v>520.33333333333326</v>
      </c>
      <c r="K185" s="38">
        <v>527.61666666666679</v>
      </c>
      <c r="L185" s="38">
        <v>532.2833333333333</v>
      </c>
      <c r="M185" s="28">
        <v>522.95000000000005</v>
      </c>
      <c r="N185" s="28">
        <v>511</v>
      </c>
      <c r="O185" s="39">
        <v>10960500</v>
      </c>
      <c r="P185" s="40">
        <v>1.0091235830799005E-2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571.85</v>
      </c>
      <c r="F186" s="37">
        <v>577.38333333333333</v>
      </c>
      <c r="G186" s="38">
        <v>563.9666666666667</v>
      </c>
      <c r="H186" s="38">
        <v>556.08333333333337</v>
      </c>
      <c r="I186" s="38">
        <v>542.66666666666674</v>
      </c>
      <c r="J186" s="38">
        <v>585.26666666666665</v>
      </c>
      <c r="K186" s="38">
        <v>598.68333333333339</v>
      </c>
      <c r="L186" s="38">
        <v>606.56666666666661</v>
      </c>
      <c r="M186" s="28">
        <v>590.79999999999995</v>
      </c>
      <c r="N186" s="28">
        <v>569.5</v>
      </c>
      <c r="O186" s="39">
        <v>2769000</v>
      </c>
      <c r="P186" s="40">
        <v>0.14516129032258066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1126.2</v>
      </c>
      <c r="F187" s="37">
        <v>1129.1833333333332</v>
      </c>
      <c r="G187" s="38">
        <v>1116.3666666666663</v>
      </c>
      <c r="H187" s="38">
        <v>1106.5333333333331</v>
      </c>
      <c r="I187" s="38">
        <v>1093.7166666666662</v>
      </c>
      <c r="J187" s="38">
        <v>1139.0166666666664</v>
      </c>
      <c r="K187" s="38">
        <v>1151.8333333333335</v>
      </c>
      <c r="L187" s="38">
        <v>1161.6666666666665</v>
      </c>
      <c r="M187" s="28">
        <v>1142</v>
      </c>
      <c r="N187" s="28">
        <v>1119.3499999999999</v>
      </c>
      <c r="O187" s="39">
        <v>6837000</v>
      </c>
      <c r="P187" s="40">
        <v>2.7039206849932402E-2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1272</v>
      </c>
      <c r="F188" s="37">
        <v>1270.7166666666667</v>
      </c>
      <c r="G188" s="38">
        <v>1251.4333333333334</v>
      </c>
      <c r="H188" s="38">
        <v>1230.8666666666668</v>
      </c>
      <c r="I188" s="38">
        <v>1211.5833333333335</v>
      </c>
      <c r="J188" s="38">
        <v>1291.2833333333333</v>
      </c>
      <c r="K188" s="38">
        <v>1310.5666666666666</v>
      </c>
      <c r="L188" s="38">
        <v>1331.1333333333332</v>
      </c>
      <c r="M188" s="28">
        <v>1290</v>
      </c>
      <c r="N188" s="28">
        <v>1250.1500000000001</v>
      </c>
      <c r="O188" s="39">
        <v>3158000</v>
      </c>
      <c r="P188" s="40">
        <v>3.1352057478772045E-2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840.25</v>
      </c>
      <c r="F189" s="37">
        <v>837.76666666666677</v>
      </c>
      <c r="G189" s="38">
        <v>832.63333333333355</v>
      </c>
      <c r="H189" s="38">
        <v>825.01666666666677</v>
      </c>
      <c r="I189" s="38">
        <v>819.88333333333355</v>
      </c>
      <c r="J189" s="38">
        <v>845.38333333333355</v>
      </c>
      <c r="K189" s="38">
        <v>850.51666666666677</v>
      </c>
      <c r="L189" s="38">
        <v>858.13333333333355</v>
      </c>
      <c r="M189" s="28">
        <v>842.9</v>
      </c>
      <c r="N189" s="28">
        <v>830.15</v>
      </c>
      <c r="O189" s="39">
        <v>8087400</v>
      </c>
      <c r="P189" s="40">
        <v>-2.6857266623348496E-2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460.35</v>
      </c>
      <c r="F190" s="37">
        <v>461.23333333333335</v>
      </c>
      <c r="G190" s="38">
        <v>457.11666666666667</v>
      </c>
      <c r="H190" s="38">
        <v>453.88333333333333</v>
      </c>
      <c r="I190" s="38">
        <v>449.76666666666665</v>
      </c>
      <c r="J190" s="38">
        <v>464.4666666666667</v>
      </c>
      <c r="K190" s="38">
        <v>468.58333333333337</v>
      </c>
      <c r="L190" s="38">
        <v>471.81666666666672</v>
      </c>
      <c r="M190" s="28">
        <v>465.35</v>
      </c>
      <c r="N190" s="28">
        <v>458</v>
      </c>
      <c r="O190" s="39">
        <v>61874925</v>
      </c>
      <c r="P190" s="40">
        <v>3.5682766845557545E-2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237.9</v>
      </c>
      <c r="F191" s="37">
        <v>237.78333333333333</v>
      </c>
      <c r="G191" s="38">
        <v>236.21666666666667</v>
      </c>
      <c r="H191" s="38">
        <v>234.53333333333333</v>
      </c>
      <c r="I191" s="38">
        <v>232.96666666666667</v>
      </c>
      <c r="J191" s="38">
        <v>239.46666666666667</v>
      </c>
      <c r="K191" s="38">
        <v>241.03333333333333</v>
      </c>
      <c r="L191" s="38">
        <v>242.71666666666667</v>
      </c>
      <c r="M191" s="28">
        <v>239.35</v>
      </c>
      <c r="N191" s="28">
        <v>236.1</v>
      </c>
      <c r="O191" s="39">
        <v>89464500</v>
      </c>
      <c r="P191" s="40">
        <v>-3.1588447653429601E-3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107.5</v>
      </c>
      <c r="F192" s="37">
        <v>107.18333333333334</v>
      </c>
      <c r="G192" s="38">
        <v>106.46666666666667</v>
      </c>
      <c r="H192" s="38">
        <v>105.43333333333334</v>
      </c>
      <c r="I192" s="38">
        <v>104.71666666666667</v>
      </c>
      <c r="J192" s="38">
        <v>108.21666666666667</v>
      </c>
      <c r="K192" s="38">
        <v>108.93333333333334</v>
      </c>
      <c r="L192" s="38">
        <v>109.96666666666667</v>
      </c>
      <c r="M192" s="28">
        <v>107.9</v>
      </c>
      <c r="N192" s="28">
        <v>106.15</v>
      </c>
      <c r="O192" s="39">
        <v>223669000</v>
      </c>
      <c r="P192" s="40">
        <v>2.7627993826572412E-3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3151.6</v>
      </c>
      <c r="F193" s="37">
        <v>3147.4666666666672</v>
      </c>
      <c r="G193" s="38">
        <v>3130.9333333333343</v>
      </c>
      <c r="H193" s="38">
        <v>3110.2666666666673</v>
      </c>
      <c r="I193" s="38">
        <v>3093.7333333333345</v>
      </c>
      <c r="J193" s="38">
        <v>3168.1333333333341</v>
      </c>
      <c r="K193" s="38">
        <v>3184.666666666667</v>
      </c>
      <c r="L193" s="38">
        <v>3205.3333333333339</v>
      </c>
      <c r="M193" s="28">
        <v>3164</v>
      </c>
      <c r="N193" s="28">
        <v>3126.8</v>
      </c>
      <c r="O193" s="39">
        <v>12114150</v>
      </c>
      <c r="P193" s="40">
        <v>-1.3569962868868477E-2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1068.3499999999999</v>
      </c>
      <c r="F194" s="37">
        <v>1067.45</v>
      </c>
      <c r="G194" s="38">
        <v>1060.8000000000002</v>
      </c>
      <c r="H194" s="38">
        <v>1053.2500000000002</v>
      </c>
      <c r="I194" s="38">
        <v>1046.6000000000004</v>
      </c>
      <c r="J194" s="38">
        <v>1075</v>
      </c>
      <c r="K194" s="38">
        <v>1081.6500000000001</v>
      </c>
      <c r="L194" s="38">
        <v>1089.1999999999998</v>
      </c>
      <c r="M194" s="28">
        <v>1074.0999999999999</v>
      </c>
      <c r="N194" s="28">
        <v>1059.9000000000001</v>
      </c>
      <c r="O194" s="39">
        <v>17538600</v>
      </c>
      <c r="P194" s="40">
        <v>-8.1435987920328457E-3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2632.95</v>
      </c>
      <c r="F195" s="37">
        <v>2631.6833333333329</v>
      </c>
      <c r="G195" s="38">
        <v>2617.3666666666659</v>
      </c>
      <c r="H195" s="38">
        <v>2601.7833333333328</v>
      </c>
      <c r="I195" s="38">
        <v>2587.4666666666658</v>
      </c>
      <c r="J195" s="38">
        <v>2647.266666666666</v>
      </c>
      <c r="K195" s="38">
        <v>2661.5833333333326</v>
      </c>
      <c r="L195" s="38">
        <v>2677.1666666666661</v>
      </c>
      <c r="M195" s="28">
        <v>2646</v>
      </c>
      <c r="N195" s="28">
        <v>2616.1</v>
      </c>
      <c r="O195" s="39">
        <v>4410000</v>
      </c>
      <c r="P195" s="40">
        <v>-1.325725792918275E-2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1525.35</v>
      </c>
      <c r="F196" s="37">
        <v>1521.5833333333333</v>
      </c>
      <c r="G196" s="38">
        <v>1511.5166666666664</v>
      </c>
      <c r="H196" s="38">
        <v>1497.6833333333332</v>
      </c>
      <c r="I196" s="38">
        <v>1487.6166666666663</v>
      </c>
      <c r="J196" s="38">
        <v>1535.4166666666665</v>
      </c>
      <c r="K196" s="38">
        <v>1545.4833333333336</v>
      </c>
      <c r="L196" s="38">
        <v>1559.3166666666666</v>
      </c>
      <c r="M196" s="28">
        <v>1531.65</v>
      </c>
      <c r="N196" s="28">
        <v>1507.75</v>
      </c>
      <c r="O196" s="39">
        <v>1464000</v>
      </c>
      <c r="P196" s="40">
        <v>2.0533880903490761E-3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576.20000000000005</v>
      </c>
      <c r="F197" s="37">
        <v>578.1</v>
      </c>
      <c r="G197" s="38">
        <v>572.20000000000005</v>
      </c>
      <c r="H197" s="38">
        <v>568.20000000000005</v>
      </c>
      <c r="I197" s="38">
        <v>562.30000000000007</v>
      </c>
      <c r="J197" s="38">
        <v>582.1</v>
      </c>
      <c r="K197" s="38">
        <v>587.99999999999989</v>
      </c>
      <c r="L197" s="38">
        <v>592</v>
      </c>
      <c r="M197" s="28">
        <v>584</v>
      </c>
      <c r="N197" s="28">
        <v>574.1</v>
      </c>
      <c r="O197" s="39">
        <v>3028500</v>
      </c>
      <c r="P197" s="40">
        <v>6.0399159663865547E-2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1407</v>
      </c>
      <c r="F198" s="37">
        <v>1405.3999999999999</v>
      </c>
      <c r="G198" s="38">
        <v>1395.5499999999997</v>
      </c>
      <c r="H198" s="38">
        <v>1384.1</v>
      </c>
      <c r="I198" s="38">
        <v>1374.2499999999998</v>
      </c>
      <c r="J198" s="38">
        <v>1416.8499999999997</v>
      </c>
      <c r="K198" s="38">
        <v>1426.6999999999996</v>
      </c>
      <c r="L198" s="38">
        <v>1438.1499999999996</v>
      </c>
      <c r="M198" s="28">
        <v>1415.25</v>
      </c>
      <c r="N198" s="28">
        <v>1393.95</v>
      </c>
      <c r="O198" s="39">
        <v>4327525</v>
      </c>
      <c r="P198" s="40">
        <v>1.6692215976835293E-2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1037.95</v>
      </c>
      <c r="F199" s="37">
        <v>1033.8333333333333</v>
      </c>
      <c r="G199" s="38">
        <v>1026.9666666666665</v>
      </c>
      <c r="H199" s="38">
        <v>1015.9833333333332</v>
      </c>
      <c r="I199" s="38">
        <v>1009.1166666666664</v>
      </c>
      <c r="J199" s="38">
        <v>1044.8166666666666</v>
      </c>
      <c r="K199" s="38">
        <v>1051.6833333333334</v>
      </c>
      <c r="L199" s="38">
        <v>1062.6666666666665</v>
      </c>
      <c r="M199" s="28">
        <v>1040.7</v>
      </c>
      <c r="N199" s="28">
        <v>1022.85</v>
      </c>
      <c r="O199" s="39">
        <v>8108800</v>
      </c>
      <c r="P199" s="40">
        <v>3.4285714285714287E-2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1703.95</v>
      </c>
      <c r="F200" s="37">
        <v>1712.75</v>
      </c>
      <c r="G200" s="38">
        <v>1689.25</v>
      </c>
      <c r="H200" s="38">
        <v>1674.55</v>
      </c>
      <c r="I200" s="38">
        <v>1651.05</v>
      </c>
      <c r="J200" s="38">
        <v>1727.45</v>
      </c>
      <c r="K200" s="38">
        <v>1750.95</v>
      </c>
      <c r="L200" s="38">
        <v>1765.65</v>
      </c>
      <c r="M200" s="28">
        <v>1736.25</v>
      </c>
      <c r="N200" s="28">
        <v>1698.05</v>
      </c>
      <c r="O200" s="39">
        <v>1268000</v>
      </c>
      <c r="P200" s="40">
        <v>2.4232633279483037E-2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6557.55</v>
      </c>
      <c r="F201" s="37">
        <v>6583.9666666666672</v>
      </c>
      <c r="G201" s="38">
        <v>6509.9333333333343</v>
      </c>
      <c r="H201" s="38">
        <v>6462.3166666666675</v>
      </c>
      <c r="I201" s="38">
        <v>6388.2833333333347</v>
      </c>
      <c r="J201" s="38">
        <v>6631.5833333333339</v>
      </c>
      <c r="K201" s="38">
        <v>6705.6166666666668</v>
      </c>
      <c r="L201" s="38">
        <v>6753.2333333333336</v>
      </c>
      <c r="M201" s="28">
        <v>6658</v>
      </c>
      <c r="N201" s="28">
        <v>6536.35</v>
      </c>
      <c r="O201" s="39">
        <v>1954700</v>
      </c>
      <c r="P201" s="40">
        <v>3.8077535847052577E-2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751.35</v>
      </c>
      <c r="F202" s="37">
        <v>750.33333333333337</v>
      </c>
      <c r="G202" s="38">
        <v>743.01666666666677</v>
      </c>
      <c r="H202" s="38">
        <v>734.68333333333339</v>
      </c>
      <c r="I202" s="38">
        <v>727.36666666666679</v>
      </c>
      <c r="J202" s="38">
        <v>758.66666666666674</v>
      </c>
      <c r="K202" s="38">
        <v>765.98333333333335</v>
      </c>
      <c r="L202" s="38">
        <v>774.31666666666672</v>
      </c>
      <c r="M202" s="28">
        <v>757.65</v>
      </c>
      <c r="N202" s="28">
        <v>742</v>
      </c>
      <c r="O202" s="39">
        <v>22421100</v>
      </c>
      <c r="P202" s="40">
        <v>2.2650459531574265E-2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261.95</v>
      </c>
      <c r="F203" s="37">
        <v>261.45</v>
      </c>
      <c r="G203" s="38">
        <v>258.54999999999995</v>
      </c>
      <c r="H203" s="38">
        <v>255.14999999999998</v>
      </c>
      <c r="I203" s="38">
        <v>252.24999999999994</v>
      </c>
      <c r="J203" s="38">
        <v>264.84999999999997</v>
      </c>
      <c r="K203" s="38">
        <v>267.74999999999994</v>
      </c>
      <c r="L203" s="38">
        <v>271.14999999999998</v>
      </c>
      <c r="M203" s="28">
        <v>264.35000000000002</v>
      </c>
      <c r="N203" s="28">
        <v>258.05</v>
      </c>
      <c r="O203" s="39">
        <v>39703250</v>
      </c>
      <c r="P203" s="40">
        <v>7.03727001100802E-3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989.45</v>
      </c>
      <c r="F204" s="37">
        <v>982.81666666666672</v>
      </c>
      <c r="G204" s="38">
        <v>973.28333333333342</v>
      </c>
      <c r="H204" s="38">
        <v>957.11666666666667</v>
      </c>
      <c r="I204" s="38">
        <v>947.58333333333337</v>
      </c>
      <c r="J204" s="38">
        <v>998.98333333333346</v>
      </c>
      <c r="K204" s="38">
        <v>1008.5166666666668</v>
      </c>
      <c r="L204" s="38">
        <v>1024.6833333333334</v>
      </c>
      <c r="M204" s="28">
        <v>992.35</v>
      </c>
      <c r="N204" s="28">
        <v>966.65</v>
      </c>
      <c r="O204" s="39">
        <v>3980000</v>
      </c>
      <c r="P204" s="40">
        <v>-1.5704216643996537E-2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1801.35</v>
      </c>
      <c r="F205" s="37">
        <v>1800.1000000000001</v>
      </c>
      <c r="G205" s="38">
        <v>1783.2500000000002</v>
      </c>
      <c r="H205" s="38">
        <v>1765.15</v>
      </c>
      <c r="I205" s="38">
        <v>1748.3000000000002</v>
      </c>
      <c r="J205" s="38">
        <v>1818.2000000000003</v>
      </c>
      <c r="K205" s="38">
        <v>1835.0500000000002</v>
      </c>
      <c r="L205" s="38">
        <v>1853.1500000000003</v>
      </c>
      <c r="M205" s="28">
        <v>1816.95</v>
      </c>
      <c r="N205" s="28">
        <v>1782</v>
      </c>
      <c r="O205" s="39">
        <v>710850</v>
      </c>
      <c r="P205" s="40">
        <v>1.3473053892215569E-2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407.9</v>
      </c>
      <c r="F206" s="37">
        <v>407.93333333333334</v>
      </c>
      <c r="G206" s="38">
        <v>405.86666666666667</v>
      </c>
      <c r="H206" s="38">
        <v>403.83333333333331</v>
      </c>
      <c r="I206" s="38">
        <v>401.76666666666665</v>
      </c>
      <c r="J206" s="38">
        <v>409.9666666666667</v>
      </c>
      <c r="K206" s="38">
        <v>412.03333333333342</v>
      </c>
      <c r="L206" s="38">
        <v>414.06666666666672</v>
      </c>
      <c r="M206" s="28">
        <v>410</v>
      </c>
      <c r="N206" s="28">
        <v>405.9</v>
      </c>
      <c r="O206" s="39">
        <v>44179000</v>
      </c>
      <c r="P206" s="40">
        <v>5.0380408939610079E-2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249.45</v>
      </c>
      <c r="F207" s="37">
        <v>249.48333333333332</v>
      </c>
      <c r="G207" s="38">
        <v>246.36666666666665</v>
      </c>
      <c r="H207" s="38">
        <v>243.28333333333333</v>
      </c>
      <c r="I207" s="38">
        <v>240.16666666666666</v>
      </c>
      <c r="J207" s="38">
        <v>252.56666666666663</v>
      </c>
      <c r="K207" s="38">
        <v>255.68333333333331</v>
      </c>
      <c r="L207" s="38">
        <v>258.76666666666665</v>
      </c>
      <c r="M207" s="28">
        <v>252.6</v>
      </c>
      <c r="N207" s="28">
        <v>246.4</v>
      </c>
      <c r="O207" s="39">
        <v>96039000</v>
      </c>
      <c r="P207" s="40">
        <v>-6.702038536721586E-3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372.8</v>
      </c>
      <c r="F208" s="37">
        <v>371.81666666666666</v>
      </c>
      <c r="G208" s="38">
        <v>367.48333333333335</v>
      </c>
      <c r="H208" s="38">
        <v>362.16666666666669</v>
      </c>
      <c r="I208" s="38">
        <v>357.83333333333337</v>
      </c>
      <c r="J208" s="38">
        <v>377.13333333333333</v>
      </c>
      <c r="K208" s="38">
        <v>381.4666666666667</v>
      </c>
      <c r="L208" s="38">
        <v>386.7833333333333</v>
      </c>
      <c r="M208" s="28">
        <v>376.15</v>
      </c>
      <c r="N208" s="28">
        <v>366.5</v>
      </c>
      <c r="O208" s="39">
        <v>13053600</v>
      </c>
      <c r="P208" s="40">
        <v>-1.2661674608577263E-2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2"/>
      <c r="C211" s="251"/>
      <c r="D211" s="273"/>
      <c r="E211" s="252"/>
      <c r="F211" s="252"/>
      <c r="G211" s="274"/>
      <c r="H211" s="274"/>
      <c r="I211" s="274"/>
      <c r="J211" s="274"/>
      <c r="K211" s="274"/>
      <c r="L211" s="274"/>
      <c r="M211" s="251"/>
      <c r="N211" s="251"/>
      <c r="O211" s="275"/>
      <c r="P211" s="276"/>
    </row>
    <row r="212" spans="1:16" ht="12.75" customHeight="1">
      <c r="A212" s="28"/>
      <c r="B212" s="272"/>
      <c r="C212" s="251"/>
      <c r="D212" s="273"/>
      <c r="E212" s="252"/>
      <c r="F212" s="252"/>
      <c r="G212" s="274"/>
      <c r="H212" s="274"/>
      <c r="I212" s="274"/>
      <c r="J212" s="274"/>
      <c r="K212" s="274"/>
      <c r="L212" s="274"/>
      <c r="M212" s="251"/>
      <c r="N212" s="251"/>
      <c r="O212" s="275"/>
      <c r="P212" s="276"/>
    </row>
    <row r="213" spans="1:16" ht="12.75" customHeight="1">
      <c r="A213" s="251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5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14" sqref="H14:H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3" t="s">
        <v>16</v>
      </c>
      <c r="B8" s="435"/>
      <c r="C8" s="439" t="s">
        <v>20</v>
      </c>
      <c r="D8" s="439" t="s">
        <v>21</v>
      </c>
      <c r="E8" s="430" t="s">
        <v>22</v>
      </c>
      <c r="F8" s="431"/>
      <c r="G8" s="432"/>
      <c r="H8" s="430" t="s">
        <v>23</v>
      </c>
      <c r="I8" s="431"/>
      <c r="J8" s="432"/>
      <c r="K8" s="23"/>
      <c r="L8" s="50"/>
      <c r="M8" s="50"/>
      <c r="N8" s="1"/>
      <c r="O8" s="1"/>
    </row>
    <row r="9" spans="1:15" ht="36" customHeight="1">
      <c r="A9" s="437"/>
      <c r="B9" s="438"/>
      <c r="C9" s="438"/>
      <c r="D9" s="43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17665.8</v>
      </c>
      <c r="D10" s="32">
        <v>17629.766666666666</v>
      </c>
      <c r="E10" s="32">
        <v>17576.383333333331</v>
      </c>
      <c r="F10" s="32">
        <v>17486.966666666664</v>
      </c>
      <c r="G10" s="32">
        <v>17433.583333333328</v>
      </c>
      <c r="H10" s="32">
        <v>17719.183333333334</v>
      </c>
      <c r="I10" s="32">
        <v>17772.566666666673</v>
      </c>
      <c r="J10" s="32">
        <v>17861.983333333337</v>
      </c>
      <c r="K10" s="34">
        <v>17683.150000000001</v>
      </c>
      <c r="L10" s="34">
        <v>17540.349999999999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39805.75</v>
      </c>
      <c r="D11" s="37">
        <v>39692.783333333333</v>
      </c>
      <c r="E11" s="37">
        <v>39520.366666666669</v>
      </c>
      <c r="F11" s="37">
        <v>39234.983333333337</v>
      </c>
      <c r="G11" s="37">
        <v>39062.566666666673</v>
      </c>
      <c r="H11" s="37">
        <v>39978.166666666664</v>
      </c>
      <c r="I11" s="37">
        <v>40150.583333333336</v>
      </c>
      <c r="J11" s="37">
        <v>40435.96666666666</v>
      </c>
      <c r="K11" s="28">
        <v>39865.199999999997</v>
      </c>
      <c r="L11" s="28">
        <v>39407.4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2720.6</v>
      </c>
      <c r="D12" s="37">
        <v>2715.85</v>
      </c>
      <c r="E12" s="37">
        <v>2707.5</v>
      </c>
      <c r="F12" s="37">
        <v>2694.4</v>
      </c>
      <c r="G12" s="37">
        <v>2686.05</v>
      </c>
      <c r="H12" s="37">
        <v>2728.95</v>
      </c>
      <c r="I12" s="37">
        <v>2737.2999999999993</v>
      </c>
      <c r="J12" s="37">
        <v>2750.3999999999996</v>
      </c>
      <c r="K12" s="28">
        <v>2724.2</v>
      </c>
      <c r="L12" s="28">
        <v>2702.75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5113.6000000000004</v>
      </c>
      <c r="D13" s="37">
        <v>5105.9666666666672</v>
      </c>
      <c r="E13" s="37">
        <v>5093.1833333333343</v>
      </c>
      <c r="F13" s="37">
        <v>5072.7666666666673</v>
      </c>
      <c r="G13" s="37">
        <v>5059.9833333333345</v>
      </c>
      <c r="H13" s="37">
        <v>5126.3833333333341</v>
      </c>
      <c r="I13" s="37">
        <v>5139.166666666667</v>
      </c>
      <c r="J13" s="37">
        <v>5159.5833333333339</v>
      </c>
      <c r="K13" s="28">
        <v>5118.75</v>
      </c>
      <c r="L13" s="28">
        <v>5085.55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27836.6</v>
      </c>
      <c r="D14" s="37">
        <v>27828.266666666663</v>
      </c>
      <c r="E14" s="37">
        <v>27677.733333333326</v>
      </c>
      <c r="F14" s="37">
        <v>27518.866666666665</v>
      </c>
      <c r="G14" s="37">
        <v>27368.333333333328</v>
      </c>
      <c r="H14" s="37">
        <v>27987.133333333324</v>
      </c>
      <c r="I14" s="37">
        <v>28137.666666666664</v>
      </c>
      <c r="J14" s="37">
        <v>28296.533333333322</v>
      </c>
      <c r="K14" s="28">
        <v>27978.799999999999</v>
      </c>
      <c r="L14" s="28">
        <v>27669.4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4206.05</v>
      </c>
      <c r="D15" s="37">
        <v>4202.1500000000005</v>
      </c>
      <c r="E15" s="37">
        <v>4192.4000000000015</v>
      </c>
      <c r="F15" s="37">
        <v>4178.7500000000009</v>
      </c>
      <c r="G15" s="37">
        <v>4169.0000000000018</v>
      </c>
      <c r="H15" s="37">
        <v>4215.8000000000011</v>
      </c>
      <c r="I15" s="37">
        <v>4225.5499999999993</v>
      </c>
      <c r="J15" s="37">
        <v>4239.2000000000007</v>
      </c>
      <c r="K15" s="28">
        <v>4211.8999999999996</v>
      </c>
      <c r="L15" s="28">
        <v>4188.5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8630.6</v>
      </c>
      <c r="D16" s="37">
        <v>8631.4666666666672</v>
      </c>
      <c r="E16" s="37">
        <v>8612.2333333333336</v>
      </c>
      <c r="F16" s="37">
        <v>8593.8666666666668</v>
      </c>
      <c r="G16" s="37">
        <v>8574.6333333333332</v>
      </c>
      <c r="H16" s="37">
        <v>8649.8333333333339</v>
      </c>
      <c r="I16" s="37">
        <v>8669.0666666666675</v>
      </c>
      <c r="J16" s="37">
        <v>8687.4333333333343</v>
      </c>
      <c r="K16" s="28">
        <v>8650.7000000000007</v>
      </c>
      <c r="L16" s="28">
        <v>8613.1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3289.2</v>
      </c>
      <c r="D17" s="37">
        <v>3310.2833333333333</v>
      </c>
      <c r="E17" s="37">
        <v>3232.5666666666666</v>
      </c>
      <c r="F17" s="37">
        <v>3175.9333333333334</v>
      </c>
      <c r="G17" s="37">
        <v>3098.2166666666667</v>
      </c>
      <c r="H17" s="37">
        <v>3366.9166666666665</v>
      </c>
      <c r="I17" s="37">
        <v>3444.6333333333328</v>
      </c>
      <c r="J17" s="37">
        <v>3501.2666666666664</v>
      </c>
      <c r="K17" s="28">
        <v>3388</v>
      </c>
      <c r="L17" s="28">
        <v>3253.65</v>
      </c>
      <c r="M17" s="28">
        <v>5.8741000000000003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2288.15</v>
      </c>
      <c r="D18" s="37">
        <v>2292.7166666666667</v>
      </c>
      <c r="E18" s="37">
        <v>2280.4333333333334</v>
      </c>
      <c r="F18" s="37">
        <v>2272.7166666666667</v>
      </c>
      <c r="G18" s="37">
        <v>2260.4333333333334</v>
      </c>
      <c r="H18" s="37">
        <v>2300.4333333333334</v>
      </c>
      <c r="I18" s="37">
        <v>2312.7166666666672</v>
      </c>
      <c r="J18" s="37">
        <v>2320.4333333333334</v>
      </c>
      <c r="K18" s="28">
        <v>2305</v>
      </c>
      <c r="L18" s="28">
        <v>2285</v>
      </c>
      <c r="M18" s="28">
        <v>2.4565600000000001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651.95000000000005</v>
      </c>
      <c r="D19" s="37">
        <v>651.19999999999993</v>
      </c>
      <c r="E19" s="37">
        <v>643.74999999999989</v>
      </c>
      <c r="F19" s="37">
        <v>635.54999999999995</v>
      </c>
      <c r="G19" s="37">
        <v>628.09999999999991</v>
      </c>
      <c r="H19" s="37">
        <v>659.39999999999986</v>
      </c>
      <c r="I19" s="37">
        <v>666.84999999999991</v>
      </c>
      <c r="J19" s="37">
        <v>675.04999999999984</v>
      </c>
      <c r="K19" s="28">
        <v>658.65</v>
      </c>
      <c r="L19" s="28">
        <v>643</v>
      </c>
      <c r="M19" s="28">
        <v>10.277559999999999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18209</v>
      </c>
      <c r="D20" s="37">
        <v>18339.666666666668</v>
      </c>
      <c r="E20" s="37">
        <v>18029.333333333336</v>
      </c>
      <c r="F20" s="37">
        <v>17849.666666666668</v>
      </c>
      <c r="G20" s="37">
        <v>17539.333333333336</v>
      </c>
      <c r="H20" s="37">
        <v>18519.333333333336</v>
      </c>
      <c r="I20" s="37">
        <v>18829.666666666672</v>
      </c>
      <c r="J20" s="37">
        <v>19009.333333333336</v>
      </c>
      <c r="K20" s="28">
        <v>18650</v>
      </c>
      <c r="L20" s="28">
        <v>18160</v>
      </c>
      <c r="M20" s="28">
        <v>0.20183999999999999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3346.55</v>
      </c>
      <c r="D21" s="37">
        <v>3363.7833333333333</v>
      </c>
      <c r="E21" s="37">
        <v>3295.7666666666664</v>
      </c>
      <c r="F21" s="37">
        <v>3244.9833333333331</v>
      </c>
      <c r="G21" s="37">
        <v>3176.9666666666662</v>
      </c>
      <c r="H21" s="37">
        <v>3414.5666666666666</v>
      </c>
      <c r="I21" s="37">
        <v>3482.5833333333339</v>
      </c>
      <c r="J21" s="37">
        <v>3533.3666666666668</v>
      </c>
      <c r="K21" s="28">
        <v>3431.8</v>
      </c>
      <c r="L21" s="28">
        <v>3313</v>
      </c>
      <c r="M21" s="28">
        <v>36.869500000000002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2353.8000000000002</v>
      </c>
      <c r="D22" s="37">
        <v>2371.2166666666667</v>
      </c>
      <c r="E22" s="37">
        <v>2325.5833333333335</v>
      </c>
      <c r="F22" s="37">
        <v>2297.3666666666668</v>
      </c>
      <c r="G22" s="37">
        <v>2251.7333333333336</v>
      </c>
      <c r="H22" s="37">
        <v>2399.4333333333334</v>
      </c>
      <c r="I22" s="37">
        <v>2445.0666666666666</v>
      </c>
      <c r="J22" s="37">
        <v>2473.2833333333333</v>
      </c>
      <c r="K22" s="28">
        <v>2416.85</v>
      </c>
      <c r="L22" s="28">
        <v>2343</v>
      </c>
      <c r="M22" s="28">
        <v>9.6299600000000005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850.9</v>
      </c>
      <c r="D23" s="37">
        <v>854.66666666666663</v>
      </c>
      <c r="E23" s="37">
        <v>844.43333333333328</v>
      </c>
      <c r="F23" s="37">
        <v>837.9666666666667</v>
      </c>
      <c r="G23" s="37">
        <v>827.73333333333335</v>
      </c>
      <c r="H23" s="37">
        <v>861.13333333333321</v>
      </c>
      <c r="I23" s="37">
        <v>871.36666666666656</v>
      </c>
      <c r="J23" s="37">
        <v>877.83333333333314</v>
      </c>
      <c r="K23" s="28">
        <v>864.9</v>
      </c>
      <c r="L23" s="28">
        <v>848.2</v>
      </c>
      <c r="M23" s="28">
        <v>54.34684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3530.6</v>
      </c>
      <c r="D24" s="37">
        <v>3560.6</v>
      </c>
      <c r="E24" s="37">
        <v>3475</v>
      </c>
      <c r="F24" s="37">
        <v>3419.4</v>
      </c>
      <c r="G24" s="37">
        <v>3333.8</v>
      </c>
      <c r="H24" s="37">
        <v>3616.2</v>
      </c>
      <c r="I24" s="37">
        <v>3701.7999999999993</v>
      </c>
      <c r="J24" s="37">
        <v>3757.3999999999996</v>
      </c>
      <c r="K24" s="28">
        <v>3646.2</v>
      </c>
      <c r="L24" s="28">
        <v>3505</v>
      </c>
      <c r="M24" s="28">
        <v>2.4970599999999998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3881.25</v>
      </c>
      <c r="D25" s="37">
        <v>3870.75</v>
      </c>
      <c r="E25" s="37">
        <v>3821.5</v>
      </c>
      <c r="F25" s="37">
        <v>3761.75</v>
      </c>
      <c r="G25" s="37">
        <v>3712.5</v>
      </c>
      <c r="H25" s="37">
        <v>3930.5</v>
      </c>
      <c r="I25" s="37">
        <v>3979.75</v>
      </c>
      <c r="J25" s="37">
        <v>4039.5</v>
      </c>
      <c r="K25" s="28">
        <v>3920</v>
      </c>
      <c r="L25" s="28">
        <v>3811</v>
      </c>
      <c r="M25" s="28">
        <v>3.8831099999999998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115.4</v>
      </c>
      <c r="D26" s="37">
        <v>115.89999999999999</v>
      </c>
      <c r="E26" s="37">
        <v>113.79999999999998</v>
      </c>
      <c r="F26" s="37">
        <v>112.19999999999999</v>
      </c>
      <c r="G26" s="37">
        <v>110.09999999999998</v>
      </c>
      <c r="H26" s="37">
        <v>117.49999999999999</v>
      </c>
      <c r="I26" s="37">
        <v>119.59999999999998</v>
      </c>
      <c r="J26" s="37">
        <v>121.19999999999999</v>
      </c>
      <c r="K26" s="28">
        <v>118</v>
      </c>
      <c r="L26" s="28">
        <v>114.3</v>
      </c>
      <c r="M26" s="28">
        <v>43.7943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313.55</v>
      </c>
      <c r="D27" s="37">
        <v>310.91666666666669</v>
      </c>
      <c r="E27" s="37">
        <v>307.43333333333339</v>
      </c>
      <c r="F27" s="37">
        <v>301.31666666666672</v>
      </c>
      <c r="G27" s="37">
        <v>297.83333333333343</v>
      </c>
      <c r="H27" s="37">
        <v>317.03333333333336</v>
      </c>
      <c r="I27" s="37">
        <v>320.51666666666659</v>
      </c>
      <c r="J27" s="37">
        <v>326.63333333333333</v>
      </c>
      <c r="K27" s="28">
        <v>314.39999999999998</v>
      </c>
      <c r="L27" s="28">
        <v>304.8</v>
      </c>
      <c r="M27" s="28">
        <v>27.94631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640</v>
      </c>
      <c r="D28" s="37">
        <v>640.83333333333337</v>
      </c>
      <c r="E28" s="37">
        <v>634.36666666666679</v>
      </c>
      <c r="F28" s="37">
        <v>628.73333333333346</v>
      </c>
      <c r="G28" s="37">
        <v>622.26666666666688</v>
      </c>
      <c r="H28" s="37">
        <v>646.4666666666667</v>
      </c>
      <c r="I28" s="37">
        <v>652.93333333333317</v>
      </c>
      <c r="J28" s="37">
        <v>658.56666666666661</v>
      </c>
      <c r="K28" s="28">
        <v>647.29999999999995</v>
      </c>
      <c r="L28" s="28">
        <v>635.20000000000005</v>
      </c>
      <c r="M28" s="28">
        <v>1.4889600000000001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3034.85</v>
      </c>
      <c r="D29" s="37">
        <v>3017.6333333333337</v>
      </c>
      <c r="E29" s="37">
        <v>2982.2666666666673</v>
      </c>
      <c r="F29" s="37">
        <v>2929.6833333333338</v>
      </c>
      <c r="G29" s="37">
        <v>2894.3166666666675</v>
      </c>
      <c r="H29" s="37">
        <v>3070.2166666666672</v>
      </c>
      <c r="I29" s="37">
        <v>3105.583333333333</v>
      </c>
      <c r="J29" s="37">
        <v>3158.166666666667</v>
      </c>
      <c r="K29" s="28">
        <v>3053</v>
      </c>
      <c r="L29" s="28">
        <v>2965.05</v>
      </c>
      <c r="M29" s="28">
        <v>2.4255200000000001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417.95</v>
      </c>
      <c r="D30" s="37">
        <v>417.21666666666664</v>
      </c>
      <c r="E30" s="37">
        <v>414.7833333333333</v>
      </c>
      <c r="F30" s="37">
        <v>411.61666666666667</v>
      </c>
      <c r="G30" s="37">
        <v>409.18333333333334</v>
      </c>
      <c r="H30" s="37">
        <v>420.38333333333327</v>
      </c>
      <c r="I30" s="37">
        <v>422.81666666666655</v>
      </c>
      <c r="J30" s="37">
        <v>425.98333333333323</v>
      </c>
      <c r="K30" s="28">
        <v>419.65</v>
      </c>
      <c r="L30" s="28">
        <v>414.05</v>
      </c>
      <c r="M30" s="28">
        <v>60.742319999999999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4282.55</v>
      </c>
      <c r="D31" s="37">
        <v>4274.7166666666672</v>
      </c>
      <c r="E31" s="37">
        <v>4240.8333333333339</v>
      </c>
      <c r="F31" s="37">
        <v>4199.1166666666668</v>
      </c>
      <c r="G31" s="37">
        <v>4165.2333333333336</v>
      </c>
      <c r="H31" s="37">
        <v>4316.4333333333343</v>
      </c>
      <c r="I31" s="37">
        <v>4350.3166666666675</v>
      </c>
      <c r="J31" s="37">
        <v>4392.0333333333347</v>
      </c>
      <c r="K31" s="28">
        <v>4308.6000000000004</v>
      </c>
      <c r="L31" s="28">
        <v>4233</v>
      </c>
      <c r="M31" s="28">
        <v>5.2275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254.6</v>
      </c>
      <c r="D32" s="37">
        <v>254.35</v>
      </c>
      <c r="E32" s="37">
        <v>252.89999999999998</v>
      </c>
      <c r="F32" s="37">
        <v>251.2</v>
      </c>
      <c r="G32" s="37">
        <v>249.74999999999997</v>
      </c>
      <c r="H32" s="37">
        <v>256.04999999999995</v>
      </c>
      <c r="I32" s="37">
        <v>257.5</v>
      </c>
      <c r="J32" s="37">
        <v>259.2</v>
      </c>
      <c r="K32" s="28">
        <v>255.8</v>
      </c>
      <c r="L32" s="28">
        <v>252.65</v>
      </c>
      <c r="M32" s="28">
        <v>22.980440000000002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164.6</v>
      </c>
      <c r="D33" s="37">
        <v>164.88333333333333</v>
      </c>
      <c r="E33" s="37">
        <v>163.56666666666666</v>
      </c>
      <c r="F33" s="37">
        <v>162.53333333333333</v>
      </c>
      <c r="G33" s="37">
        <v>161.21666666666667</v>
      </c>
      <c r="H33" s="37">
        <v>165.91666666666666</v>
      </c>
      <c r="I33" s="37">
        <v>167.23333333333332</v>
      </c>
      <c r="J33" s="37">
        <v>168.26666666666665</v>
      </c>
      <c r="K33" s="28">
        <v>166.2</v>
      </c>
      <c r="L33" s="28">
        <v>163.85</v>
      </c>
      <c r="M33" s="28">
        <v>138.8348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3424.8</v>
      </c>
      <c r="D34" s="37">
        <v>3426.7833333333333</v>
      </c>
      <c r="E34" s="37">
        <v>3403.5666666666666</v>
      </c>
      <c r="F34" s="37">
        <v>3382.3333333333335</v>
      </c>
      <c r="G34" s="37">
        <v>3359.1166666666668</v>
      </c>
      <c r="H34" s="37">
        <v>3448.0166666666664</v>
      </c>
      <c r="I34" s="37">
        <v>3471.2333333333327</v>
      </c>
      <c r="J34" s="37">
        <v>3492.4666666666662</v>
      </c>
      <c r="K34" s="28">
        <v>3450</v>
      </c>
      <c r="L34" s="28">
        <v>3405.55</v>
      </c>
      <c r="M34" s="28">
        <v>5.18438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2305.1</v>
      </c>
      <c r="D35" s="37">
        <v>2326.7000000000003</v>
      </c>
      <c r="E35" s="37">
        <v>2266.4000000000005</v>
      </c>
      <c r="F35" s="37">
        <v>2227.7000000000003</v>
      </c>
      <c r="G35" s="37">
        <v>2167.4000000000005</v>
      </c>
      <c r="H35" s="37">
        <v>2365.4000000000005</v>
      </c>
      <c r="I35" s="37">
        <v>2425.7000000000007</v>
      </c>
      <c r="J35" s="37">
        <v>2464.4000000000005</v>
      </c>
      <c r="K35" s="28">
        <v>2387</v>
      </c>
      <c r="L35" s="28">
        <v>2288</v>
      </c>
      <c r="M35" s="28">
        <v>9.4734200000000008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539.54999999999995</v>
      </c>
      <c r="D36" s="37">
        <v>539.43333333333328</v>
      </c>
      <c r="E36" s="37">
        <v>536.11666666666656</v>
      </c>
      <c r="F36" s="37">
        <v>532.68333333333328</v>
      </c>
      <c r="G36" s="37">
        <v>529.36666666666656</v>
      </c>
      <c r="H36" s="37">
        <v>542.86666666666656</v>
      </c>
      <c r="I36" s="37">
        <v>546.18333333333339</v>
      </c>
      <c r="J36" s="37">
        <v>549.61666666666656</v>
      </c>
      <c r="K36" s="28">
        <v>542.75</v>
      </c>
      <c r="L36" s="28">
        <v>536</v>
      </c>
      <c r="M36" s="28">
        <v>7.1848999999999998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4577.45</v>
      </c>
      <c r="D37" s="37">
        <v>4577.8666666666659</v>
      </c>
      <c r="E37" s="37">
        <v>4549.5833333333321</v>
      </c>
      <c r="F37" s="37">
        <v>4521.7166666666662</v>
      </c>
      <c r="G37" s="37">
        <v>4493.4333333333325</v>
      </c>
      <c r="H37" s="37">
        <v>4605.7333333333318</v>
      </c>
      <c r="I37" s="37">
        <v>4634.0166666666664</v>
      </c>
      <c r="J37" s="37">
        <v>4661.8833333333314</v>
      </c>
      <c r="K37" s="28">
        <v>4606.1499999999996</v>
      </c>
      <c r="L37" s="28">
        <v>4550</v>
      </c>
      <c r="M37" s="28">
        <v>2.1654300000000002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756.1</v>
      </c>
      <c r="D38" s="37">
        <v>754.75</v>
      </c>
      <c r="E38" s="37">
        <v>750.7</v>
      </c>
      <c r="F38" s="37">
        <v>745.30000000000007</v>
      </c>
      <c r="G38" s="37">
        <v>741.25000000000011</v>
      </c>
      <c r="H38" s="37">
        <v>760.15</v>
      </c>
      <c r="I38" s="37">
        <v>764.19999999999993</v>
      </c>
      <c r="J38" s="37">
        <v>769.59999999999991</v>
      </c>
      <c r="K38" s="28">
        <v>758.8</v>
      </c>
      <c r="L38" s="28">
        <v>749.35</v>
      </c>
      <c r="M38" s="28">
        <v>58.940550000000002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3956.65</v>
      </c>
      <c r="D39" s="37">
        <v>3985.6</v>
      </c>
      <c r="E39" s="37">
        <v>3915.35</v>
      </c>
      <c r="F39" s="37">
        <v>3874.05</v>
      </c>
      <c r="G39" s="37">
        <v>3803.8</v>
      </c>
      <c r="H39" s="37">
        <v>4026.8999999999996</v>
      </c>
      <c r="I39" s="37">
        <v>4097.1499999999996</v>
      </c>
      <c r="J39" s="37">
        <v>4138.4499999999989</v>
      </c>
      <c r="K39" s="28">
        <v>4055.85</v>
      </c>
      <c r="L39" s="28">
        <v>3944.3</v>
      </c>
      <c r="M39" s="28">
        <v>7.9983700000000004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7196.2</v>
      </c>
      <c r="D40" s="37">
        <v>7202.7333333333336</v>
      </c>
      <c r="E40" s="37">
        <v>7151.4666666666672</v>
      </c>
      <c r="F40" s="37">
        <v>7106.7333333333336</v>
      </c>
      <c r="G40" s="37">
        <v>7055.4666666666672</v>
      </c>
      <c r="H40" s="37">
        <v>7247.4666666666672</v>
      </c>
      <c r="I40" s="37">
        <v>7298.7333333333336</v>
      </c>
      <c r="J40" s="37">
        <v>7343.4666666666672</v>
      </c>
      <c r="K40" s="28">
        <v>7254</v>
      </c>
      <c r="L40" s="28">
        <v>7158</v>
      </c>
      <c r="M40" s="28">
        <v>7.0702499999999997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17376.099999999999</v>
      </c>
      <c r="D41" s="37">
        <v>17370.016666666666</v>
      </c>
      <c r="E41" s="37">
        <v>17211.133333333331</v>
      </c>
      <c r="F41" s="37">
        <v>17046.166666666664</v>
      </c>
      <c r="G41" s="37">
        <v>16887.283333333329</v>
      </c>
      <c r="H41" s="37">
        <v>17534.983333333334</v>
      </c>
      <c r="I41" s="37">
        <v>17693.866666666672</v>
      </c>
      <c r="J41" s="37">
        <v>17858.833333333336</v>
      </c>
      <c r="K41" s="28">
        <v>17528.900000000001</v>
      </c>
      <c r="L41" s="28">
        <v>17205.05</v>
      </c>
      <c r="M41" s="28">
        <v>3.7005300000000001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5672.75</v>
      </c>
      <c r="D42" s="37">
        <v>5663.5</v>
      </c>
      <c r="E42" s="37">
        <v>5590.25</v>
      </c>
      <c r="F42" s="37">
        <v>5507.75</v>
      </c>
      <c r="G42" s="37">
        <v>5434.5</v>
      </c>
      <c r="H42" s="37">
        <v>5746</v>
      </c>
      <c r="I42" s="37">
        <v>5819.25</v>
      </c>
      <c r="J42" s="37">
        <v>5901.75</v>
      </c>
      <c r="K42" s="28">
        <v>5736.75</v>
      </c>
      <c r="L42" s="28">
        <v>5581</v>
      </c>
      <c r="M42" s="28">
        <v>0.47971999999999998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1974.5</v>
      </c>
      <c r="D43" s="37">
        <v>1980.7</v>
      </c>
      <c r="E43" s="37">
        <v>1962.5500000000002</v>
      </c>
      <c r="F43" s="37">
        <v>1950.6000000000001</v>
      </c>
      <c r="G43" s="37">
        <v>1932.4500000000003</v>
      </c>
      <c r="H43" s="37">
        <v>1992.65</v>
      </c>
      <c r="I43" s="37">
        <v>2010.8000000000002</v>
      </c>
      <c r="J43" s="37">
        <v>2022.75</v>
      </c>
      <c r="K43" s="28">
        <v>1998.85</v>
      </c>
      <c r="L43" s="28">
        <v>1968.75</v>
      </c>
      <c r="M43" s="28">
        <v>3.3553600000000001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283.85000000000002</v>
      </c>
      <c r="D44" s="37">
        <v>281.83333333333331</v>
      </c>
      <c r="E44" s="37">
        <v>278.21666666666664</v>
      </c>
      <c r="F44" s="37">
        <v>272.58333333333331</v>
      </c>
      <c r="G44" s="37">
        <v>268.96666666666664</v>
      </c>
      <c r="H44" s="37">
        <v>287.46666666666664</v>
      </c>
      <c r="I44" s="37">
        <v>291.08333333333331</v>
      </c>
      <c r="J44" s="37">
        <v>296.71666666666664</v>
      </c>
      <c r="K44" s="28">
        <v>285.45</v>
      </c>
      <c r="L44" s="28">
        <v>276.2</v>
      </c>
      <c r="M44" s="28">
        <v>79.598159999999993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133.85</v>
      </c>
      <c r="D45" s="37">
        <v>133.29999999999998</v>
      </c>
      <c r="E45" s="37">
        <v>131.79999999999995</v>
      </c>
      <c r="F45" s="37">
        <v>129.74999999999997</v>
      </c>
      <c r="G45" s="37">
        <v>128.24999999999994</v>
      </c>
      <c r="H45" s="37">
        <v>135.34999999999997</v>
      </c>
      <c r="I45" s="37">
        <v>136.85000000000002</v>
      </c>
      <c r="J45" s="37">
        <v>138.89999999999998</v>
      </c>
      <c r="K45" s="28">
        <v>134.80000000000001</v>
      </c>
      <c r="L45" s="28">
        <v>131.25</v>
      </c>
      <c r="M45" s="28">
        <v>174.47942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50.9</v>
      </c>
      <c r="D46" s="37">
        <v>51.099999999999994</v>
      </c>
      <c r="E46" s="37">
        <v>50.399999999999991</v>
      </c>
      <c r="F46" s="37">
        <v>49.9</v>
      </c>
      <c r="G46" s="37">
        <v>49.199999999999996</v>
      </c>
      <c r="H46" s="37">
        <v>51.599999999999987</v>
      </c>
      <c r="I46" s="37">
        <v>52.29999999999999</v>
      </c>
      <c r="J46" s="37">
        <v>52.799999999999983</v>
      </c>
      <c r="K46" s="28">
        <v>51.8</v>
      </c>
      <c r="L46" s="28">
        <v>50.6</v>
      </c>
      <c r="M46" s="28">
        <v>34.057490000000001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1885</v>
      </c>
      <c r="D47" s="37">
        <v>1895</v>
      </c>
      <c r="E47" s="37">
        <v>1870</v>
      </c>
      <c r="F47" s="37">
        <v>1855</v>
      </c>
      <c r="G47" s="37">
        <v>1830</v>
      </c>
      <c r="H47" s="37">
        <v>1910</v>
      </c>
      <c r="I47" s="37">
        <v>1935</v>
      </c>
      <c r="J47" s="37">
        <v>1950</v>
      </c>
      <c r="K47" s="28">
        <v>1920</v>
      </c>
      <c r="L47" s="28">
        <v>1880</v>
      </c>
      <c r="M47" s="28">
        <v>2.42977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660.5</v>
      </c>
      <c r="D48" s="37">
        <v>663.94999999999993</v>
      </c>
      <c r="E48" s="37">
        <v>655.84999999999991</v>
      </c>
      <c r="F48" s="37">
        <v>651.19999999999993</v>
      </c>
      <c r="G48" s="37">
        <v>643.09999999999991</v>
      </c>
      <c r="H48" s="37">
        <v>668.59999999999991</v>
      </c>
      <c r="I48" s="37">
        <v>676.7</v>
      </c>
      <c r="J48" s="37">
        <v>681.34999999999991</v>
      </c>
      <c r="K48" s="28">
        <v>672.05</v>
      </c>
      <c r="L48" s="28">
        <v>659.3</v>
      </c>
      <c r="M48" s="28">
        <v>6.1567100000000003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327.9</v>
      </c>
      <c r="D49" s="37">
        <v>327.05</v>
      </c>
      <c r="E49" s="37">
        <v>325.20000000000005</v>
      </c>
      <c r="F49" s="37">
        <v>322.50000000000006</v>
      </c>
      <c r="G49" s="37">
        <v>320.65000000000009</v>
      </c>
      <c r="H49" s="37">
        <v>329.75</v>
      </c>
      <c r="I49" s="37">
        <v>331.6</v>
      </c>
      <c r="J49" s="37">
        <v>334.29999999999995</v>
      </c>
      <c r="K49" s="28">
        <v>328.9</v>
      </c>
      <c r="L49" s="28">
        <v>324.35000000000002</v>
      </c>
      <c r="M49" s="28">
        <v>80.245170000000002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767.7</v>
      </c>
      <c r="D50" s="37">
        <v>771.61666666666679</v>
      </c>
      <c r="E50" s="37">
        <v>758.38333333333355</v>
      </c>
      <c r="F50" s="37">
        <v>749.06666666666672</v>
      </c>
      <c r="G50" s="37">
        <v>735.83333333333348</v>
      </c>
      <c r="H50" s="37">
        <v>780.93333333333362</v>
      </c>
      <c r="I50" s="37">
        <v>794.16666666666674</v>
      </c>
      <c r="J50" s="37">
        <v>803.48333333333369</v>
      </c>
      <c r="K50" s="28">
        <v>784.85</v>
      </c>
      <c r="L50" s="28">
        <v>762.3</v>
      </c>
      <c r="M50" s="28">
        <v>26.083020000000001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60.5</v>
      </c>
      <c r="D51" s="37">
        <v>60.383333333333326</v>
      </c>
      <c r="E51" s="37">
        <v>59.41666666666665</v>
      </c>
      <c r="F51" s="37">
        <v>58.333333333333321</v>
      </c>
      <c r="G51" s="37">
        <v>57.366666666666646</v>
      </c>
      <c r="H51" s="37">
        <v>61.466666666666654</v>
      </c>
      <c r="I51" s="37">
        <v>62.433333333333323</v>
      </c>
      <c r="J51" s="37">
        <v>63.516666666666659</v>
      </c>
      <c r="K51" s="28">
        <v>61.35</v>
      </c>
      <c r="L51" s="28">
        <v>59.3</v>
      </c>
      <c r="M51" s="28">
        <v>293.11115999999998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324.75</v>
      </c>
      <c r="D52" s="37">
        <v>323.7</v>
      </c>
      <c r="E52" s="37">
        <v>322.29999999999995</v>
      </c>
      <c r="F52" s="37">
        <v>319.84999999999997</v>
      </c>
      <c r="G52" s="37">
        <v>318.44999999999993</v>
      </c>
      <c r="H52" s="37">
        <v>326.14999999999998</v>
      </c>
      <c r="I52" s="37">
        <v>327.54999999999995</v>
      </c>
      <c r="J52" s="37">
        <v>330</v>
      </c>
      <c r="K52" s="28">
        <v>325.10000000000002</v>
      </c>
      <c r="L52" s="28">
        <v>321.25</v>
      </c>
      <c r="M52" s="28">
        <v>23.922889999999999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740.4</v>
      </c>
      <c r="D53" s="37">
        <v>738.5333333333333</v>
      </c>
      <c r="E53" s="37">
        <v>735.11666666666656</v>
      </c>
      <c r="F53" s="37">
        <v>729.83333333333326</v>
      </c>
      <c r="G53" s="37">
        <v>726.41666666666652</v>
      </c>
      <c r="H53" s="37">
        <v>743.81666666666661</v>
      </c>
      <c r="I53" s="37">
        <v>747.23333333333335</v>
      </c>
      <c r="J53" s="37">
        <v>752.51666666666665</v>
      </c>
      <c r="K53" s="28">
        <v>741.95</v>
      </c>
      <c r="L53" s="28">
        <v>733.25</v>
      </c>
      <c r="M53" s="28">
        <v>36.601349999999996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292.8</v>
      </c>
      <c r="D54" s="37">
        <v>293.08333333333331</v>
      </c>
      <c r="E54" s="37">
        <v>290.36666666666662</v>
      </c>
      <c r="F54" s="37">
        <v>287.93333333333328</v>
      </c>
      <c r="G54" s="37">
        <v>285.21666666666658</v>
      </c>
      <c r="H54" s="37">
        <v>295.51666666666665</v>
      </c>
      <c r="I54" s="37">
        <v>298.23333333333335</v>
      </c>
      <c r="J54" s="37">
        <v>300.66666666666669</v>
      </c>
      <c r="K54" s="28">
        <v>295.8</v>
      </c>
      <c r="L54" s="28">
        <v>290.64999999999998</v>
      </c>
      <c r="M54" s="28">
        <v>36.19567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17591.099999999999</v>
      </c>
      <c r="D55" s="37">
        <v>17650.333333333332</v>
      </c>
      <c r="E55" s="37">
        <v>17490.716666666664</v>
      </c>
      <c r="F55" s="37">
        <v>17390.333333333332</v>
      </c>
      <c r="G55" s="37">
        <v>17230.716666666664</v>
      </c>
      <c r="H55" s="37">
        <v>17750.716666666664</v>
      </c>
      <c r="I55" s="37">
        <v>17910.333333333332</v>
      </c>
      <c r="J55" s="37">
        <v>18010.716666666664</v>
      </c>
      <c r="K55" s="28">
        <v>17809.95</v>
      </c>
      <c r="L55" s="28">
        <v>17549.95</v>
      </c>
      <c r="M55" s="28">
        <v>0.25135999999999997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3662.6</v>
      </c>
      <c r="D56" s="37">
        <v>3678.5666666666671</v>
      </c>
      <c r="E56" s="37">
        <v>3642.1333333333341</v>
      </c>
      <c r="F56" s="37">
        <v>3621.666666666667</v>
      </c>
      <c r="G56" s="37">
        <v>3585.233333333334</v>
      </c>
      <c r="H56" s="37">
        <v>3699.0333333333342</v>
      </c>
      <c r="I56" s="37">
        <v>3735.4666666666676</v>
      </c>
      <c r="J56" s="37">
        <v>3755.9333333333343</v>
      </c>
      <c r="K56" s="28">
        <v>3715</v>
      </c>
      <c r="L56" s="28">
        <v>3658.1</v>
      </c>
      <c r="M56" s="28">
        <v>2.34232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245.3</v>
      </c>
      <c r="D57" s="37">
        <v>245.51666666666665</v>
      </c>
      <c r="E57" s="37">
        <v>243.5333333333333</v>
      </c>
      <c r="F57" s="37">
        <v>241.76666666666665</v>
      </c>
      <c r="G57" s="37">
        <v>239.7833333333333</v>
      </c>
      <c r="H57" s="37">
        <v>247.2833333333333</v>
      </c>
      <c r="I57" s="37">
        <v>249.26666666666665</v>
      </c>
      <c r="J57" s="37">
        <v>251.0333333333333</v>
      </c>
      <c r="K57" s="28">
        <v>247.5</v>
      </c>
      <c r="L57" s="28">
        <v>243.75</v>
      </c>
      <c r="M57" s="28">
        <v>57.276710000000001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799.75</v>
      </c>
      <c r="D58" s="37">
        <v>797.61666666666679</v>
      </c>
      <c r="E58" s="37">
        <v>792.3333333333336</v>
      </c>
      <c r="F58" s="37">
        <v>784.91666666666686</v>
      </c>
      <c r="G58" s="37">
        <v>779.63333333333367</v>
      </c>
      <c r="H58" s="37">
        <v>805.03333333333353</v>
      </c>
      <c r="I58" s="37">
        <v>810.31666666666683</v>
      </c>
      <c r="J58" s="37">
        <v>817.73333333333346</v>
      </c>
      <c r="K58" s="28">
        <v>802.9</v>
      </c>
      <c r="L58" s="28">
        <v>790.2</v>
      </c>
      <c r="M58" s="28">
        <v>7.6786199999999996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1025.6500000000001</v>
      </c>
      <c r="D59" s="37">
        <v>1022.7000000000002</v>
      </c>
      <c r="E59" s="37">
        <v>1014.9500000000003</v>
      </c>
      <c r="F59" s="37">
        <v>1004.2500000000001</v>
      </c>
      <c r="G59" s="37">
        <v>996.50000000000023</v>
      </c>
      <c r="H59" s="37">
        <v>1033.4000000000003</v>
      </c>
      <c r="I59" s="37">
        <v>1041.1500000000001</v>
      </c>
      <c r="J59" s="37">
        <v>1051.8500000000004</v>
      </c>
      <c r="K59" s="28">
        <v>1030.45</v>
      </c>
      <c r="L59" s="28">
        <v>1012</v>
      </c>
      <c r="M59" s="28">
        <v>12.753679999999999</v>
      </c>
      <c r="N59" s="1"/>
      <c r="O59" s="1"/>
    </row>
    <row r="60" spans="1:15" ht="12.75" customHeight="1">
      <c r="A60" s="53">
        <v>51</v>
      </c>
      <c r="B60" s="28" t="s">
        <v>830</v>
      </c>
      <c r="C60" s="28">
        <v>1790.3</v>
      </c>
      <c r="D60" s="37">
        <v>1782.1000000000001</v>
      </c>
      <c r="E60" s="37">
        <v>1764.2000000000003</v>
      </c>
      <c r="F60" s="37">
        <v>1738.1000000000001</v>
      </c>
      <c r="G60" s="37">
        <v>1720.2000000000003</v>
      </c>
      <c r="H60" s="37">
        <v>1808.2000000000003</v>
      </c>
      <c r="I60" s="37">
        <v>1826.1000000000004</v>
      </c>
      <c r="J60" s="37">
        <v>1852.2000000000003</v>
      </c>
      <c r="K60" s="28">
        <v>1800</v>
      </c>
      <c r="L60" s="28">
        <v>1756</v>
      </c>
      <c r="M60" s="28">
        <v>0.97841999999999996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231.6</v>
      </c>
      <c r="D61" s="37">
        <v>230.81666666666669</v>
      </c>
      <c r="E61" s="37">
        <v>229.28333333333339</v>
      </c>
      <c r="F61" s="37">
        <v>226.9666666666667</v>
      </c>
      <c r="G61" s="37">
        <v>225.43333333333339</v>
      </c>
      <c r="H61" s="37">
        <v>233.13333333333338</v>
      </c>
      <c r="I61" s="37">
        <v>234.66666666666669</v>
      </c>
      <c r="J61" s="37">
        <v>236.98333333333338</v>
      </c>
      <c r="K61" s="28">
        <v>232.35</v>
      </c>
      <c r="L61" s="28">
        <v>228.5</v>
      </c>
      <c r="M61" s="28">
        <v>49.094700000000003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3475.15</v>
      </c>
      <c r="D62" s="37">
        <v>3487.5833333333335</v>
      </c>
      <c r="E62" s="37">
        <v>3450.166666666667</v>
      </c>
      <c r="F62" s="37">
        <v>3425.1833333333334</v>
      </c>
      <c r="G62" s="37">
        <v>3387.7666666666669</v>
      </c>
      <c r="H62" s="37">
        <v>3512.5666666666671</v>
      </c>
      <c r="I62" s="37">
        <v>3549.983333333334</v>
      </c>
      <c r="J62" s="37">
        <v>3574.9666666666672</v>
      </c>
      <c r="K62" s="28">
        <v>3525</v>
      </c>
      <c r="L62" s="28">
        <v>3462.6</v>
      </c>
      <c r="M62" s="28">
        <v>1.3509899999999999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1659.2</v>
      </c>
      <c r="D63" s="37">
        <v>1663.0999999999997</v>
      </c>
      <c r="E63" s="37">
        <v>1651.1999999999994</v>
      </c>
      <c r="F63" s="37">
        <v>1643.1999999999996</v>
      </c>
      <c r="G63" s="37">
        <v>1631.2999999999993</v>
      </c>
      <c r="H63" s="37">
        <v>1671.0999999999995</v>
      </c>
      <c r="I63" s="37">
        <v>1682.9999999999995</v>
      </c>
      <c r="J63" s="37">
        <v>1690.9999999999995</v>
      </c>
      <c r="K63" s="28">
        <v>1675</v>
      </c>
      <c r="L63" s="28">
        <v>1655.1</v>
      </c>
      <c r="M63" s="28">
        <v>2.1184699999999999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669.15</v>
      </c>
      <c r="D64" s="37">
        <v>670.01666666666665</v>
      </c>
      <c r="E64" s="37">
        <v>662.13333333333333</v>
      </c>
      <c r="F64" s="37">
        <v>655.11666666666667</v>
      </c>
      <c r="G64" s="37">
        <v>647.23333333333335</v>
      </c>
      <c r="H64" s="37">
        <v>677.0333333333333</v>
      </c>
      <c r="I64" s="37">
        <v>684.91666666666652</v>
      </c>
      <c r="J64" s="37">
        <v>691.93333333333328</v>
      </c>
      <c r="K64" s="28">
        <v>677.9</v>
      </c>
      <c r="L64" s="28">
        <v>663</v>
      </c>
      <c r="M64" s="28">
        <v>21.79411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1032.05</v>
      </c>
      <c r="D65" s="37">
        <v>1038.3500000000001</v>
      </c>
      <c r="E65" s="37">
        <v>1021.7000000000003</v>
      </c>
      <c r="F65" s="37">
        <v>1011.3500000000001</v>
      </c>
      <c r="G65" s="37">
        <v>994.70000000000027</v>
      </c>
      <c r="H65" s="37">
        <v>1048.7000000000003</v>
      </c>
      <c r="I65" s="37">
        <v>1065.3500000000004</v>
      </c>
      <c r="J65" s="37">
        <v>1075.7000000000003</v>
      </c>
      <c r="K65" s="28">
        <v>1055</v>
      </c>
      <c r="L65" s="28">
        <v>1028</v>
      </c>
      <c r="M65" s="28">
        <v>3.4990999999999999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392.7</v>
      </c>
      <c r="D66" s="37">
        <v>393.33333333333331</v>
      </c>
      <c r="E66" s="37">
        <v>386.71666666666664</v>
      </c>
      <c r="F66" s="37">
        <v>380.73333333333335</v>
      </c>
      <c r="G66" s="37">
        <v>374.11666666666667</v>
      </c>
      <c r="H66" s="37">
        <v>399.31666666666661</v>
      </c>
      <c r="I66" s="37">
        <v>405.93333333333328</v>
      </c>
      <c r="J66" s="37">
        <v>411.91666666666657</v>
      </c>
      <c r="K66" s="28">
        <v>399.95</v>
      </c>
      <c r="L66" s="28">
        <v>387.35</v>
      </c>
      <c r="M66" s="28">
        <v>25.76201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1211.45</v>
      </c>
      <c r="D67" s="37">
        <v>1206.5333333333333</v>
      </c>
      <c r="E67" s="37">
        <v>1195.0666666666666</v>
      </c>
      <c r="F67" s="37">
        <v>1178.6833333333334</v>
      </c>
      <c r="G67" s="37">
        <v>1167.2166666666667</v>
      </c>
      <c r="H67" s="37">
        <v>1222.9166666666665</v>
      </c>
      <c r="I67" s="37">
        <v>1234.3833333333332</v>
      </c>
      <c r="J67" s="37">
        <v>1250.7666666666664</v>
      </c>
      <c r="K67" s="28">
        <v>1218</v>
      </c>
      <c r="L67" s="28">
        <v>1190.1500000000001</v>
      </c>
      <c r="M67" s="28">
        <v>3.3242799999999999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394.1</v>
      </c>
      <c r="D68" s="37">
        <v>395.5333333333333</v>
      </c>
      <c r="E68" s="37">
        <v>390.16666666666663</v>
      </c>
      <c r="F68" s="37">
        <v>386.23333333333335</v>
      </c>
      <c r="G68" s="37">
        <v>380.86666666666667</v>
      </c>
      <c r="H68" s="37">
        <v>399.46666666666658</v>
      </c>
      <c r="I68" s="37">
        <v>404.83333333333326</v>
      </c>
      <c r="J68" s="37">
        <v>408.76666666666654</v>
      </c>
      <c r="K68" s="28">
        <v>400.9</v>
      </c>
      <c r="L68" s="28">
        <v>391.6</v>
      </c>
      <c r="M68" s="28">
        <v>40.44126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570.1</v>
      </c>
      <c r="D69" s="37">
        <v>570.73333333333335</v>
      </c>
      <c r="E69" s="37">
        <v>567.41666666666674</v>
      </c>
      <c r="F69" s="37">
        <v>564.73333333333335</v>
      </c>
      <c r="G69" s="37">
        <v>561.41666666666674</v>
      </c>
      <c r="H69" s="37">
        <v>573.41666666666674</v>
      </c>
      <c r="I69" s="37">
        <v>576.73333333333335</v>
      </c>
      <c r="J69" s="37">
        <v>579.41666666666674</v>
      </c>
      <c r="K69" s="28">
        <v>574.04999999999995</v>
      </c>
      <c r="L69" s="28">
        <v>568.04999999999995</v>
      </c>
      <c r="M69" s="28">
        <v>6.8675199999999998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1550.6</v>
      </c>
      <c r="D70" s="37">
        <v>1546.5</v>
      </c>
      <c r="E70" s="37">
        <v>1534.6</v>
      </c>
      <c r="F70" s="37">
        <v>1518.6</v>
      </c>
      <c r="G70" s="37">
        <v>1506.6999999999998</v>
      </c>
      <c r="H70" s="37">
        <v>1562.5</v>
      </c>
      <c r="I70" s="37">
        <v>1574.4</v>
      </c>
      <c r="J70" s="37">
        <v>1590.4</v>
      </c>
      <c r="K70" s="28">
        <v>1558.4</v>
      </c>
      <c r="L70" s="28">
        <v>1530.5</v>
      </c>
      <c r="M70" s="28">
        <v>1.3931800000000001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2018.4</v>
      </c>
      <c r="D71" s="37">
        <v>2009.8</v>
      </c>
      <c r="E71" s="37">
        <v>1983.6</v>
      </c>
      <c r="F71" s="37">
        <v>1948.8</v>
      </c>
      <c r="G71" s="37">
        <v>1922.6</v>
      </c>
      <c r="H71" s="37">
        <v>2044.6</v>
      </c>
      <c r="I71" s="37">
        <v>2070.8000000000002</v>
      </c>
      <c r="J71" s="37">
        <v>2105.6</v>
      </c>
      <c r="K71" s="28">
        <v>2036</v>
      </c>
      <c r="L71" s="28">
        <v>1975</v>
      </c>
      <c r="M71" s="28">
        <v>5.9865300000000001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3592.75</v>
      </c>
      <c r="D72" s="37">
        <v>3582.2333333333336</v>
      </c>
      <c r="E72" s="37">
        <v>3563.5666666666671</v>
      </c>
      <c r="F72" s="37">
        <v>3534.3833333333337</v>
      </c>
      <c r="G72" s="37">
        <v>3515.7166666666672</v>
      </c>
      <c r="H72" s="37">
        <v>3611.416666666667</v>
      </c>
      <c r="I72" s="37">
        <v>3630.083333333333</v>
      </c>
      <c r="J72" s="37">
        <v>3659.2666666666669</v>
      </c>
      <c r="K72" s="28">
        <v>3600.9</v>
      </c>
      <c r="L72" s="28">
        <v>3553.05</v>
      </c>
      <c r="M72" s="28">
        <v>2.7829899999999999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4204.7</v>
      </c>
      <c r="D73" s="37">
        <v>4161.7666666666664</v>
      </c>
      <c r="E73" s="37">
        <v>4108.583333333333</v>
      </c>
      <c r="F73" s="37">
        <v>4012.4666666666667</v>
      </c>
      <c r="G73" s="37">
        <v>3959.2833333333333</v>
      </c>
      <c r="H73" s="37">
        <v>4257.8833333333332</v>
      </c>
      <c r="I73" s="37">
        <v>4311.0666666666675</v>
      </c>
      <c r="J73" s="37">
        <v>4407.1833333333325</v>
      </c>
      <c r="K73" s="28">
        <v>4214.95</v>
      </c>
      <c r="L73" s="28">
        <v>4065.65</v>
      </c>
      <c r="M73" s="28">
        <v>6.92964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2369.1999999999998</v>
      </c>
      <c r="D74" s="37">
        <v>2386.7166666666667</v>
      </c>
      <c r="E74" s="37">
        <v>2343.5833333333335</v>
      </c>
      <c r="F74" s="37">
        <v>2317.9666666666667</v>
      </c>
      <c r="G74" s="37">
        <v>2274.8333333333335</v>
      </c>
      <c r="H74" s="37">
        <v>2412.3333333333335</v>
      </c>
      <c r="I74" s="37">
        <v>2455.4666666666667</v>
      </c>
      <c r="J74" s="37">
        <v>2481.0833333333335</v>
      </c>
      <c r="K74" s="28">
        <v>2429.85</v>
      </c>
      <c r="L74" s="28">
        <v>2361.1</v>
      </c>
      <c r="M74" s="28">
        <v>2.4584600000000001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4214.25</v>
      </c>
      <c r="D75" s="37">
        <v>4196.2666666666664</v>
      </c>
      <c r="E75" s="37">
        <v>4172.9833333333327</v>
      </c>
      <c r="F75" s="37">
        <v>4131.7166666666662</v>
      </c>
      <c r="G75" s="37">
        <v>4108.4333333333325</v>
      </c>
      <c r="H75" s="37">
        <v>4237.5333333333328</v>
      </c>
      <c r="I75" s="37">
        <v>4260.8166666666657</v>
      </c>
      <c r="J75" s="37">
        <v>4302.083333333333</v>
      </c>
      <c r="K75" s="28">
        <v>4219.55</v>
      </c>
      <c r="L75" s="28">
        <v>4155</v>
      </c>
      <c r="M75" s="28">
        <v>3.16343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3400.5</v>
      </c>
      <c r="D76" s="37">
        <v>3408.85</v>
      </c>
      <c r="E76" s="37">
        <v>3370.7</v>
      </c>
      <c r="F76" s="37">
        <v>3340.9</v>
      </c>
      <c r="G76" s="37">
        <v>3302.75</v>
      </c>
      <c r="H76" s="37">
        <v>3438.6499999999996</v>
      </c>
      <c r="I76" s="37">
        <v>3476.8</v>
      </c>
      <c r="J76" s="37">
        <v>3506.5999999999995</v>
      </c>
      <c r="K76" s="28">
        <v>3447</v>
      </c>
      <c r="L76" s="28">
        <v>3379.05</v>
      </c>
      <c r="M76" s="28">
        <v>5.6130599999999999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495.1</v>
      </c>
      <c r="D77" s="37">
        <v>493.8</v>
      </c>
      <c r="E77" s="37">
        <v>491.65000000000003</v>
      </c>
      <c r="F77" s="37">
        <v>488.20000000000005</v>
      </c>
      <c r="G77" s="37">
        <v>486.05000000000007</v>
      </c>
      <c r="H77" s="37">
        <v>497.25</v>
      </c>
      <c r="I77" s="37">
        <v>499.4</v>
      </c>
      <c r="J77" s="37">
        <v>502.84999999999997</v>
      </c>
      <c r="K77" s="28">
        <v>495.95</v>
      </c>
      <c r="L77" s="28">
        <v>490.35</v>
      </c>
      <c r="M77" s="28">
        <v>0.85775000000000001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2019.6</v>
      </c>
      <c r="D78" s="37">
        <v>2032.2333333333333</v>
      </c>
      <c r="E78" s="37">
        <v>1994.4666666666667</v>
      </c>
      <c r="F78" s="37">
        <v>1969.3333333333333</v>
      </c>
      <c r="G78" s="37">
        <v>1931.5666666666666</v>
      </c>
      <c r="H78" s="37">
        <v>2057.3666666666668</v>
      </c>
      <c r="I78" s="37">
        <v>2095.1333333333337</v>
      </c>
      <c r="J78" s="37">
        <v>2120.2666666666669</v>
      </c>
      <c r="K78" s="28">
        <v>2070</v>
      </c>
      <c r="L78" s="28">
        <v>2007.1</v>
      </c>
      <c r="M78" s="28">
        <v>7.4937899999999997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172.4</v>
      </c>
      <c r="D79" s="37">
        <v>168.48333333333335</v>
      </c>
      <c r="E79" s="37">
        <v>163.56666666666669</v>
      </c>
      <c r="F79" s="37">
        <v>154.73333333333335</v>
      </c>
      <c r="G79" s="37">
        <v>149.81666666666669</v>
      </c>
      <c r="H79" s="37">
        <v>177.31666666666669</v>
      </c>
      <c r="I79" s="37">
        <v>182.23333333333332</v>
      </c>
      <c r="J79" s="37">
        <v>191.06666666666669</v>
      </c>
      <c r="K79" s="28">
        <v>173.4</v>
      </c>
      <c r="L79" s="28">
        <v>159.65</v>
      </c>
      <c r="M79" s="28">
        <v>205.19524999999999</v>
      </c>
      <c r="N79" s="1"/>
      <c r="O79" s="1"/>
    </row>
    <row r="80" spans="1:15" ht="12.75" customHeight="1">
      <c r="A80" s="53">
        <v>71</v>
      </c>
      <c r="B80" s="28" t="s">
        <v>831</v>
      </c>
      <c r="C80" s="28">
        <v>1365.85</v>
      </c>
      <c r="D80" s="37">
        <v>1370.5333333333335</v>
      </c>
      <c r="E80" s="37">
        <v>1357.3166666666671</v>
      </c>
      <c r="F80" s="37">
        <v>1348.7833333333335</v>
      </c>
      <c r="G80" s="37">
        <v>1335.5666666666671</v>
      </c>
      <c r="H80" s="37">
        <v>1379.0666666666671</v>
      </c>
      <c r="I80" s="37">
        <v>1392.2833333333338</v>
      </c>
      <c r="J80" s="37">
        <v>1400.8166666666671</v>
      </c>
      <c r="K80" s="28">
        <v>1383.75</v>
      </c>
      <c r="L80" s="28">
        <v>1362</v>
      </c>
      <c r="M80" s="28">
        <v>2.28538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123.55</v>
      </c>
      <c r="D81" s="37">
        <v>124.46666666666665</v>
      </c>
      <c r="E81" s="37">
        <v>119.18333333333331</v>
      </c>
      <c r="F81" s="37">
        <v>114.81666666666665</v>
      </c>
      <c r="G81" s="37">
        <v>109.5333333333333</v>
      </c>
      <c r="H81" s="37">
        <v>128.83333333333331</v>
      </c>
      <c r="I81" s="37">
        <v>134.11666666666665</v>
      </c>
      <c r="J81" s="37">
        <v>138.48333333333332</v>
      </c>
      <c r="K81" s="28">
        <v>129.75</v>
      </c>
      <c r="L81" s="28">
        <v>120.1</v>
      </c>
      <c r="M81" s="28">
        <v>609.77738999999997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287</v>
      </c>
      <c r="D82" s="37">
        <v>288.5</v>
      </c>
      <c r="E82" s="37">
        <v>284.05</v>
      </c>
      <c r="F82" s="37">
        <v>281.10000000000002</v>
      </c>
      <c r="G82" s="37">
        <v>276.65000000000003</v>
      </c>
      <c r="H82" s="37">
        <v>291.45</v>
      </c>
      <c r="I82" s="37">
        <v>295.90000000000003</v>
      </c>
      <c r="J82" s="37">
        <v>298.84999999999997</v>
      </c>
      <c r="K82" s="28">
        <v>292.95</v>
      </c>
      <c r="L82" s="28">
        <v>285.55</v>
      </c>
      <c r="M82" s="28">
        <v>7.0689599999999997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136.75</v>
      </c>
      <c r="D83" s="37">
        <v>136.03333333333333</v>
      </c>
      <c r="E83" s="37">
        <v>134.81666666666666</v>
      </c>
      <c r="F83" s="37">
        <v>132.88333333333333</v>
      </c>
      <c r="G83" s="37">
        <v>131.66666666666666</v>
      </c>
      <c r="H83" s="37">
        <v>137.96666666666667</v>
      </c>
      <c r="I83" s="37">
        <v>139.18333333333331</v>
      </c>
      <c r="J83" s="37">
        <v>141.11666666666667</v>
      </c>
      <c r="K83" s="28">
        <v>137.25</v>
      </c>
      <c r="L83" s="28">
        <v>134.1</v>
      </c>
      <c r="M83" s="28">
        <v>128.16452000000001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2472.8000000000002</v>
      </c>
      <c r="D84" s="37">
        <v>2499.4500000000003</v>
      </c>
      <c r="E84" s="37">
        <v>2428.9000000000005</v>
      </c>
      <c r="F84" s="37">
        <v>2385.0000000000005</v>
      </c>
      <c r="G84" s="37">
        <v>2314.4500000000007</v>
      </c>
      <c r="H84" s="37">
        <v>2543.3500000000004</v>
      </c>
      <c r="I84" s="37">
        <v>2613.9000000000005</v>
      </c>
      <c r="J84" s="37">
        <v>2657.8</v>
      </c>
      <c r="K84" s="28">
        <v>2570</v>
      </c>
      <c r="L84" s="28">
        <v>2455.5500000000002</v>
      </c>
      <c r="M84" s="28">
        <v>2.7509700000000001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371.45</v>
      </c>
      <c r="D85" s="37">
        <v>370.65000000000003</v>
      </c>
      <c r="E85" s="37">
        <v>368.25000000000006</v>
      </c>
      <c r="F85" s="37">
        <v>365.05</v>
      </c>
      <c r="G85" s="37">
        <v>362.65000000000003</v>
      </c>
      <c r="H85" s="37">
        <v>373.85000000000008</v>
      </c>
      <c r="I85" s="37">
        <v>376.25000000000006</v>
      </c>
      <c r="J85" s="37">
        <v>379.4500000000001</v>
      </c>
      <c r="K85" s="28">
        <v>373.05</v>
      </c>
      <c r="L85" s="28">
        <v>367.45</v>
      </c>
      <c r="M85" s="28">
        <v>4.0190400000000004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893.5</v>
      </c>
      <c r="D86" s="37">
        <v>902.26666666666677</v>
      </c>
      <c r="E86" s="37">
        <v>881.23333333333358</v>
      </c>
      <c r="F86" s="37">
        <v>868.96666666666681</v>
      </c>
      <c r="G86" s="37">
        <v>847.93333333333362</v>
      </c>
      <c r="H86" s="37">
        <v>914.53333333333353</v>
      </c>
      <c r="I86" s="37">
        <v>935.56666666666661</v>
      </c>
      <c r="J86" s="37">
        <v>947.83333333333348</v>
      </c>
      <c r="K86" s="28">
        <v>923.3</v>
      </c>
      <c r="L86" s="28">
        <v>890</v>
      </c>
      <c r="M86" s="28">
        <v>15.429119999999999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1428.6</v>
      </c>
      <c r="D87" s="37">
        <v>1431.1499999999999</v>
      </c>
      <c r="E87" s="37">
        <v>1416.2999999999997</v>
      </c>
      <c r="F87" s="37">
        <v>1403.9999999999998</v>
      </c>
      <c r="G87" s="37">
        <v>1389.1499999999996</v>
      </c>
      <c r="H87" s="37">
        <v>1443.4499999999998</v>
      </c>
      <c r="I87" s="37">
        <v>1458.2999999999997</v>
      </c>
      <c r="J87" s="37">
        <v>1470.6</v>
      </c>
      <c r="K87" s="28">
        <v>1446</v>
      </c>
      <c r="L87" s="28">
        <v>1418.85</v>
      </c>
      <c r="M87" s="28">
        <v>2.4592399999999999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1710.75</v>
      </c>
      <c r="D88" s="37">
        <v>1701.6666666666667</v>
      </c>
      <c r="E88" s="37">
        <v>1689.0833333333335</v>
      </c>
      <c r="F88" s="37">
        <v>1667.4166666666667</v>
      </c>
      <c r="G88" s="37">
        <v>1654.8333333333335</v>
      </c>
      <c r="H88" s="37">
        <v>1723.3333333333335</v>
      </c>
      <c r="I88" s="37">
        <v>1735.916666666667</v>
      </c>
      <c r="J88" s="37">
        <v>1757.5833333333335</v>
      </c>
      <c r="K88" s="28">
        <v>1714.25</v>
      </c>
      <c r="L88" s="28">
        <v>1680</v>
      </c>
      <c r="M88" s="28">
        <v>7.8730599999999997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483.2</v>
      </c>
      <c r="D89" s="37">
        <v>482.11666666666662</v>
      </c>
      <c r="E89" s="37">
        <v>478.23333333333323</v>
      </c>
      <c r="F89" s="37">
        <v>473.26666666666659</v>
      </c>
      <c r="G89" s="37">
        <v>469.38333333333321</v>
      </c>
      <c r="H89" s="37">
        <v>487.08333333333326</v>
      </c>
      <c r="I89" s="37">
        <v>490.96666666666658</v>
      </c>
      <c r="J89" s="37">
        <v>495.93333333333328</v>
      </c>
      <c r="K89" s="28">
        <v>486</v>
      </c>
      <c r="L89" s="28">
        <v>477.15</v>
      </c>
      <c r="M89" s="28">
        <v>4.9065700000000003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233.7</v>
      </c>
      <c r="D90" s="37">
        <v>235.6</v>
      </c>
      <c r="E90" s="37">
        <v>231.39999999999998</v>
      </c>
      <c r="F90" s="37">
        <v>229.1</v>
      </c>
      <c r="G90" s="37">
        <v>224.89999999999998</v>
      </c>
      <c r="H90" s="37">
        <v>237.89999999999998</v>
      </c>
      <c r="I90" s="37">
        <v>242.09999999999997</v>
      </c>
      <c r="J90" s="37">
        <v>244.39999999999998</v>
      </c>
      <c r="K90" s="28">
        <v>239.8</v>
      </c>
      <c r="L90" s="28">
        <v>233.3</v>
      </c>
      <c r="M90" s="28">
        <v>4.3120399999999997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936</v>
      </c>
      <c r="D91" s="37">
        <v>933.6</v>
      </c>
      <c r="E91" s="37">
        <v>924.90000000000009</v>
      </c>
      <c r="F91" s="37">
        <v>913.80000000000007</v>
      </c>
      <c r="G91" s="37">
        <v>905.10000000000014</v>
      </c>
      <c r="H91" s="37">
        <v>944.7</v>
      </c>
      <c r="I91" s="37">
        <v>953.40000000000009</v>
      </c>
      <c r="J91" s="37">
        <v>964.5</v>
      </c>
      <c r="K91" s="28">
        <v>942.3</v>
      </c>
      <c r="L91" s="28">
        <v>922.5</v>
      </c>
      <c r="M91" s="28">
        <v>22.798120000000001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2001.9</v>
      </c>
      <c r="D92" s="37">
        <v>2009.7333333333336</v>
      </c>
      <c r="E92" s="37">
        <v>1990.0666666666671</v>
      </c>
      <c r="F92" s="37">
        <v>1978.2333333333336</v>
      </c>
      <c r="G92" s="37">
        <v>1958.5666666666671</v>
      </c>
      <c r="H92" s="37">
        <v>2021.5666666666671</v>
      </c>
      <c r="I92" s="37">
        <v>2041.2333333333336</v>
      </c>
      <c r="J92" s="37">
        <v>2053.0666666666671</v>
      </c>
      <c r="K92" s="28">
        <v>2029.4</v>
      </c>
      <c r="L92" s="28">
        <v>1997.9</v>
      </c>
      <c r="M92" s="28">
        <v>2.0971799999999998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1495.05</v>
      </c>
      <c r="D93" s="37">
        <v>1492.7166666666665</v>
      </c>
      <c r="E93" s="37">
        <v>1486.4333333333329</v>
      </c>
      <c r="F93" s="37">
        <v>1477.8166666666664</v>
      </c>
      <c r="G93" s="37">
        <v>1471.5333333333328</v>
      </c>
      <c r="H93" s="37">
        <v>1501.333333333333</v>
      </c>
      <c r="I93" s="37">
        <v>1507.6166666666663</v>
      </c>
      <c r="J93" s="37">
        <v>1516.2333333333331</v>
      </c>
      <c r="K93" s="28">
        <v>1499</v>
      </c>
      <c r="L93" s="28">
        <v>1484.1</v>
      </c>
      <c r="M93" s="28">
        <v>60.659660000000002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573.65</v>
      </c>
      <c r="D94" s="37">
        <v>574.18333333333328</v>
      </c>
      <c r="E94" s="37">
        <v>569.51666666666654</v>
      </c>
      <c r="F94" s="37">
        <v>565.38333333333321</v>
      </c>
      <c r="G94" s="37">
        <v>560.71666666666647</v>
      </c>
      <c r="H94" s="37">
        <v>578.31666666666661</v>
      </c>
      <c r="I94" s="37">
        <v>582.98333333333335</v>
      </c>
      <c r="J94" s="37">
        <v>587.11666666666667</v>
      </c>
      <c r="K94" s="28">
        <v>578.85</v>
      </c>
      <c r="L94" s="28">
        <v>570.04999999999995</v>
      </c>
      <c r="M94" s="28">
        <v>12.18242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1379.8</v>
      </c>
      <c r="D95" s="37">
        <v>1382.7333333333336</v>
      </c>
      <c r="E95" s="37">
        <v>1363.4666666666672</v>
      </c>
      <c r="F95" s="37">
        <v>1347.1333333333337</v>
      </c>
      <c r="G95" s="37">
        <v>1327.8666666666672</v>
      </c>
      <c r="H95" s="37">
        <v>1399.0666666666671</v>
      </c>
      <c r="I95" s="37">
        <v>1418.3333333333335</v>
      </c>
      <c r="J95" s="37">
        <v>1434.666666666667</v>
      </c>
      <c r="K95" s="28">
        <v>1402</v>
      </c>
      <c r="L95" s="28">
        <v>1366.4</v>
      </c>
      <c r="M95" s="28">
        <v>4.5933000000000002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2842.05</v>
      </c>
      <c r="D96" s="37">
        <v>2832.7000000000003</v>
      </c>
      <c r="E96" s="37">
        <v>2817.4000000000005</v>
      </c>
      <c r="F96" s="37">
        <v>2792.7500000000005</v>
      </c>
      <c r="G96" s="37">
        <v>2777.4500000000007</v>
      </c>
      <c r="H96" s="37">
        <v>2857.3500000000004</v>
      </c>
      <c r="I96" s="37">
        <v>2872.6500000000005</v>
      </c>
      <c r="J96" s="37">
        <v>2897.3</v>
      </c>
      <c r="K96" s="28">
        <v>2848</v>
      </c>
      <c r="L96" s="28">
        <v>2808.05</v>
      </c>
      <c r="M96" s="28">
        <v>9.3071599999999997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429.3</v>
      </c>
      <c r="D97" s="37">
        <v>424.83333333333331</v>
      </c>
      <c r="E97" s="37">
        <v>419.46666666666664</v>
      </c>
      <c r="F97" s="37">
        <v>409.63333333333333</v>
      </c>
      <c r="G97" s="37">
        <v>404.26666666666665</v>
      </c>
      <c r="H97" s="37">
        <v>434.66666666666663</v>
      </c>
      <c r="I97" s="37">
        <v>440.0333333333333</v>
      </c>
      <c r="J97" s="37">
        <v>449.86666666666662</v>
      </c>
      <c r="K97" s="28">
        <v>430.2</v>
      </c>
      <c r="L97" s="28">
        <v>415</v>
      </c>
      <c r="M97" s="28">
        <v>147.07728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2377.5</v>
      </c>
      <c r="D98" s="37">
        <v>2380.9</v>
      </c>
      <c r="E98" s="37">
        <v>2349.65</v>
      </c>
      <c r="F98" s="37">
        <v>2321.8000000000002</v>
      </c>
      <c r="G98" s="37">
        <v>2290.5500000000002</v>
      </c>
      <c r="H98" s="37">
        <v>2408.75</v>
      </c>
      <c r="I98" s="37">
        <v>2440</v>
      </c>
      <c r="J98" s="37">
        <v>2467.85</v>
      </c>
      <c r="K98" s="28">
        <v>2412.15</v>
      </c>
      <c r="L98" s="28">
        <v>2353.0500000000002</v>
      </c>
      <c r="M98" s="28">
        <v>10.70209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238.65</v>
      </c>
      <c r="D99" s="37">
        <v>239.0333333333333</v>
      </c>
      <c r="E99" s="37">
        <v>237.56666666666661</v>
      </c>
      <c r="F99" s="37">
        <v>236.48333333333329</v>
      </c>
      <c r="G99" s="37">
        <v>235.01666666666659</v>
      </c>
      <c r="H99" s="37">
        <v>240.11666666666662</v>
      </c>
      <c r="I99" s="37">
        <v>241.58333333333331</v>
      </c>
      <c r="J99" s="37">
        <v>242.66666666666663</v>
      </c>
      <c r="K99" s="28">
        <v>240.5</v>
      </c>
      <c r="L99" s="28">
        <v>237.95</v>
      </c>
      <c r="M99" s="28">
        <v>17.117229999999999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2600.6</v>
      </c>
      <c r="D100" s="37">
        <v>2603.0333333333333</v>
      </c>
      <c r="E100" s="37">
        <v>2583.6666666666665</v>
      </c>
      <c r="F100" s="37">
        <v>2566.7333333333331</v>
      </c>
      <c r="G100" s="37">
        <v>2547.3666666666663</v>
      </c>
      <c r="H100" s="37">
        <v>2619.9666666666667</v>
      </c>
      <c r="I100" s="37">
        <v>2639.3333333333335</v>
      </c>
      <c r="J100" s="37">
        <v>2656.2666666666669</v>
      </c>
      <c r="K100" s="28">
        <v>2622.4</v>
      </c>
      <c r="L100" s="28">
        <v>2586.1</v>
      </c>
      <c r="M100" s="28">
        <v>12.740740000000001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287.45</v>
      </c>
      <c r="D101" s="37">
        <v>287.58333333333331</v>
      </c>
      <c r="E101" s="37">
        <v>284.86666666666662</v>
      </c>
      <c r="F101" s="37">
        <v>282.2833333333333</v>
      </c>
      <c r="G101" s="37">
        <v>279.56666666666661</v>
      </c>
      <c r="H101" s="37">
        <v>290.16666666666663</v>
      </c>
      <c r="I101" s="37">
        <v>292.88333333333333</v>
      </c>
      <c r="J101" s="37">
        <v>295.46666666666664</v>
      </c>
      <c r="K101" s="28">
        <v>290.3</v>
      </c>
      <c r="L101" s="28">
        <v>285</v>
      </c>
      <c r="M101" s="28">
        <v>7.0652400000000002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41954.05</v>
      </c>
      <c r="D102" s="37">
        <v>42167.683333333334</v>
      </c>
      <c r="E102" s="37">
        <v>41469.416666666672</v>
      </c>
      <c r="F102" s="37">
        <v>40984.78333333334</v>
      </c>
      <c r="G102" s="37">
        <v>40286.516666666677</v>
      </c>
      <c r="H102" s="37">
        <v>42652.316666666666</v>
      </c>
      <c r="I102" s="37">
        <v>43350.583333333328</v>
      </c>
      <c r="J102" s="37">
        <v>43835.21666666666</v>
      </c>
      <c r="K102" s="28">
        <v>42865.95</v>
      </c>
      <c r="L102" s="28">
        <v>41683.050000000003</v>
      </c>
      <c r="M102" s="28">
        <v>3.7179999999999998E-2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2456.25</v>
      </c>
      <c r="D103" s="37">
        <v>2453.4166666666665</v>
      </c>
      <c r="E103" s="37">
        <v>2442.333333333333</v>
      </c>
      <c r="F103" s="37">
        <v>2428.4166666666665</v>
      </c>
      <c r="G103" s="37">
        <v>2417.333333333333</v>
      </c>
      <c r="H103" s="37">
        <v>2467.333333333333</v>
      </c>
      <c r="I103" s="37">
        <v>2478.4166666666661</v>
      </c>
      <c r="J103" s="37">
        <v>2492.333333333333</v>
      </c>
      <c r="K103" s="28">
        <v>2464.5</v>
      </c>
      <c r="L103" s="28">
        <v>2439.5</v>
      </c>
      <c r="M103" s="28">
        <v>17.72185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882.45</v>
      </c>
      <c r="D104" s="37">
        <v>879.96666666666658</v>
      </c>
      <c r="E104" s="37">
        <v>874.03333333333319</v>
      </c>
      <c r="F104" s="37">
        <v>865.61666666666656</v>
      </c>
      <c r="G104" s="37">
        <v>859.68333333333317</v>
      </c>
      <c r="H104" s="37">
        <v>888.38333333333321</v>
      </c>
      <c r="I104" s="37">
        <v>894.31666666666661</v>
      </c>
      <c r="J104" s="37">
        <v>902.73333333333323</v>
      </c>
      <c r="K104" s="28">
        <v>885.9</v>
      </c>
      <c r="L104" s="28">
        <v>871.55</v>
      </c>
      <c r="M104" s="28">
        <v>87.44999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1261.8499999999999</v>
      </c>
      <c r="D105" s="37">
        <v>1264.05</v>
      </c>
      <c r="E105" s="37">
        <v>1252.9499999999998</v>
      </c>
      <c r="F105" s="37">
        <v>1244.05</v>
      </c>
      <c r="G105" s="37">
        <v>1232.9499999999998</v>
      </c>
      <c r="H105" s="37">
        <v>1272.9499999999998</v>
      </c>
      <c r="I105" s="37">
        <v>1284.0499999999997</v>
      </c>
      <c r="J105" s="37">
        <v>1292.9499999999998</v>
      </c>
      <c r="K105" s="28">
        <v>1275.1500000000001</v>
      </c>
      <c r="L105" s="28">
        <v>1255.1500000000001</v>
      </c>
      <c r="M105" s="28">
        <v>2.4538199999999999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585.04999999999995</v>
      </c>
      <c r="D106" s="37">
        <v>585.69999999999993</v>
      </c>
      <c r="E106" s="37">
        <v>580.44999999999982</v>
      </c>
      <c r="F106" s="37">
        <v>575.84999999999991</v>
      </c>
      <c r="G106" s="37">
        <v>570.5999999999998</v>
      </c>
      <c r="H106" s="37">
        <v>590.29999999999984</v>
      </c>
      <c r="I106" s="37">
        <v>595.55000000000007</v>
      </c>
      <c r="J106" s="37">
        <v>600.14999999999986</v>
      </c>
      <c r="K106" s="28">
        <v>590.95000000000005</v>
      </c>
      <c r="L106" s="28">
        <v>581.1</v>
      </c>
      <c r="M106" s="28">
        <v>6.5745199999999997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499.3</v>
      </c>
      <c r="D107" s="37">
        <v>499.76666666666665</v>
      </c>
      <c r="E107" s="37">
        <v>496.5333333333333</v>
      </c>
      <c r="F107" s="37">
        <v>493.76666666666665</v>
      </c>
      <c r="G107" s="37">
        <v>490.5333333333333</v>
      </c>
      <c r="H107" s="37">
        <v>502.5333333333333</v>
      </c>
      <c r="I107" s="37">
        <v>505.76666666666665</v>
      </c>
      <c r="J107" s="37">
        <v>508.5333333333333</v>
      </c>
      <c r="K107" s="28">
        <v>503</v>
      </c>
      <c r="L107" s="28">
        <v>497</v>
      </c>
      <c r="M107" s="28">
        <v>2.5274000000000001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43.3</v>
      </c>
      <c r="D108" s="37">
        <v>43.5</v>
      </c>
      <c r="E108" s="37">
        <v>43</v>
      </c>
      <c r="F108" s="37">
        <v>42.7</v>
      </c>
      <c r="G108" s="37">
        <v>42.2</v>
      </c>
      <c r="H108" s="37">
        <v>43.8</v>
      </c>
      <c r="I108" s="37">
        <v>44.3</v>
      </c>
      <c r="J108" s="37">
        <v>44.599999999999994</v>
      </c>
      <c r="K108" s="28">
        <v>44</v>
      </c>
      <c r="L108" s="28">
        <v>43.2</v>
      </c>
      <c r="M108" s="28">
        <v>69.637169999999998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50.8</v>
      </c>
      <c r="D109" s="37">
        <v>50.15</v>
      </c>
      <c r="E109" s="37">
        <v>49.15</v>
      </c>
      <c r="F109" s="37">
        <v>47.5</v>
      </c>
      <c r="G109" s="37">
        <v>46.5</v>
      </c>
      <c r="H109" s="37">
        <v>51.8</v>
      </c>
      <c r="I109" s="37">
        <v>52.8</v>
      </c>
      <c r="J109" s="37">
        <v>54.449999999999996</v>
      </c>
      <c r="K109" s="28">
        <v>51.15</v>
      </c>
      <c r="L109" s="28">
        <v>48.5</v>
      </c>
      <c r="M109" s="28">
        <v>586.75271999999995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328.85</v>
      </c>
      <c r="D110" s="37">
        <v>327.40000000000003</v>
      </c>
      <c r="E110" s="37">
        <v>325.20000000000005</v>
      </c>
      <c r="F110" s="37">
        <v>321.55</v>
      </c>
      <c r="G110" s="37">
        <v>319.35000000000002</v>
      </c>
      <c r="H110" s="37">
        <v>331.05000000000007</v>
      </c>
      <c r="I110" s="37">
        <v>333.25</v>
      </c>
      <c r="J110" s="37">
        <v>336.90000000000009</v>
      </c>
      <c r="K110" s="28">
        <v>329.6</v>
      </c>
      <c r="L110" s="28">
        <v>323.75</v>
      </c>
      <c r="M110" s="28">
        <v>174.71906000000001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4660.75</v>
      </c>
      <c r="D111" s="37">
        <v>4699.1333333333332</v>
      </c>
      <c r="E111" s="37">
        <v>4603.2666666666664</v>
      </c>
      <c r="F111" s="37">
        <v>4545.7833333333328</v>
      </c>
      <c r="G111" s="37">
        <v>4449.9166666666661</v>
      </c>
      <c r="H111" s="37">
        <v>4756.6166666666668</v>
      </c>
      <c r="I111" s="37">
        <v>4852.4833333333336</v>
      </c>
      <c r="J111" s="37">
        <v>4909.9666666666672</v>
      </c>
      <c r="K111" s="28">
        <v>4795</v>
      </c>
      <c r="L111" s="28">
        <v>4641.6499999999996</v>
      </c>
      <c r="M111" s="28">
        <v>1.94922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192.55</v>
      </c>
      <c r="D112" s="37">
        <v>193.33333333333334</v>
      </c>
      <c r="E112" s="37">
        <v>190.81666666666669</v>
      </c>
      <c r="F112" s="37">
        <v>189.08333333333334</v>
      </c>
      <c r="G112" s="37">
        <v>186.56666666666669</v>
      </c>
      <c r="H112" s="37">
        <v>195.06666666666669</v>
      </c>
      <c r="I112" s="37">
        <v>197.58333333333334</v>
      </c>
      <c r="J112" s="37">
        <v>199.31666666666669</v>
      </c>
      <c r="K112" s="28">
        <v>195.85</v>
      </c>
      <c r="L112" s="28">
        <v>191.6</v>
      </c>
      <c r="M112" s="28">
        <v>8.6624999999999996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160.65</v>
      </c>
      <c r="D113" s="37">
        <v>160.06666666666669</v>
      </c>
      <c r="E113" s="37">
        <v>158.83333333333337</v>
      </c>
      <c r="F113" s="37">
        <v>157.01666666666668</v>
      </c>
      <c r="G113" s="37">
        <v>155.78333333333336</v>
      </c>
      <c r="H113" s="37">
        <v>161.88333333333338</v>
      </c>
      <c r="I113" s="37">
        <v>163.11666666666667</v>
      </c>
      <c r="J113" s="37">
        <v>164.93333333333339</v>
      </c>
      <c r="K113" s="28">
        <v>161.30000000000001</v>
      </c>
      <c r="L113" s="28">
        <v>158.25</v>
      </c>
      <c r="M113" s="28">
        <v>54.415489999999998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309.95</v>
      </c>
      <c r="D114" s="37">
        <v>306.05</v>
      </c>
      <c r="E114" s="37">
        <v>300.8</v>
      </c>
      <c r="F114" s="37">
        <v>291.64999999999998</v>
      </c>
      <c r="G114" s="37">
        <v>286.39999999999998</v>
      </c>
      <c r="H114" s="37">
        <v>315.20000000000005</v>
      </c>
      <c r="I114" s="37">
        <v>320.45000000000005</v>
      </c>
      <c r="J114" s="37">
        <v>329.60000000000008</v>
      </c>
      <c r="K114" s="28">
        <v>311.3</v>
      </c>
      <c r="L114" s="28">
        <v>296.89999999999998</v>
      </c>
      <c r="M114" s="28">
        <v>89.413880000000006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70.95</v>
      </c>
      <c r="D115" s="37">
        <v>71.150000000000006</v>
      </c>
      <c r="E115" s="37">
        <v>70.650000000000006</v>
      </c>
      <c r="F115" s="37">
        <v>70.349999999999994</v>
      </c>
      <c r="G115" s="37">
        <v>69.849999999999994</v>
      </c>
      <c r="H115" s="37">
        <v>71.450000000000017</v>
      </c>
      <c r="I115" s="37">
        <v>71.950000000000017</v>
      </c>
      <c r="J115" s="37">
        <v>72.250000000000028</v>
      </c>
      <c r="K115" s="28">
        <v>71.650000000000006</v>
      </c>
      <c r="L115" s="28">
        <v>70.849999999999994</v>
      </c>
      <c r="M115" s="28">
        <v>116.58725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710.9</v>
      </c>
      <c r="D116" s="37">
        <v>714.11666666666667</v>
      </c>
      <c r="E116" s="37">
        <v>706.7833333333333</v>
      </c>
      <c r="F116" s="37">
        <v>702.66666666666663</v>
      </c>
      <c r="G116" s="37">
        <v>695.33333333333326</v>
      </c>
      <c r="H116" s="37">
        <v>718.23333333333335</v>
      </c>
      <c r="I116" s="37">
        <v>725.56666666666661</v>
      </c>
      <c r="J116" s="37">
        <v>729.68333333333339</v>
      </c>
      <c r="K116" s="28">
        <v>721.45</v>
      </c>
      <c r="L116" s="28">
        <v>710</v>
      </c>
      <c r="M116" s="28">
        <v>15.730790000000001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415.3</v>
      </c>
      <c r="D117" s="37">
        <v>416.78333333333336</v>
      </c>
      <c r="E117" s="37">
        <v>412.2166666666667</v>
      </c>
      <c r="F117" s="37">
        <v>409.13333333333333</v>
      </c>
      <c r="G117" s="37">
        <v>404.56666666666666</v>
      </c>
      <c r="H117" s="37">
        <v>419.86666666666673</v>
      </c>
      <c r="I117" s="37">
        <v>424.43333333333345</v>
      </c>
      <c r="J117" s="37">
        <v>427.51666666666677</v>
      </c>
      <c r="K117" s="28">
        <v>421.35</v>
      </c>
      <c r="L117" s="28">
        <v>413.7</v>
      </c>
      <c r="M117" s="28">
        <v>13.57784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199.6</v>
      </c>
      <c r="D118" s="37">
        <v>199.4666666666667</v>
      </c>
      <c r="E118" s="37">
        <v>198.43333333333339</v>
      </c>
      <c r="F118" s="37">
        <v>197.26666666666671</v>
      </c>
      <c r="G118" s="37">
        <v>196.23333333333341</v>
      </c>
      <c r="H118" s="37">
        <v>200.63333333333338</v>
      </c>
      <c r="I118" s="37">
        <v>201.66666666666669</v>
      </c>
      <c r="J118" s="37">
        <v>202.83333333333337</v>
      </c>
      <c r="K118" s="28">
        <v>200.5</v>
      </c>
      <c r="L118" s="28">
        <v>198.3</v>
      </c>
      <c r="M118" s="28">
        <v>9.5963999999999992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1108</v>
      </c>
      <c r="D119" s="37">
        <v>1105.6666666666667</v>
      </c>
      <c r="E119" s="37">
        <v>1098.8833333333334</v>
      </c>
      <c r="F119" s="37">
        <v>1089.7666666666667</v>
      </c>
      <c r="G119" s="37">
        <v>1082.9833333333333</v>
      </c>
      <c r="H119" s="37">
        <v>1114.7833333333335</v>
      </c>
      <c r="I119" s="37">
        <v>1121.5666666666668</v>
      </c>
      <c r="J119" s="37">
        <v>1130.6833333333336</v>
      </c>
      <c r="K119" s="28">
        <v>1112.45</v>
      </c>
      <c r="L119" s="28">
        <v>1096.55</v>
      </c>
      <c r="M119" s="28">
        <v>24.198869999999999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4255.45</v>
      </c>
      <c r="D120" s="37">
        <v>4263.75</v>
      </c>
      <c r="E120" s="37">
        <v>4228.5</v>
      </c>
      <c r="F120" s="37">
        <v>4201.55</v>
      </c>
      <c r="G120" s="37">
        <v>4166.3</v>
      </c>
      <c r="H120" s="37">
        <v>4290.7</v>
      </c>
      <c r="I120" s="37">
        <v>4325.95</v>
      </c>
      <c r="J120" s="37">
        <v>4352.8999999999996</v>
      </c>
      <c r="K120" s="28">
        <v>4299</v>
      </c>
      <c r="L120" s="28">
        <v>4236.8</v>
      </c>
      <c r="M120" s="28">
        <v>1.80532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1461.3</v>
      </c>
      <c r="D121" s="37">
        <v>1458.2166666666665</v>
      </c>
      <c r="E121" s="37">
        <v>1449.4333333333329</v>
      </c>
      <c r="F121" s="37">
        <v>1437.5666666666664</v>
      </c>
      <c r="G121" s="37">
        <v>1428.7833333333328</v>
      </c>
      <c r="H121" s="37">
        <v>1470.083333333333</v>
      </c>
      <c r="I121" s="37">
        <v>1478.8666666666663</v>
      </c>
      <c r="J121" s="37">
        <v>1490.7333333333331</v>
      </c>
      <c r="K121" s="28">
        <v>1467</v>
      </c>
      <c r="L121" s="28">
        <v>1446.35</v>
      </c>
      <c r="M121" s="28">
        <v>36.693519999999999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2019.9</v>
      </c>
      <c r="D122" s="37">
        <v>2027.1000000000001</v>
      </c>
      <c r="E122" s="37">
        <v>2004.3000000000002</v>
      </c>
      <c r="F122" s="37">
        <v>1988.7</v>
      </c>
      <c r="G122" s="37">
        <v>1965.9</v>
      </c>
      <c r="H122" s="37">
        <v>2042.7000000000003</v>
      </c>
      <c r="I122" s="37">
        <v>2065.5</v>
      </c>
      <c r="J122" s="37">
        <v>2081.1000000000004</v>
      </c>
      <c r="K122" s="28">
        <v>2049.9</v>
      </c>
      <c r="L122" s="28">
        <v>2011.5</v>
      </c>
      <c r="M122" s="28">
        <v>2.0731000000000002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886.35</v>
      </c>
      <c r="D123" s="37">
        <v>887.19999999999993</v>
      </c>
      <c r="E123" s="37">
        <v>880.24999999999989</v>
      </c>
      <c r="F123" s="37">
        <v>874.15</v>
      </c>
      <c r="G123" s="37">
        <v>867.19999999999993</v>
      </c>
      <c r="H123" s="37">
        <v>893.29999999999984</v>
      </c>
      <c r="I123" s="37">
        <v>900.24999999999989</v>
      </c>
      <c r="J123" s="37">
        <v>906.3499999999998</v>
      </c>
      <c r="K123" s="28">
        <v>894.15</v>
      </c>
      <c r="L123" s="28">
        <v>881.1</v>
      </c>
      <c r="M123" s="28">
        <v>4.9950400000000004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355.9</v>
      </c>
      <c r="D124" s="37">
        <v>356.3</v>
      </c>
      <c r="E124" s="37">
        <v>343.6</v>
      </c>
      <c r="F124" s="37">
        <v>331.3</v>
      </c>
      <c r="G124" s="37">
        <v>318.60000000000002</v>
      </c>
      <c r="H124" s="37">
        <v>368.6</v>
      </c>
      <c r="I124" s="37">
        <v>381.29999999999995</v>
      </c>
      <c r="J124" s="37">
        <v>393.6</v>
      </c>
      <c r="K124" s="28">
        <v>369</v>
      </c>
      <c r="L124" s="28">
        <v>344</v>
      </c>
      <c r="M124" s="28">
        <v>32.894950000000001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681.95</v>
      </c>
      <c r="D125" s="37">
        <v>675.83333333333337</v>
      </c>
      <c r="E125" s="37">
        <v>668.11666666666679</v>
      </c>
      <c r="F125" s="37">
        <v>654.28333333333342</v>
      </c>
      <c r="G125" s="37">
        <v>646.56666666666683</v>
      </c>
      <c r="H125" s="37">
        <v>689.66666666666674</v>
      </c>
      <c r="I125" s="37">
        <v>697.38333333333321</v>
      </c>
      <c r="J125" s="37">
        <v>711.2166666666667</v>
      </c>
      <c r="K125" s="28">
        <v>683.55</v>
      </c>
      <c r="L125" s="28">
        <v>662</v>
      </c>
      <c r="M125" s="28">
        <v>49.30594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425.65</v>
      </c>
      <c r="D126" s="37">
        <v>423.75</v>
      </c>
      <c r="E126" s="37">
        <v>419</v>
      </c>
      <c r="F126" s="37">
        <v>412.35</v>
      </c>
      <c r="G126" s="37">
        <v>407.6</v>
      </c>
      <c r="H126" s="37">
        <v>430.4</v>
      </c>
      <c r="I126" s="37">
        <v>435.15</v>
      </c>
      <c r="J126" s="37">
        <v>441.79999999999995</v>
      </c>
      <c r="K126" s="28">
        <v>428.5</v>
      </c>
      <c r="L126" s="28">
        <v>417.1</v>
      </c>
      <c r="M126" s="28">
        <v>23.699079999999999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598.9</v>
      </c>
      <c r="D127" s="37">
        <v>602.30000000000007</v>
      </c>
      <c r="E127" s="37">
        <v>594.10000000000014</v>
      </c>
      <c r="F127" s="37">
        <v>589.30000000000007</v>
      </c>
      <c r="G127" s="37">
        <v>581.10000000000014</v>
      </c>
      <c r="H127" s="37">
        <v>607.10000000000014</v>
      </c>
      <c r="I127" s="37">
        <v>615.30000000000018</v>
      </c>
      <c r="J127" s="37">
        <v>620.10000000000014</v>
      </c>
      <c r="K127" s="28">
        <v>610.5</v>
      </c>
      <c r="L127" s="28">
        <v>597.5</v>
      </c>
      <c r="M127" s="28">
        <v>19.475850000000001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1937.9</v>
      </c>
      <c r="D128" s="37">
        <v>1935.3</v>
      </c>
      <c r="E128" s="37">
        <v>1913.6</v>
      </c>
      <c r="F128" s="37">
        <v>1889.3</v>
      </c>
      <c r="G128" s="37">
        <v>1867.6</v>
      </c>
      <c r="H128" s="37">
        <v>1959.6</v>
      </c>
      <c r="I128" s="37">
        <v>1981.3000000000002</v>
      </c>
      <c r="J128" s="37">
        <v>2005.6</v>
      </c>
      <c r="K128" s="28">
        <v>1957</v>
      </c>
      <c r="L128" s="28">
        <v>1911</v>
      </c>
      <c r="M128" s="28">
        <v>38.067700000000002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80.3</v>
      </c>
      <c r="D129" s="37">
        <v>80.13333333333334</v>
      </c>
      <c r="E129" s="37">
        <v>78.76666666666668</v>
      </c>
      <c r="F129" s="37">
        <v>77.233333333333334</v>
      </c>
      <c r="G129" s="37">
        <v>75.866666666666674</v>
      </c>
      <c r="H129" s="37">
        <v>81.666666666666686</v>
      </c>
      <c r="I129" s="37">
        <v>83.033333333333331</v>
      </c>
      <c r="J129" s="37">
        <v>84.566666666666691</v>
      </c>
      <c r="K129" s="28">
        <v>81.5</v>
      </c>
      <c r="L129" s="28">
        <v>78.599999999999994</v>
      </c>
      <c r="M129" s="28">
        <v>79.662599999999998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3644.55</v>
      </c>
      <c r="D130" s="37">
        <v>3661.0166666666664</v>
      </c>
      <c r="E130" s="37">
        <v>3604.5333333333328</v>
      </c>
      <c r="F130" s="37">
        <v>3564.5166666666664</v>
      </c>
      <c r="G130" s="37">
        <v>3508.0333333333328</v>
      </c>
      <c r="H130" s="37">
        <v>3701.0333333333328</v>
      </c>
      <c r="I130" s="37">
        <v>3757.5166666666664</v>
      </c>
      <c r="J130" s="37">
        <v>3797.5333333333328</v>
      </c>
      <c r="K130" s="28">
        <v>3717.5</v>
      </c>
      <c r="L130" s="28">
        <v>3621</v>
      </c>
      <c r="M130" s="28">
        <v>2.0445199999999999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425.55</v>
      </c>
      <c r="D131" s="37">
        <v>423.45000000000005</v>
      </c>
      <c r="E131" s="37">
        <v>419.55000000000007</v>
      </c>
      <c r="F131" s="37">
        <v>413.55</v>
      </c>
      <c r="G131" s="37">
        <v>409.65000000000003</v>
      </c>
      <c r="H131" s="37">
        <v>429.4500000000001</v>
      </c>
      <c r="I131" s="37">
        <v>433.35000000000008</v>
      </c>
      <c r="J131" s="37">
        <v>439.35000000000014</v>
      </c>
      <c r="K131" s="28">
        <v>427.35</v>
      </c>
      <c r="L131" s="28">
        <v>417.45</v>
      </c>
      <c r="M131" s="28">
        <v>33.799840000000003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4496.5</v>
      </c>
      <c r="D132" s="37">
        <v>4518.833333333333</v>
      </c>
      <c r="E132" s="37">
        <v>4464.1666666666661</v>
      </c>
      <c r="F132" s="37">
        <v>4431.833333333333</v>
      </c>
      <c r="G132" s="37">
        <v>4377.1666666666661</v>
      </c>
      <c r="H132" s="37">
        <v>4551.1666666666661</v>
      </c>
      <c r="I132" s="37">
        <v>4605.8333333333321</v>
      </c>
      <c r="J132" s="37">
        <v>4638.1666666666661</v>
      </c>
      <c r="K132" s="28">
        <v>4573.5</v>
      </c>
      <c r="L132" s="28">
        <v>4486.5</v>
      </c>
      <c r="M132" s="28">
        <v>2.1642600000000001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1968.35</v>
      </c>
      <c r="D133" s="37">
        <v>1961.0666666666666</v>
      </c>
      <c r="E133" s="37">
        <v>1949.3833333333332</v>
      </c>
      <c r="F133" s="37">
        <v>1930.4166666666665</v>
      </c>
      <c r="G133" s="37">
        <v>1918.7333333333331</v>
      </c>
      <c r="H133" s="37">
        <v>1980.0333333333333</v>
      </c>
      <c r="I133" s="37">
        <v>1991.7166666666667</v>
      </c>
      <c r="J133" s="37">
        <v>2010.6833333333334</v>
      </c>
      <c r="K133" s="28">
        <v>1972.75</v>
      </c>
      <c r="L133" s="28">
        <v>1942.1</v>
      </c>
      <c r="M133" s="28">
        <v>24.74746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562.85</v>
      </c>
      <c r="D134" s="37">
        <v>567.2833333333333</v>
      </c>
      <c r="E134" s="37">
        <v>557.56666666666661</v>
      </c>
      <c r="F134" s="37">
        <v>552.2833333333333</v>
      </c>
      <c r="G134" s="37">
        <v>542.56666666666661</v>
      </c>
      <c r="H134" s="37">
        <v>572.56666666666661</v>
      </c>
      <c r="I134" s="37">
        <v>582.2833333333333</v>
      </c>
      <c r="J134" s="37">
        <v>587.56666666666661</v>
      </c>
      <c r="K134" s="28">
        <v>577</v>
      </c>
      <c r="L134" s="28">
        <v>562</v>
      </c>
      <c r="M134" s="28">
        <v>7.6068600000000002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653.15</v>
      </c>
      <c r="D135" s="37">
        <v>653.9</v>
      </c>
      <c r="E135" s="37">
        <v>650.25</v>
      </c>
      <c r="F135" s="37">
        <v>647.35</v>
      </c>
      <c r="G135" s="37">
        <v>643.70000000000005</v>
      </c>
      <c r="H135" s="37">
        <v>656.8</v>
      </c>
      <c r="I135" s="37">
        <v>660.44999999999982</v>
      </c>
      <c r="J135" s="37">
        <v>663.34999999999991</v>
      </c>
      <c r="K135" s="28">
        <v>657.55</v>
      </c>
      <c r="L135" s="28">
        <v>651</v>
      </c>
      <c r="M135" s="28">
        <v>3.41865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84254.05</v>
      </c>
      <c r="D136" s="37">
        <v>84485.116666666654</v>
      </c>
      <c r="E136" s="37">
        <v>83870.233333333308</v>
      </c>
      <c r="F136" s="37">
        <v>83486.416666666657</v>
      </c>
      <c r="G136" s="37">
        <v>82871.533333333311</v>
      </c>
      <c r="H136" s="37">
        <v>84868.933333333305</v>
      </c>
      <c r="I136" s="37">
        <v>85483.816666666637</v>
      </c>
      <c r="J136" s="37">
        <v>85867.633333333302</v>
      </c>
      <c r="K136" s="28">
        <v>85100</v>
      </c>
      <c r="L136" s="28">
        <v>84101.3</v>
      </c>
      <c r="M136" s="28">
        <v>4.0579999999999998E-2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214.9</v>
      </c>
      <c r="D137" s="37">
        <v>214.29999999999998</v>
      </c>
      <c r="E137" s="37">
        <v>211.59999999999997</v>
      </c>
      <c r="F137" s="37">
        <v>208.29999999999998</v>
      </c>
      <c r="G137" s="37">
        <v>205.59999999999997</v>
      </c>
      <c r="H137" s="37">
        <v>217.59999999999997</v>
      </c>
      <c r="I137" s="37">
        <v>220.29999999999995</v>
      </c>
      <c r="J137" s="37">
        <v>223.59999999999997</v>
      </c>
      <c r="K137" s="28">
        <v>217</v>
      </c>
      <c r="L137" s="28">
        <v>211</v>
      </c>
      <c r="M137" s="28">
        <v>89.8416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1320.55</v>
      </c>
      <c r="D138" s="37">
        <v>1315.3666666666666</v>
      </c>
      <c r="E138" s="37">
        <v>1306.2833333333331</v>
      </c>
      <c r="F138" s="37">
        <v>1292.0166666666664</v>
      </c>
      <c r="G138" s="37">
        <v>1282.9333333333329</v>
      </c>
      <c r="H138" s="37">
        <v>1329.6333333333332</v>
      </c>
      <c r="I138" s="37">
        <v>1338.7166666666667</v>
      </c>
      <c r="J138" s="37">
        <v>1352.9833333333333</v>
      </c>
      <c r="K138" s="28">
        <v>1324.45</v>
      </c>
      <c r="L138" s="28">
        <v>1301.0999999999999</v>
      </c>
      <c r="M138" s="28">
        <v>22.71837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104.45</v>
      </c>
      <c r="D139" s="37">
        <v>104.39999999999999</v>
      </c>
      <c r="E139" s="37">
        <v>103.04999999999998</v>
      </c>
      <c r="F139" s="37">
        <v>101.64999999999999</v>
      </c>
      <c r="G139" s="37">
        <v>100.29999999999998</v>
      </c>
      <c r="H139" s="37">
        <v>105.79999999999998</v>
      </c>
      <c r="I139" s="37">
        <v>107.14999999999998</v>
      </c>
      <c r="J139" s="37">
        <v>108.54999999999998</v>
      </c>
      <c r="K139" s="28">
        <v>105.75</v>
      </c>
      <c r="L139" s="28">
        <v>103</v>
      </c>
      <c r="M139" s="28">
        <v>44.218809999999998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520.85</v>
      </c>
      <c r="D140" s="37">
        <v>521.18333333333339</v>
      </c>
      <c r="E140" s="37">
        <v>517.66666666666674</v>
      </c>
      <c r="F140" s="37">
        <v>514.48333333333335</v>
      </c>
      <c r="G140" s="37">
        <v>510.9666666666667</v>
      </c>
      <c r="H140" s="37">
        <v>524.36666666666679</v>
      </c>
      <c r="I140" s="37">
        <v>527.88333333333344</v>
      </c>
      <c r="J140" s="37">
        <v>531.06666666666683</v>
      </c>
      <c r="K140" s="28">
        <v>524.70000000000005</v>
      </c>
      <c r="L140" s="28">
        <v>518</v>
      </c>
      <c r="M140" s="28">
        <v>5.0582000000000003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8950.0499999999993</v>
      </c>
      <c r="D141" s="37">
        <v>8947.2833333333328</v>
      </c>
      <c r="E141" s="37">
        <v>8877.7666666666664</v>
      </c>
      <c r="F141" s="37">
        <v>8805.4833333333336</v>
      </c>
      <c r="G141" s="37">
        <v>8735.9666666666672</v>
      </c>
      <c r="H141" s="37">
        <v>9019.5666666666657</v>
      </c>
      <c r="I141" s="37">
        <v>9089.0833333333321</v>
      </c>
      <c r="J141" s="37">
        <v>9161.366666666665</v>
      </c>
      <c r="K141" s="28">
        <v>9016.7999999999993</v>
      </c>
      <c r="L141" s="28">
        <v>8875</v>
      </c>
      <c r="M141" s="28">
        <v>3.8645499999999999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804.1</v>
      </c>
      <c r="D142" s="37">
        <v>810.54999999999984</v>
      </c>
      <c r="E142" s="37">
        <v>795.09999999999968</v>
      </c>
      <c r="F142" s="37">
        <v>786.0999999999998</v>
      </c>
      <c r="G142" s="37">
        <v>770.64999999999964</v>
      </c>
      <c r="H142" s="37">
        <v>819.54999999999973</v>
      </c>
      <c r="I142" s="37">
        <v>834.99999999999977</v>
      </c>
      <c r="J142" s="37">
        <v>843.99999999999977</v>
      </c>
      <c r="K142" s="28">
        <v>826</v>
      </c>
      <c r="L142" s="28">
        <v>801.55</v>
      </c>
      <c r="M142" s="28">
        <v>1.9644999999999999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378.9</v>
      </c>
      <c r="D143" s="37">
        <v>379.40000000000003</v>
      </c>
      <c r="E143" s="37">
        <v>376.00000000000006</v>
      </c>
      <c r="F143" s="37">
        <v>373.1</v>
      </c>
      <c r="G143" s="37">
        <v>369.70000000000005</v>
      </c>
      <c r="H143" s="37">
        <v>382.30000000000007</v>
      </c>
      <c r="I143" s="37">
        <v>385.70000000000005</v>
      </c>
      <c r="J143" s="37">
        <v>388.60000000000008</v>
      </c>
      <c r="K143" s="28">
        <v>382.8</v>
      </c>
      <c r="L143" s="28">
        <v>376.5</v>
      </c>
      <c r="M143" s="28">
        <v>14.63395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1377.45</v>
      </c>
      <c r="D144" s="37">
        <v>1389.05</v>
      </c>
      <c r="E144" s="37">
        <v>1362.3999999999999</v>
      </c>
      <c r="F144" s="37">
        <v>1347.35</v>
      </c>
      <c r="G144" s="37">
        <v>1320.6999999999998</v>
      </c>
      <c r="H144" s="37">
        <v>1404.1</v>
      </c>
      <c r="I144" s="37">
        <v>1430.75</v>
      </c>
      <c r="J144" s="37">
        <v>1445.8</v>
      </c>
      <c r="K144" s="28">
        <v>1415.7</v>
      </c>
      <c r="L144" s="28">
        <v>1374</v>
      </c>
      <c r="M144" s="28">
        <v>2.8283900000000002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3203.65</v>
      </c>
      <c r="D145" s="37">
        <v>3213.0166666666664</v>
      </c>
      <c r="E145" s="37">
        <v>3176.6333333333328</v>
      </c>
      <c r="F145" s="37">
        <v>3149.6166666666663</v>
      </c>
      <c r="G145" s="37">
        <v>3113.2333333333327</v>
      </c>
      <c r="H145" s="37">
        <v>3240.0333333333328</v>
      </c>
      <c r="I145" s="37">
        <v>3276.4166666666661</v>
      </c>
      <c r="J145" s="37">
        <v>3303.4333333333329</v>
      </c>
      <c r="K145" s="28">
        <v>3249.4</v>
      </c>
      <c r="L145" s="28">
        <v>3186</v>
      </c>
      <c r="M145" s="28">
        <v>3.0882100000000001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2092.4</v>
      </c>
      <c r="D146" s="37">
        <v>2086.9500000000003</v>
      </c>
      <c r="E146" s="37">
        <v>2075.7000000000007</v>
      </c>
      <c r="F146" s="37">
        <v>2059.0000000000005</v>
      </c>
      <c r="G146" s="37">
        <v>2047.7500000000009</v>
      </c>
      <c r="H146" s="37">
        <v>2103.6500000000005</v>
      </c>
      <c r="I146" s="37">
        <v>2114.8999999999996</v>
      </c>
      <c r="J146" s="37">
        <v>2131.6000000000004</v>
      </c>
      <c r="K146" s="28">
        <v>2098.1999999999998</v>
      </c>
      <c r="L146" s="28">
        <v>2070.25</v>
      </c>
      <c r="M146" s="28">
        <v>3.9295599999999999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1030.5999999999999</v>
      </c>
      <c r="D147" s="37">
        <v>1034.6333333333332</v>
      </c>
      <c r="E147" s="37">
        <v>1024.4666666666665</v>
      </c>
      <c r="F147" s="37">
        <v>1018.3333333333333</v>
      </c>
      <c r="G147" s="37">
        <v>1008.1666666666665</v>
      </c>
      <c r="H147" s="37">
        <v>1040.7666666666664</v>
      </c>
      <c r="I147" s="37">
        <v>1050.9333333333334</v>
      </c>
      <c r="J147" s="37">
        <v>1057.0666666666664</v>
      </c>
      <c r="K147" s="28">
        <v>1044.8</v>
      </c>
      <c r="L147" s="28">
        <v>1028.5</v>
      </c>
      <c r="M147" s="28">
        <v>4.6926300000000003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122.5</v>
      </c>
      <c r="D148" s="37">
        <v>122.58333333333333</v>
      </c>
      <c r="E148" s="37">
        <v>121.31666666666666</v>
      </c>
      <c r="F148" s="37">
        <v>120.13333333333334</v>
      </c>
      <c r="G148" s="37">
        <v>118.86666666666667</v>
      </c>
      <c r="H148" s="37">
        <v>123.76666666666665</v>
      </c>
      <c r="I148" s="37">
        <v>125.03333333333333</v>
      </c>
      <c r="J148" s="37">
        <v>126.21666666666664</v>
      </c>
      <c r="K148" s="28">
        <v>123.85</v>
      </c>
      <c r="L148" s="28">
        <v>121.4</v>
      </c>
      <c r="M148" s="28">
        <v>43.201000000000001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164.5</v>
      </c>
      <c r="D149" s="37">
        <v>163.93333333333334</v>
      </c>
      <c r="E149" s="37">
        <v>162.76666666666668</v>
      </c>
      <c r="F149" s="37">
        <v>161.03333333333333</v>
      </c>
      <c r="G149" s="37">
        <v>159.86666666666667</v>
      </c>
      <c r="H149" s="37">
        <v>165.66666666666669</v>
      </c>
      <c r="I149" s="37">
        <v>166.83333333333331</v>
      </c>
      <c r="J149" s="37">
        <v>168.56666666666669</v>
      </c>
      <c r="K149" s="28">
        <v>165.1</v>
      </c>
      <c r="L149" s="28">
        <v>162.19999999999999</v>
      </c>
      <c r="M149" s="28">
        <v>152.26000999999999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79.400000000000006</v>
      </c>
      <c r="D150" s="37">
        <v>78.666666666666671</v>
      </c>
      <c r="E150" s="37">
        <v>77.833333333333343</v>
      </c>
      <c r="F150" s="37">
        <v>76.266666666666666</v>
      </c>
      <c r="G150" s="37">
        <v>75.433333333333337</v>
      </c>
      <c r="H150" s="37">
        <v>80.233333333333348</v>
      </c>
      <c r="I150" s="37">
        <v>81.066666666666691</v>
      </c>
      <c r="J150" s="37">
        <v>82.633333333333354</v>
      </c>
      <c r="K150" s="28">
        <v>79.5</v>
      </c>
      <c r="L150" s="28">
        <v>77.099999999999994</v>
      </c>
      <c r="M150" s="28">
        <v>120.85923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4252.1499999999996</v>
      </c>
      <c r="D151" s="37">
        <v>4270.7833333333328</v>
      </c>
      <c r="E151" s="37">
        <v>4216.3666666666659</v>
      </c>
      <c r="F151" s="37">
        <v>4180.583333333333</v>
      </c>
      <c r="G151" s="37">
        <v>4126.1666666666661</v>
      </c>
      <c r="H151" s="37">
        <v>4306.5666666666657</v>
      </c>
      <c r="I151" s="37">
        <v>4360.9833333333336</v>
      </c>
      <c r="J151" s="37">
        <v>4396.7666666666655</v>
      </c>
      <c r="K151" s="28">
        <v>4325.2</v>
      </c>
      <c r="L151" s="28">
        <v>4235</v>
      </c>
      <c r="M151" s="28">
        <v>0.75436000000000003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19259.7</v>
      </c>
      <c r="D152" s="37">
        <v>19356.45</v>
      </c>
      <c r="E152" s="37">
        <v>19130.25</v>
      </c>
      <c r="F152" s="37">
        <v>19000.8</v>
      </c>
      <c r="G152" s="37">
        <v>18774.599999999999</v>
      </c>
      <c r="H152" s="37">
        <v>19485.900000000001</v>
      </c>
      <c r="I152" s="37">
        <v>19712.100000000006</v>
      </c>
      <c r="J152" s="37">
        <v>19841.550000000003</v>
      </c>
      <c r="K152" s="28">
        <v>19582.650000000001</v>
      </c>
      <c r="L152" s="28">
        <v>19227</v>
      </c>
      <c r="M152" s="28">
        <v>0.49724000000000002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294.89999999999998</v>
      </c>
      <c r="D153" s="37">
        <v>294.89999999999998</v>
      </c>
      <c r="E153" s="37">
        <v>291.64999999999998</v>
      </c>
      <c r="F153" s="37">
        <v>288.39999999999998</v>
      </c>
      <c r="G153" s="37">
        <v>285.14999999999998</v>
      </c>
      <c r="H153" s="37">
        <v>298.14999999999998</v>
      </c>
      <c r="I153" s="37">
        <v>301.39999999999998</v>
      </c>
      <c r="J153" s="37">
        <v>304.64999999999998</v>
      </c>
      <c r="K153" s="28">
        <v>298.14999999999998</v>
      </c>
      <c r="L153" s="28">
        <v>291.64999999999998</v>
      </c>
      <c r="M153" s="28">
        <v>4.3718300000000001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1040.3</v>
      </c>
      <c r="D154" s="37">
        <v>1033.7833333333335</v>
      </c>
      <c r="E154" s="37">
        <v>1022.5666666666671</v>
      </c>
      <c r="F154" s="37">
        <v>1004.8333333333335</v>
      </c>
      <c r="G154" s="37">
        <v>993.61666666666702</v>
      </c>
      <c r="H154" s="37">
        <v>1051.5166666666671</v>
      </c>
      <c r="I154" s="37">
        <v>1062.7333333333338</v>
      </c>
      <c r="J154" s="37">
        <v>1080.4666666666672</v>
      </c>
      <c r="K154" s="28">
        <v>1045</v>
      </c>
      <c r="L154" s="28">
        <v>1016.05</v>
      </c>
      <c r="M154" s="28">
        <v>5.2667599999999997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133.4</v>
      </c>
      <c r="D155" s="37">
        <v>133.31666666666669</v>
      </c>
      <c r="E155" s="37">
        <v>132.73333333333338</v>
      </c>
      <c r="F155" s="37">
        <v>132.06666666666669</v>
      </c>
      <c r="G155" s="37">
        <v>131.48333333333338</v>
      </c>
      <c r="H155" s="37">
        <v>133.98333333333338</v>
      </c>
      <c r="I155" s="37">
        <v>134.56666666666669</v>
      </c>
      <c r="J155" s="37">
        <v>135.23333333333338</v>
      </c>
      <c r="K155" s="28">
        <v>133.9</v>
      </c>
      <c r="L155" s="28">
        <v>132.65</v>
      </c>
      <c r="M155" s="28">
        <v>148.65879000000001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193.45</v>
      </c>
      <c r="D156" s="37">
        <v>193.01666666666665</v>
      </c>
      <c r="E156" s="37">
        <v>191.5333333333333</v>
      </c>
      <c r="F156" s="37">
        <v>189.61666666666665</v>
      </c>
      <c r="G156" s="37">
        <v>188.1333333333333</v>
      </c>
      <c r="H156" s="37">
        <v>194.93333333333331</v>
      </c>
      <c r="I156" s="37">
        <v>196.41666666666666</v>
      </c>
      <c r="J156" s="37">
        <v>198.33333333333331</v>
      </c>
      <c r="K156" s="28">
        <v>194.5</v>
      </c>
      <c r="L156" s="28">
        <v>191.1</v>
      </c>
      <c r="M156" s="28">
        <v>11.11889</v>
      </c>
      <c r="N156" s="1"/>
      <c r="O156" s="1"/>
    </row>
    <row r="157" spans="1:15" ht="12.75" customHeight="1">
      <c r="A157" s="53">
        <v>148</v>
      </c>
      <c r="B157" s="28" t="s">
        <v>832</v>
      </c>
      <c r="C157" s="28">
        <v>708.7</v>
      </c>
      <c r="D157" s="37">
        <v>702.6</v>
      </c>
      <c r="E157" s="37">
        <v>687.1</v>
      </c>
      <c r="F157" s="37">
        <v>665.5</v>
      </c>
      <c r="G157" s="37">
        <v>650</v>
      </c>
      <c r="H157" s="37">
        <v>724.2</v>
      </c>
      <c r="I157" s="37">
        <v>739.7</v>
      </c>
      <c r="J157" s="37">
        <v>761.30000000000007</v>
      </c>
      <c r="K157" s="28">
        <v>718.1</v>
      </c>
      <c r="L157" s="28">
        <v>681</v>
      </c>
      <c r="M157" s="28">
        <v>27.41103</v>
      </c>
      <c r="N157" s="1"/>
      <c r="O157" s="1"/>
    </row>
    <row r="158" spans="1:15" ht="12.75" customHeight="1">
      <c r="A158" s="53">
        <v>149</v>
      </c>
      <c r="B158" s="28" t="s">
        <v>442</v>
      </c>
      <c r="C158" s="28">
        <v>3123.55</v>
      </c>
      <c r="D158" s="37">
        <v>3137.5166666666664</v>
      </c>
      <c r="E158" s="37">
        <v>3101.0333333333328</v>
      </c>
      <c r="F158" s="37">
        <v>3078.5166666666664</v>
      </c>
      <c r="G158" s="37">
        <v>3042.0333333333328</v>
      </c>
      <c r="H158" s="37">
        <v>3160.0333333333328</v>
      </c>
      <c r="I158" s="37">
        <v>3196.5166666666664</v>
      </c>
      <c r="J158" s="37">
        <v>3219.0333333333328</v>
      </c>
      <c r="K158" s="28">
        <v>3174</v>
      </c>
      <c r="L158" s="28">
        <v>3115</v>
      </c>
      <c r="M158" s="28">
        <v>0.61417999999999995</v>
      </c>
      <c r="N158" s="1"/>
      <c r="O158" s="1"/>
    </row>
    <row r="159" spans="1:15" ht="12.75" customHeight="1">
      <c r="A159" s="53">
        <v>150</v>
      </c>
      <c r="B159" s="28" t="s">
        <v>833</v>
      </c>
      <c r="C159" s="28">
        <v>495.35</v>
      </c>
      <c r="D159" s="37">
        <v>489.06666666666666</v>
      </c>
      <c r="E159" s="37">
        <v>478.2833333333333</v>
      </c>
      <c r="F159" s="37">
        <v>461.21666666666664</v>
      </c>
      <c r="G159" s="37">
        <v>450.43333333333328</v>
      </c>
      <c r="H159" s="37">
        <v>506.13333333333333</v>
      </c>
      <c r="I159" s="37">
        <v>516.91666666666674</v>
      </c>
      <c r="J159" s="37">
        <v>533.98333333333335</v>
      </c>
      <c r="K159" s="28">
        <v>499.85</v>
      </c>
      <c r="L159" s="28">
        <v>472</v>
      </c>
      <c r="M159" s="28">
        <v>12.897410000000001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3327.8</v>
      </c>
      <c r="D160" s="37">
        <v>3343.0666666666671</v>
      </c>
      <c r="E160" s="37">
        <v>3306.3333333333339</v>
      </c>
      <c r="F160" s="37">
        <v>3284.8666666666668</v>
      </c>
      <c r="G160" s="37">
        <v>3248.1333333333337</v>
      </c>
      <c r="H160" s="37">
        <v>3364.5333333333342</v>
      </c>
      <c r="I160" s="37">
        <v>3401.2666666666669</v>
      </c>
      <c r="J160" s="37">
        <v>3422.7333333333345</v>
      </c>
      <c r="K160" s="28">
        <v>3379.8</v>
      </c>
      <c r="L160" s="28">
        <v>3321.6</v>
      </c>
      <c r="M160" s="28">
        <v>0.91264999999999996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49786.2</v>
      </c>
      <c r="D161" s="37">
        <v>49660.366666666669</v>
      </c>
      <c r="E161" s="37">
        <v>49284.233333333337</v>
      </c>
      <c r="F161" s="37">
        <v>48782.26666666667</v>
      </c>
      <c r="G161" s="37">
        <v>48406.133333333339</v>
      </c>
      <c r="H161" s="37">
        <v>50162.333333333336</v>
      </c>
      <c r="I161" s="37">
        <v>50538.466666666667</v>
      </c>
      <c r="J161" s="37">
        <v>51040.433333333334</v>
      </c>
      <c r="K161" s="28">
        <v>50036.5</v>
      </c>
      <c r="L161" s="28">
        <v>49158.400000000001</v>
      </c>
      <c r="M161" s="28">
        <v>0.22649</v>
      </c>
      <c r="N161" s="1"/>
      <c r="O161" s="1"/>
    </row>
    <row r="162" spans="1:15" ht="12.75" customHeight="1">
      <c r="A162" s="53">
        <v>153</v>
      </c>
      <c r="B162" s="28" t="s">
        <v>447</v>
      </c>
      <c r="C162" s="28">
        <v>3402.3</v>
      </c>
      <c r="D162" s="37">
        <v>3410.7833333333333</v>
      </c>
      <c r="E162" s="37">
        <v>3377.5666666666666</v>
      </c>
      <c r="F162" s="37">
        <v>3352.8333333333335</v>
      </c>
      <c r="G162" s="37">
        <v>3319.6166666666668</v>
      </c>
      <c r="H162" s="37">
        <v>3435.5166666666664</v>
      </c>
      <c r="I162" s="37">
        <v>3468.7333333333327</v>
      </c>
      <c r="J162" s="37">
        <v>3493.4666666666662</v>
      </c>
      <c r="K162" s="28">
        <v>3444</v>
      </c>
      <c r="L162" s="28">
        <v>3386.05</v>
      </c>
      <c r="M162" s="28">
        <v>1.94167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215.95</v>
      </c>
      <c r="D163" s="37">
        <v>216.48333333333335</v>
      </c>
      <c r="E163" s="37">
        <v>213.16666666666669</v>
      </c>
      <c r="F163" s="37">
        <v>210.38333333333333</v>
      </c>
      <c r="G163" s="37">
        <v>207.06666666666666</v>
      </c>
      <c r="H163" s="37">
        <v>219.26666666666671</v>
      </c>
      <c r="I163" s="37">
        <v>222.58333333333337</v>
      </c>
      <c r="J163" s="37">
        <v>225.36666666666673</v>
      </c>
      <c r="K163" s="28">
        <v>219.8</v>
      </c>
      <c r="L163" s="28">
        <v>213.7</v>
      </c>
      <c r="M163" s="28">
        <v>10.762980000000001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2832.75</v>
      </c>
      <c r="D164" s="37">
        <v>2851.7666666666664</v>
      </c>
      <c r="E164" s="37">
        <v>2810.5333333333328</v>
      </c>
      <c r="F164" s="37">
        <v>2788.3166666666666</v>
      </c>
      <c r="G164" s="37">
        <v>2747.083333333333</v>
      </c>
      <c r="H164" s="37">
        <v>2873.9833333333327</v>
      </c>
      <c r="I164" s="37">
        <v>2915.2166666666662</v>
      </c>
      <c r="J164" s="37">
        <v>2937.4333333333325</v>
      </c>
      <c r="K164" s="28">
        <v>2893</v>
      </c>
      <c r="L164" s="28">
        <v>2829.55</v>
      </c>
      <c r="M164" s="28">
        <v>3.4883500000000001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1020.35</v>
      </c>
      <c r="D165" s="37">
        <v>1020</v>
      </c>
      <c r="E165" s="37">
        <v>999.34999999999991</v>
      </c>
      <c r="F165" s="37">
        <v>978.34999999999991</v>
      </c>
      <c r="G165" s="37">
        <v>957.69999999999982</v>
      </c>
      <c r="H165" s="37">
        <v>1041</v>
      </c>
      <c r="I165" s="37">
        <v>1061.6500000000001</v>
      </c>
      <c r="J165" s="37">
        <v>1082.6500000000001</v>
      </c>
      <c r="K165" s="28">
        <v>1040.6500000000001</v>
      </c>
      <c r="L165" s="28">
        <v>999</v>
      </c>
      <c r="M165" s="28">
        <v>20.789169999999999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2498.85</v>
      </c>
      <c r="D166" s="37">
        <v>2502.9500000000003</v>
      </c>
      <c r="E166" s="37">
        <v>2470.9000000000005</v>
      </c>
      <c r="F166" s="37">
        <v>2442.9500000000003</v>
      </c>
      <c r="G166" s="37">
        <v>2410.9000000000005</v>
      </c>
      <c r="H166" s="37">
        <v>2530.9000000000005</v>
      </c>
      <c r="I166" s="37">
        <v>2562.9500000000007</v>
      </c>
      <c r="J166" s="37">
        <v>2590.9000000000005</v>
      </c>
      <c r="K166" s="28">
        <v>2535</v>
      </c>
      <c r="L166" s="28">
        <v>2475</v>
      </c>
      <c r="M166" s="28">
        <v>2.4209100000000001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114.45</v>
      </c>
      <c r="D167" s="37">
        <v>115.13333333333333</v>
      </c>
      <c r="E167" s="37">
        <v>113.56666666666665</v>
      </c>
      <c r="F167" s="37">
        <v>112.68333333333332</v>
      </c>
      <c r="G167" s="37">
        <v>111.11666666666665</v>
      </c>
      <c r="H167" s="37">
        <v>116.01666666666665</v>
      </c>
      <c r="I167" s="37">
        <v>117.58333333333331</v>
      </c>
      <c r="J167" s="37">
        <v>118.46666666666665</v>
      </c>
      <c r="K167" s="28">
        <v>116.7</v>
      </c>
      <c r="L167" s="28">
        <v>114.25</v>
      </c>
      <c r="M167" s="28">
        <v>52.606540000000003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223.4</v>
      </c>
      <c r="D168" s="37">
        <v>223.55000000000004</v>
      </c>
      <c r="E168" s="37">
        <v>221.55000000000007</v>
      </c>
      <c r="F168" s="37">
        <v>219.70000000000002</v>
      </c>
      <c r="G168" s="37">
        <v>217.70000000000005</v>
      </c>
      <c r="H168" s="37">
        <v>225.40000000000009</v>
      </c>
      <c r="I168" s="37">
        <v>227.40000000000003</v>
      </c>
      <c r="J168" s="37">
        <v>229.25000000000011</v>
      </c>
      <c r="K168" s="28">
        <v>225.55</v>
      </c>
      <c r="L168" s="28">
        <v>221.7</v>
      </c>
      <c r="M168" s="28">
        <v>135.41605999999999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490.15</v>
      </c>
      <c r="D169" s="37">
        <v>487.56666666666666</v>
      </c>
      <c r="E169" s="37">
        <v>483.63333333333333</v>
      </c>
      <c r="F169" s="37">
        <v>477.11666666666667</v>
      </c>
      <c r="G169" s="37">
        <v>473.18333333333334</v>
      </c>
      <c r="H169" s="37">
        <v>494.08333333333331</v>
      </c>
      <c r="I169" s="37">
        <v>498.01666666666659</v>
      </c>
      <c r="J169" s="37">
        <v>504.5333333333333</v>
      </c>
      <c r="K169" s="28">
        <v>491.5</v>
      </c>
      <c r="L169" s="28">
        <v>481.05</v>
      </c>
      <c r="M169" s="28">
        <v>5.2494899999999998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14125.65</v>
      </c>
      <c r="D170" s="37">
        <v>14060.766666666668</v>
      </c>
      <c r="E170" s="37">
        <v>13954.933333333336</v>
      </c>
      <c r="F170" s="37">
        <v>13784.216666666667</v>
      </c>
      <c r="G170" s="37">
        <v>13678.383333333335</v>
      </c>
      <c r="H170" s="37">
        <v>14231.483333333337</v>
      </c>
      <c r="I170" s="37">
        <v>14337.316666666669</v>
      </c>
      <c r="J170" s="37">
        <v>14508.033333333338</v>
      </c>
      <c r="K170" s="28">
        <v>14166.6</v>
      </c>
      <c r="L170" s="28">
        <v>13890.05</v>
      </c>
      <c r="M170" s="28">
        <v>0.11501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35.700000000000003</v>
      </c>
      <c r="D171" s="37">
        <v>35.633333333333333</v>
      </c>
      <c r="E171" s="37">
        <v>35.316666666666663</v>
      </c>
      <c r="F171" s="37">
        <v>34.93333333333333</v>
      </c>
      <c r="G171" s="37">
        <v>34.61666666666666</v>
      </c>
      <c r="H171" s="37">
        <v>36.016666666666666</v>
      </c>
      <c r="I171" s="37">
        <v>36.333333333333343</v>
      </c>
      <c r="J171" s="37">
        <v>36.716666666666669</v>
      </c>
      <c r="K171" s="28">
        <v>35.950000000000003</v>
      </c>
      <c r="L171" s="28">
        <v>35.25</v>
      </c>
      <c r="M171" s="28">
        <v>333.08634000000001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106.25</v>
      </c>
      <c r="D172" s="37">
        <v>106.76666666666667</v>
      </c>
      <c r="E172" s="37">
        <v>105.48333333333333</v>
      </c>
      <c r="F172" s="37">
        <v>104.71666666666667</v>
      </c>
      <c r="G172" s="37">
        <v>103.43333333333334</v>
      </c>
      <c r="H172" s="37">
        <v>107.53333333333333</v>
      </c>
      <c r="I172" s="37">
        <v>108.81666666666666</v>
      </c>
      <c r="J172" s="37">
        <v>109.58333333333333</v>
      </c>
      <c r="K172" s="28">
        <v>108.05</v>
      </c>
      <c r="L172" s="28">
        <v>106</v>
      </c>
      <c r="M172" s="28">
        <v>37.236069999999998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2569.8000000000002</v>
      </c>
      <c r="D173" s="37">
        <v>2560.7666666666669</v>
      </c>
      <c r="E173" s="37">
        <v>2540.0333333333338</v>
      </c>
      <c r="F173" s="37">
        <v>2510.2666666666669</v>
      </c>
      <c r="G173" s="37">
        <v>2489.5333333333338</v>
      </c>
      <c r="H173" s="37">
        <v>2590.5333333333338</v>
      </c>
      <c r="I173" s="37">
        <v>2611.2666666666664</v>
      </c>
      <c r="J173" s="37">
        <v>2641.0333333333338</v>
      </c>
      <c r="K173" s="28">
        <v>2581.5</v>
      </c>
      <c r="L173" s="28">
        <v>2531</v>
      </c>
      <c r="M173" s="28">
        <v>52.277850000000001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936.35</v>
      </c>
      <c r="D174" s="37">
        <v>936.13333333333321</v>
      </c>
      <c r="E174" s="37">
        <v>929.26666666666642</v>
      </c>
      <c r="F174" s="37">
        <v>922.18333333333317</v>
      </c>
      <c r="G174" s="37">
        <v>915.31666666666638</v>
      </c>
      <c r="H174" s="37">
        <v>943.21666666666647</v>
      </c>
      <c r="I174" s="37">
        <v>950.08333333333326</v>
      </c>
      <c r="J174" s="37">
        <v>957.16666666666652</v>
      </c>
      <c r="K174" s="28">
        <v>943</v>
      </c>
      <c r="L174" s="28">
        <v>929.05</v>
      </c>
      <c r="M174" s="28">
        <v>7.3045799999999996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1293.4000000000001</v>
      </c>
      <c r="D175" s="37">
        <v>1290.4666666666667</v>
      </c>
      <c r="E175" s="37">
        <v>1284.9333333333334</v>
      </c>
      <c r="F175" s="37">
        <v>1276.4666666666667</v>
      </c>
      <c r="G175" s="37">
        <v>1270.9333333333334</v>
      </c>
      <c r="H175" s="37">
        <v>1298.9333333333334</v>
      </c>
      <c r="I175" s="37">
        <v>1304.4666666666667</v>
      </c>
      <c r="J175" s="37">
        <v>1312.9333333333334</v>
      </c>
      <c r="K175" s="28">
        <v>1296</v>
      </c>
      <c r="L175" s="28">
        <v>1282</v>
      </c>
      <c r="M175" s="28">
        <v>4.4093900000000001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2601.1999999999998</v>
      </c>
      <c r="D176" s="37">
        <v>2601.1166666666668</v>
      </c>
      <c r="E176" s="37">
        <v>2575.0833333333335</v>
      </c>
      <c r="F176" s="37">
        <v>2548.9666666666667</v>
      </c>
      <c r="G176" s="37">
        <v>2522.9333333333334</v>
      </c>
      <c r="H176" s="37">
        <v>2627.2333333333336</v>
      </c>
      <c r="I176" s="37">
        <v>2653.2666666666664</v>
      </c>
      <c r="J176" s="37">
        <v>2679.3833333333337</v>
      </c>
      <c r="K176" s="28">
        <v>2627.15</v>
      </c>
      <c r="L176" s="28">
        <v>2575</v>
      </c>
      <c r="M176" s="28">
        <v>3.4552399999999999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21293.65</v>
      </c>
      <c r="D177" s="37">
        <v>21154.166666666668</v>
      </c>
      <c r="E177" s="37">
        <v>20940.483333333337</v>
      </c>
      <c r="F177" s="37">
        <v>20587.316666666669</v>
      </c>
      <c r="G177" s="37">
        <v>20373.633333333339</v>
      </c>
      <c r="H177" s="37">
        <v>21507.333333333336</v>
      </c>
      <c r="I177" s="37">
        <v>21721.016666666663</v>
      </c>
      <c r="J177" s="37">
        <v>22074.183333333334</v>
      </c>
      <c r="K177" s="28">
        <v>21367.85</v>
      </c>
      <c r="L177" s="28">
        <v>20801</v>
      </c>
      <c r="M177" s="28">
        <v>0.40749000000000002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1320.8</v>
      </c>
      <c r="D178" s="37">
        <v>1322.95</v>
      </c>
      <c r="E178" s="37">
        <v>1307.9000000000001</v>
      </c>
      <c r="F178" s="37">
        <v>1295</v>
      </c>
      <c r="G178" s="37">
        <v>1279.95</v>
      </c>
      <c r="H178" s="37">
        <v>1335.8500000000001</v>
      </c>
      <c r="I178" s="37">
        <v>1350.8999999999999</v>
      </c>
      <c r="J178" s="37">
        <v>1363.8000000000002</v>
      </c>
      <c r="K178" s="28">
        <v>1338</v>
      </c>
      <c r="L178" s="28">
        <v>1310.05</v>
      </c>
      <c r="M178" s="28">
        <v>5.9768699999999999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2935.4</v>
      </c>
      <c r="D179" s="37">
        <v>2929</v>
      </c>
      <c r="E179" s="37">
        <v>2909.45</v>
      </c>
      <c r="F179" s="37">
        <v>2883.5</v>
      </c>
      <c r="G179" s="37">
        <v>2863.95</v>
      </c>
      <c r="H179" s="37">
        <v>2954.95</v>
      </c>
      <c r="I179" s="37">
        <v>2974.5</v>
      </c>
      <c r="J179" s="37">
        <v>3000.45</v>
      </c>
      <c r="K179" s="28">
        <v>2948.55</v>
      </c>
      <c r="L179" s="28">
        <v>2903.05</v>
      </c>
      <c r="M179" s="28">
        <v>1.5347900000000001</v>
      </c>
      <c r="N179" s="1"/>
      <c r="O179" s="1"/>
    </row>
    <row r="180" spans="1:15" ht="12.75" customHeight="1">
      <c r="A180" s="53">
        <v>171</v>
      </c>
      <c r="B180" s="28" t="s">
        <v>824</v>
      </c>
      <c r="C180" s="28">
        <v>522.70000000000005</v>
      </c>
      <c r="D180" s="37">
        <v>523.93333333333339</v>
      </c>
      <c r="E180" s="37">
        <v>519.36666666666679</v>
      </c>
      <c r="F180" s="37">
        <v>516.03333333333342</v>
      </c>
      <c r="G180" s="37">
        <v>511.46666666666681</v>
      </c>
      <c r="H180" s="37">
        <v>527.26666666666677</v>
      </c>
      <c r="I180" s="37">
        <v>531.83333333333337</v>
      </c>
      <c r="J180" s="37">
        <v>535.16666666666674</v>
      </c>
      <c r="K180" s="28">
        <v>528.5</v>
      </c>
      <c r="L180" s="28">
        <v>520.6</v>
      </c>
      <c r="M180" s="28">
        <v>11.29613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538.9</v>
      </c>
      <c r="D181" s="37">
        <v>538.66666666666663</v>
      </c>
      <c r="E181" s="37">
        <v>536.5333333333333</v>
      </c>
      <c r="F181" s="37">
        <v>534.16666666666663</v>
      </c>
      <c r="G181" s="37">
        <v>532.0333333333333</v>
      </c>
      <c r="H181" s="37">
        <v>541.0333333333333</v>
      </c>
      <c r="I181" s="37">
        <v>543.16666666666674</v>
      </c>
      <c r="J181" s="37">
        <v>545.5333333333333</v>
      </c>
      <c r="K181" s="28">
        <v>540.79999999999995</v>
      </c>
      <c r="L181" s="28">
        <v>536.29999999999995</v>
      </c>
      <c r="M181" s="28">
        <v>78.199939999999998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80.5</v>
      </c>
      <c r="D182" s="37">
        <v>80.350000000000009</v>
      </c>
      <c r="E182" s="37">
        <v>79.65000000000002</v>
      </c>
      <c r="F182" s="37">
        <v>78.800000000000011</v>
      </c>
      <c r="G182" s="37">
        <v>78.100000000000023</v>
      </c>
      <c r="H182" s="37">
        <v>81.200000000000017</v>
      </c>
      <c r="I182" s="37">
        <v>81.900000000000006</v>
      </c>
      <c r="J182" s="37">
        <v>82.750000000000014</v>
      </c>
      <c r="K182" s="28">
        <v>81.05</v>
      </c>
      <c r="L182" s="28">
        <v>79.5</v>
      </c>
      <c r="M182" s="28">
        <v>218.81137000000001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884.6</v>
      </c>
      <c r="D183" s="37">
        <v>878.4</v>
      </c>
      <c r="E183" s="37">
        <v>870.65</v>
      </c>
      <c r="F183" s="37">
        <v>856.7</v>
      </c>
      <c r="G183" s="37">
        <v>848.95</v>
      </c>
      <c r="H183" s="37">
        <v>892.34999999999991</v>
      </c>
      <c r="I183" s="37">
        <v>900.09999999999991</v>
      </c>
      <c r="J183" s="37">
        <v>914.04999999999984</v>
      </c>
      <c r="K183" s="28">
        <v>886.15</v>
      </c>
      <c r="L183" s="28">
        <v>864.45</v>
      </c>
      <c r="M183" s="28">
        <v>28.085380000000001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510.6</v>
      </c>
      <c r="D184" s="37">
        <v>514.2833333333333</v>
      </c>
      <c r="E184" s="37">
        <v>505.96666666666658</v>
      </c>
      <c r="F184" s="37">
        <v>501.33333333333326</v>
      </c>
      <c r="G184" s="37">
        <v>493.01666666666654</v>
      </c>
      <c r="H184" s="37">
        <v>518.91666666666663</v>
      </c>
      <c r="I184" s="37">
        <v>527.23333333333323</v>
      </c>
      <c r="J184" s="37">
        <v>531.86666666666667</v>
      </c>
      <c r="K184" s="28">
        <v>522.6</v>
      </c>
      <c r="L184" s="28">
        <v>509.65</v>
      </c>
      <c r="M184" s="28">
        <v>7.5840199999999998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578.35</v>
      </c>
      <c r="D185" s="37">
        <v>582.91666666666663</v>
      </c>
      <c r="E185" s="37">
        <v>571.48333333333323</v>
      </c>
      <c r="F185" s="37">
        <v>564.61666666666656</v>
      </c>
      <c r="G185" s="37">
        <v>553.18333333333317</v>
      </c>
      <c r="H185" s="37">
        <v>589.7833333333333</v>
      </c>
      <c r="I185" s="37">
        <v>601.2166666666667</v>
      </c>
      <c r="J185" s="37">
        <v>608.08333333333337</v>
      </c>
      <c r="K185" s="28">
        <v>594.35</v>
      </c>
      <c r="L185" s="28">
        <v>576.04999999999995</v>
      </c>
      <c r="M185" s="28">
        <v>3.8346499999999999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1038.05</v>
      </c>
      <c r="D186" s="37">
        <v>1034.3333333333333</v>
      </c>
      <c r="E186" s="37">
        <v>1025.7166666666665</v>
      </c>
      <c r="F186" s="37">
        <v>1013.3833333333332</v>
      </c>
      <c r="G186" s="37">
        <v>1004.7666666666664</v>
      </c>
      <c r="H186" s="37">
        <v>1046.6666666666665</v>
      </c>
      <c r="I186" s="37">
        <v>1055.2833333333333</v>
      </c>
      <c r="J186" s="37">
        <v>1067.6166666666666</v>
      </c>
      <c r="K186" s="28">
        <v>1042.95</v>
      </c>
      <c r="L186" s="28">
        <v>1022</v>
      </c>
      <c r="M186" s="28">
        <v>11.59599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1119.1500000000001</v>
      </c>
      <c r="D187" s="37">
        <v>1123.9166666666667</v>
      </c>
      <c r="E187" s="37">
        <v>1110.0333333333335</v>
      </c>
      <c r="F187" s="37">
        <v>1100.9166666666667</v>
      </c>
      <c r="G187" s="37">
        <v>1087.0333333333335</v>
      </c>
      <c r="H187" s="37">
        <v>1133.0333333333335</v>
      </c>
      <c r="I187" s="37">
        <v>1146.9166666666667</v>
      </c>
      <c r="J187" s="37">
        <v>1156.0333333333335</v>
      </c>
      <c r="K187" s="28">
        <v>1137.8</v>
      </c>
      <c r="L187" s="28">
        <v>1114.8</v>
      </c>
      <c r="M187" s="28">
        <v>10.6935</v>
      </c>
      <c r="N187" s="1"/>
      <c r="O187" s="1"/>
    </row>
    <row r="188" spans="1:15" ht="12.75" customHeight="1">
      <c r="A188" s="53">
        <v>179</v>
      </c>
      <c r="B188" s="28" t="s">
        <v>502</v>
      </c>
      <c r="C188" s="28">
        <v>1264.5</v>
      </c>
      <c r="D188" s="37">
        <v>1264.8</v>
      </c>
      <c r="E188" s="37">
        <v>1245.25</v>
      </c>
      <c r="F188" s="37">
        <v>1226</v>
      </c>
      <c r="G188" s="37">
        <v>1206.45</v>
      </c>
      <c r="H188" s="37">
        <v>1284.05</v>
      </c>
      <c r="I188" s="37">
        <v>1303.5999999999997</v>
      </c>
      <c r="J188" s="37">
        <v>1322.85</v>
      </c>
      <c r="K188" s="28">
        <v>1284.3499999999999</v>
      </c>
      <c r="L188" s="28">
        <v>1245.55</v>
      </c>
      <c r="M188" s="28">
        <v>7.9093799999999996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3133.4</v>
      </c>
      <c r="D189" s="37">
        <v>3131.2000000000003</v>
      </c>
      <c r="E189" s="37">
        <v>3114.4500000000007</v>
      </c>
      <c r="F189" s="37">
        <v>3095.5000000000005</v>
      </c>
      <c r="G189" s="37">
        <v>3078.7500000000009</v>
      </c>
      <c r="H189" s="37">
        <v>3150.1500000000005</v>
      </c>
      <c r="I189" s="37">
        <v>3166.8999999999996</v>
      </c>
      <c r="J189" s="37">
        <v>3185.8500000000004</v>
      </c>
      <c r="K189" s="28">
        <v>3147.95</v>
      </c>
      <c r="L189" s="28">
        <v>3112.25</v>
      </c>
      <c r="M189" s="28">
        <v>21.479120000000002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837.45</v>
      </c>
      <c r="D190" s="37">
        <v>835.88333333333321</v>
      </c>
      <c r="E190" s="37">
        <v>830.61666666666645</v>
      </c>
      <c r="F190" s="37">
        <v>823.78333333333319</v>
      </c>
      <c r="G190" s="37">
        <v>818.51666666666642</v>
      </c>
      <c r="H190" s="37">
        <v>842.71666666666647</v>
      </c>
      <c r="I190" s="37">
        <v>847.98333333333335</v>
      </c>
      <c r="J190" s="37">
        <v>854.81666666666649</v>
      </c>
      <c r="K190" s="28">
        <v>841.15</v>
      </c>
      <c r="L190" s="28">
        <v>829.05</v>
      </c>
      <c r="M190" s="28">
        <v>15.53679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8872.85</v>
      </c>
      <c r="D191" s="37">
        <v>8858.5</v>
      </c>
      <c r="E191" s="37">
        <v>8773.2000000000007</v>
      </c>
      <c r="F191" s="37">
        <v>8673.5500000000011</v>
      </c>
      <c r="G191" s="37">
        <v>8588.2500000000018</v>
      </c>
      <c r="H191" s="37">
        <v>8958.15</v>
      </c>
      <c r="I191" s="37">
        <v>9043.4499999999989</v>
      </c>
      <c r="J191" s="37">
        <v>9143.0999999999985</v>
      </c>
      <c r="K191" s="28">
        <v>8943.7999999999993</v>
      </c>
      <c r="L191" s="28">
        <v>8758.85</v>
      </c>
      <c r="M191" s="28">
        <v>2.9167200000000002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459</v>
      </c>
      <c r="D192" s="37">
        <v>459.98333333333335</v>
      </c>
      <c r="E192" s="37">
        <v>456.01666666666671</v>
      </c>
      <c r="F192" s="37">
        <v>453.03333333333336</v>
      </c>
      <c r="G192" s="37">
        <v>449.06666666666672</v>
      </c>
      <c r="H192" s="37">
        <v>462.9666666666667</v>
      </c>
      <c r="I192" s="37">
        <v>466.93333333333339</v>
      </c>
      <c r="J192" s="37">
        <v>469.91666666666669</v>
      </c>
      <c r="K192" s="28">
        <v>463.95</v>
      </c>
      <c r="L192" s="28">
        <v>457</v>
      </c>
      <c r="M192" s="28">
        <v>93.781080000000003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236.45</v>
      </c>
      <c r="D193" s="37">
        <v>236.68333333333331</v>
      </c>
      <c r="E193" s="37">
        <v>234.96666666666661</v>
      </c>
      <c r="F193" s="37">
        <v>233.48333333333329</v>
      </c>
      <c r="G193" s="37">
        <v>231.76666666666659</v>
      </c>
      <c r="H193" s="37">
        <v>238.16666666666663</v>
      </c>
      <c r="I193" s="37">
        <v>239.88333333333333</v>
      </c>
      <c r="J193" s="37">
        <v>241.36666666666665</v>
      </c>
      <c r="K193" s="28">
        <v>238.4</v>
      </c>
      <c r="L193" s="28">
        <v>235.2</v>
      </c>
      <c r="M193" s="28">
        <v>105.00642999999999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106.9</v>
      </c>
      <c r="D194" s="37">
        <v>106.66666666666667</v>
      </c>
      <c r="E194" s="37">
        <v>106.03333333333335</v>
      </c>
      <c r="F194" s="37">
        <v>105.16666666666667</v>
      </c>
      <c r="G194" s="37">
        <v>104.53333333333335</v>
      </c>
      <c r="H194" s="37">
        <v>107.53333333333335</v>
      </c>
      <c r="I194" s="37">
        <v>108.16666666666667</v>
      </c>
      <c r="J194" s="37">
        <v>109.03333333333335</v>
      </c>
      <c r="K194" s="28">
        <v>107.3</v>
      </c>
      <c r="L194" s="28">
        <v>105.8</v>
      </c>
      <c r="M194" s="28">
        <v>403.52735000000001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1065.05</v>
      </c>
      <c r="D195" s="37">
        <v>1063.55</v>
      </c>
      <c r="E195" s="37">
        <v>1056.3</v>
      </c>
      <c r="F195" s="37">
        <v>1047.55</v>
      </c>
      <c r="G195" s="37">
        <v>1040.3</v>
      </c>
      <c r="H195" s="37">
        <v>1072.3</v>
      </c>
      <c r="I195" s="37">
        <v>1079.55</v>
      </c>
      <c r="J195" s="37">
        <v>1088.3</v>
      </c>
      <c r="K195" s="28">
        <v>1070.8</v>
      </c>
      <c r="L195" s="28">
        <v>1054.8</v>
      </c>
      <c r="M195" s="28">
        <v>16.770790000000002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755.4</v>
      </c>
      <c r="D196" s="37">
        <v>752.7833333333333</v>
      </c>
      <c r="E196" s="37">
        <v>746.91666666666663</v>
      </c>
      <c r="F196" s="37">
        <v>738.43333333333328</v>
      </c>
      <c r="G196" s="37">
        <v>732.56666666666661</v>
      </c>
      <c r="H196" s="37">
        <v>761.26666666666665</v>
      </c>
      <c r="I196" s="37">
        <v>767.13333333333344</v>
      </c>
      <c r="J196" s="37">
        <v>775.61666666666667</v>
      </c>
      <c r="K196" s="28">
        <v>758.65</v>
      </c>
      <c r="L196" s="28">
        <v>744.3</v>
      </c>
      <c r="M196" s="28">
        <v>2.1910500000000002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2627.35</v>
      </c>
      <c r="D197" s="37">
        <v>2626.0666666666671</v>
      </c>
      <c r="E197" s="37">
        <v>2612.1333333333341</v>
      </c>
      <c r="F197" s="37">
        <v>2596.916666666667</v>
      </c>
      <c r="G197" s="37">
        <v>2582.983333333334</v>
      </c>
      <c r="H197" s="37">
        <v>2641.2833333333342</v>
      </c>
      <c r="I197" s="37">
        <v>2655.2166666666676</v>
      </c>
      <c r="J197" s="37">
        <v>2670.4333333333343</v>
      </c>
      <c r="K197" s="28">
        <v>2640</v>
      </c>
      <c r="L197" s="28">
        <v>2610.85</v>
      </c>
      <c r="M197" s="28">
        <v>7.3348100000000001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1520.75</v>
      </c>
      <c r="D198" s="37">
        <v>1516.5999999999997</v>
      </c>
      <c r="E198" s="37">
        <v>1505.7499999999993</v>
      </c>
      <c r="F198" s="37">
        <v>1490.7499999999995</v>
      </c>
      <c r="G198" s="37">
        <v>1479.8999999999992</v>
      </c>
      <c r="H198" s="37">
        <v>1531.5999999999995</v>
      </c>
      <c r="I198" s="37">
        <v>1542.4499999999998</v>
      </c>
      <c r="J198" s="37">
        <v>1557.4499999999996</v>
      </c>
      <c r="K198" s="28">
        <v>1527.45</v>
      </c>
      <c r="L198" s="28">
        <v>1501.6</v>
      </c>
      <c r="M198" s="28">
        <v>1.39412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572.6</v>
      </c>
      <c r="D199" s="37">
        <v>574.78333333333342</v>
      </c>
      <c r="E199" s="37">
        <v>568.01666666666688</v>
      </c>
      <c r="F199" s="37">
        <v>563.43333333333351</v>
      </c>
      <c r="G199" s="37">
        <v>556.66666666666697</v>
      </c>
      <c r="H199" s="37">
        <v>579.36666666666679</v>
      </c>
      <c r="I199" s="37">
        <v>586.13333333333344</v>
      </c>
      <c r="J199" s="37">
        <v>590.7166666666667</v>
      </c>
      <c r="K199" s="28">
        <v>581.54999999999995</v>
      </c>
      <c r="L199" s="28">
        <v>570.20000000000005</v>
      </c>
      <c r="M199" s="28">
        <v>7.7509499999999996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1398.25</v>
      </c>
      <c r="D200" s="37">
        <v>1397.2833333333335</v>
      </c>
      <c r="E200" s="37">
        <v>1385.616666666667</v>
      </c>
      <c r="F200" s="37">
        <v>1372.9833333333336</v>
      </c>
      <c r="G200" s="37">
        <v>1361.3166666666671</v>
      </c>
      <c r="H200" s="37">
        <v>1409.916666666667</v>
      </c>
      <c r="I200" s="37">
        <v>1421.5833333333335</v>
      </c>
      <c r="J200" s="37">
        <v>1434.2166666666669</v>
      </c>
      <c r="K200" s="28">
        <v>1408.95</v>
      </c>
      <c r="L200" s="28">
        <v>1384.65</v>
      </c>
      <c r="M200" s="28">
        <v>6.33249</v>
      </c>
      <c r="N200" s="1"/>
      <c r="O200" s="1"/>
    </row>
    <row r="201" spans="1:15" ht="12.75" customHeight="1">
      <c r="A201" s="53">
        <v>192</v>
      </c>
      <c r="B201" s="28" t="s">
        <v>509</v>
      </c>
      <c r="C201" s="28">
        <v>40.950000000000003</v>
      </c>
      <c r="D201" s="37">
        <v>40.949999999999996</v>
      </c>
      <c r="E201" s="37">
        <v>39.999999999999993</v>
      </c>
      <c r="F201" s="37">
        <v>39.049999999999997</v>
      </c>
      <c r="G201" s="37">
        <v>38.099999999999994</v>
      </c>
      <c r="H201" s="37">
        <v>41.899999999999991</v>
      </c>
      <c r="I201" s="37">
        <v>42.849999999999994</v>
      </c>
      <c r="J201" s="37">
        <v>43.79999999999999</v>
      </c>
      <c r="K201" s="28">
        <v>41.9</v>
      </c>
      <c r="L201" s="28">
        <v>40</v>
      </c>
      <c r="M201" s="28">
        <v>446.86002999999999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746.85</v>
      </c>
      <c r="D202" s="37">
        <v>746.86666666666667</v>
      </c>
      <c r="E202" s="37">
        <v>739.98333333333335</v>
      </c>
      <c r="F202" s="37">
        <v>733.11666666666667</v>
      </c>
      <c r="G202" s="37">
        <v>726.23333333333335</v>
      </c>
      <c r="H202" s="37">
        <v>753.73333333333335</v>
      </c>
      <c r="I202" s="37">
        <v>760.61666666666679</v>
      </c>
      <c r="J202" s="37">
        <v>767.48333333333335</v>
      </c>
      <c r="K202" s="28">
        <v>753.75</v>
      </c>
      <c r="L202" s="28">
        <v>740</v>
      </c>
      <c r="M202" s="28">
        <v>19.633790000000001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6521.95</v>
      </c>
      <c r="D203" s="37">
        <v>6546.0666666666657</v>
      </c>
      <c r="E203" s="37">
        <v>6472.283333333331</v>
      </c>
      <c r="F203" s="37">
        <v>6422.616666666665</v>
      </c>
      <c r="G203" s="37">
        <v>6348.8333333333303</v>
      </c>
      <c r="H203" s="37">
        <v>6595.7333333333318</v>
      </c>
      <c r="I203" s="37">
        <v>6669.5166666666664</v>
      </c>
      <c r="J203" s="37">
        <v>6719.1833333333325</v>
      </c>
      <c r="K203" s="28">
        <v>6619.85</v>
      </c>
      <c r="L203" s="28">
        <v>6496.4</v>
      </c>
      <c r="M203" s="28">
        <v>3.8531200000000001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42.9</v>
      </c>
      <c r="D204" s="37">
        <v>42.9</v>
      </c>
      <c r="E204" s="37">
        <v>42.349999999999994</v>
      </c>
      <c r="F204" s="37">
        <v>41.8</v>
      </c>
      <c r="G204" s="37">
        <v>41.249999999999993</v>
      </c>
      <c r="H204" s="37">
        <v>43.449999999999996</v>
      </c>
      <c r="I204" s="37">
        <v>43.999999999999993</v>
      </c>
      <c r="J204" s="37">
        <v>44.55</v>
      </c>
      <c r="K204" s="28">
        <v>43.45</v>
      </c>
      <c r="L204" s="28">
        <v>42.35</v>
      </c>
      <c r="M204" s="28">
        <v>61.053319999999999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1696.6</v>
      </c>
      <c r="D205" s="37">
        <v>1707.0666666666666</v>
      </c>
      <c r="E205" s="37">
        <v>1680.5333333333333</v>
      </c>
      <c r="F205" s="37">
        <v>1664.4666666666667</v>
      </c>
      <c r="G205" s="37">
        <v>1637.9333333333334</v>
      </c>
      <c r="H205" s="37">
        <v>1723.1333333333332</v>
      </c>
      <c r="I205" s="37">
        <v>1749.6666666666665</v>
      </c>
      <c r="J205" s="37">
        <v>1765.7333333333331</v>
      </c>
      <c r="K205" s="28">
        <v>1733.6</v>
      </c>
      <c r="L205" s="28">
        <v>1691</v>
      </c>
      <c r="M205" s="28">
        <v>3.0852900000000001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818.55</v>
      </c>
      <c r="D206" s="37">
        <v>820.08333333333337</v>
      </c>
      <c r="E206" s="37">
        <v>808.91666666666674</v>
      </c>
      <c r="F206" s="37">
        <v>799.28333333333342</v>
      </c>
      <c r="G206" s="37">
        <v>788.11666666666679</v>
      </c>
      <c r="H206" s="37">
        <v>829.7166666666667</v>
      </c>
      <c r="I206" s="37">
        <v>840.88333333333344</v>
      </c>
      <c r="J206" s="37">
        <v>850.51666666666665</v>
      </c>
      <c r="K206" s="28">
        <v>831.25</v>
      </c>
      <c r="L206" s="28">
        <v>810.45</v>
      </c>
      <c r="M206" s="28">
        <v>16.833069999999999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1033.4000000000001</v>
      </c>
      <c r="D207" s="37">
        <v>1033.3500000000001</v>
      </c>
      <c r="E207" s="37">
        <v>1020.7000000000003</v>
      </c>
      <c r="F207" s="37">
        <v>1008.0000000000001</v>
      </c>
      <c r="G207" s="37">
        <v>995.35000000000025</v>
      </c>
      <c r="H207" s="37">
        <v>1046.0500000000002</v>
      </c>
      <c r="I207" s="37">
        <v>1058.7000000000003</v>
      </c>
      <c r="J207" s="37">
        <v>1071.4000000000003</v>
      </c>
      <c r="K207" s="28">
        <v>1046</v>
      </c>
      <c r="L207" s="28">
        <v>1020.65</v>
      </c>
      <c r="M207" s="28">
        <v>11.963010000000001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260.39999999999998</v>
      </c>
      <c r="D208" s="37">
        <v>260.26666666666665</v>
      </c>
      <c r="E208" s="37">
        <v>257.68333333333328</v>
      </c>
      <c r="F208" s="37">
        <v>254.96666666666664</v>
      </c>
      <c r="G208" s="37">
        <v>252.38333333333327</v>
      </c>
      <c r="H208" s="37">
        <v>262.98333333333329</v>
      </c>
      <c r="I208" s="37">
        <v>265.56666666666666</v>
      </c>
      <c r="J208" s="37">
        <v>268.2833333333333</v>
      </c>
      <c r="K208" s="28">
        <v>262.85000000000002</v>
      </c>
      <c r="L208" s="28">
        <v>257.55</v>
      </c>
      <c r="M208" s="28">
        <v>66.252110000000002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9.3000000000000007</v>
      </c>
      <c r="D209" s="37">
        <v>9.2666666666666675</v>
      </c>
      <c r="E209" s="37">
        <v>9.0833333333333357</v>
      </c>
      <c r="F209" s="37">
        <v>8.8666666666666689</v>
      </c>
      <c r="G209" s="37">
        <v>8.6833333333333371</v>
      </c>
      <c r="H209" s="37">
        <v>9.4833333333333343</v>
      </c>
      <c r="I209" s="37">
        <v>9.6666666666666679</v>
      </c>
      <c r="J209" s="37">
        <v>9.8833333333333329</v>
      </c>
      <c r="K209" s="28">
        <v>9.4499999999999993</v>
      </c>
      <c r="L209" s="28">
        <v>9.0500000000000007</v>
      </c>
      <c r="M209" s="28">
        <v>1250.6403700000001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987.25</v>
      </c>
      <c r="D210" s="37">
        <v>982.94999999999993</v>
      </c>
      <c r="E210" s="37">
        <v>975.34999999999991</v>
      </c>
      <c r="F210" s="37">
        <v>963.44999999999993</v>
      </c>
      <c r="G210" s="37">
        <v>955.84999999999991</v>
      </c>
      <c r="H210" s="37">
        <v>994.84999999999991</v>
      </c>
      <c r="I210" s="37">
        <v>1002.45</v>
      </c>
      <c r="J210" s="37">
        <v>1014.3499999999999</v>
      </c>
      <c r="K210" s="28">
        <v>990.55</v>
      </c>
      <c r="L210" s="28">
        <v>971.05</v>
      </c>
      <c r="M210" s="28">
        <v>7.9630999999999998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1790.95</v>
      </c>
      <c r="D211" s="37">
        <v>1806.5666666666668</v>
      </c>
      <c r="E211" s="37">
        <v>1753.2333333333336</v>
      </c>
      <c r="F211" s="37">
        <v>1715.5166666666667</v>
      </c>
      <c r="G211" s="37">
        <v>1662.1833333333334</v>
      </c>
      <c r="H211" s="37">
        <v>1844.2833333333338</v>
      </c>
      <c r="I211" s="37">
        <v>1897.6166666666672</v>
      </c>
      <c r="J211" s="37">
        <v>1935.3333333333339</v>
      </c>
      <c r="K211" s="28">
        <v>1859.9</v>
      </c>
      <c r="L211" s="28">
        <v>1768.85</v>
      </c>
      <c r="M211" s="28">
        <v>0.71787999999999996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405.5</v>
      </c>
      <c r="D212" s="37">
        <v>405.83333333333331</v>
      </c>
      <c r="E212" s="37">
        <v>403.66666666666663</v>
      </c>
      <c r="F212" s="37">
        <v>401.83333333333331</v>
      </c>
      <c r="G212" s="37">
        <v>399.66666666666663</v>
      </c>
      <c r="H212" s="37">
        <v>407.66666666666663</v>
      </c>
      <c r="I212" s="37">
        <v>409.83333333333326</v>
      </c>
      <c r="J212" s="37">
        <v>411.66666666666663</v>
      </c>
      <c r="K212" s="28">
        <v>408</v>
      </c>
      <c r="L212" s="28">
        <v>404</v>
      </c>
      <c r="M212" s="28">
        <v>90.09254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16.649999999999999</v>
      </c>
      <c r="D213" s="37">
        <v>16.75</v>
      </c>
      <c r="E213" s="37">
        <v>16.100000000000001</v>
      </c>
      <c r="F213" s="37">
        <v>15.55</v>
      </c>
      <c r="G213" s="37">
        <v>14.900000000000002</v>
      </c>
      <c r="H213" s="37">
        <v>17.3</v>
      </c>
      <c r="I213" s="37">
        <v>17.95</v>
      </c>
      <c r="J213" s="37">
        <v>18.5</v>
      </c>
      <c r="K213" s="28">
        <v>17.399999999999999</v>
      </c>
      <c r="L213" s="28">
        <v>16.2</v>
      </c>
      <c r="M213" s="28">
        <v>1451.51126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251</v>
      </c>
      <c r="D214" s="37">
        <v>251.21666666666667</v>
      </c>
      <c r="E214" s="37">
        <v>248.03333333333333</v>
      </c>
      <c r="F214" s="37">
        <v>245.06666666666666</v>
      </c>
      <c r="G214" s="37">
        <v>241.88333333333333</v>
      </c>
      <c r="H214" s="37">
        <v>254.18333333333334</v>
      </c>
      <c r="I214" s="37">
        <v>257.36666666666667</v>
      </c>
      <c r="J214" s="37">
        <v>260.33333333333337</v>
      </c>
      <c r="K214" s="37">
        <v>254.4</v>
      </c>
      <c r="L214" s="37">
        <v>248.25</v>
      </c>
      <c r="M214" s="37">
        <v>99.261480000000006</v>
      </c>
      <c r="N214" s="1"/>
      <c r="O214" s="1"/>
    </row>
    <row r="215" spans="1:15" ht="12.75" customHeight="1">
      <c r="A215" s="53">
        <v>206</v>
      </c>
      <c r="B215" s="28" t="s">
        <v>834</v>
      </c>
      <c r="C215" s="37">
        <v>59.65</v>
      </c>
      <c r="D215" s="37">
        <v>59.916666666666664</v>
      </c>
      <c r="E215" s="37">
        <v>59.033333333333331</v>
      </c>
      <c r="F215" s="37">
        <v>58.416666666666664</v>
      </c>
      <c r="G215" s="37">
        <v>57.533333333333331</v>
      </c>
      <c r="H215" s="37">
        <v>60.533333333333331</v>
      </c>
      <c r="I215" s="37">
        <v>61.416666666666671</v>
      </c>
      <c r="J215" s="37">
        <v>62.033333333333331</v>
      </c>
      <c r="K215" s="37">
        <v>60.8</v>
      </c>
      <c r="L215" s="37">
        <v>59.3</v>
      </c>
      <c r="M215" s="37">
        <v>845.39045999999996</v>
      </c>
      <c r="N215" s="1"/>
      <c r="O215" s="1"/>
    </row>
    <row r="216" spans="1:15" ht="12.75" customHeight="1">
      <c r="A216" s="53">
        <v>207</v>
      </c>
      <c r="B216" s="28" t="s">
        <v>825</v>
      </c>
      <c r="C216" s="37">
        <v>371.2</v>
      </c>
      <c r="D216" s="37">
        <v>370.4666666666667</v>
      </c>
      <c r="E216" s="37">
        <v>366.48333333333341</v>
      </c>
      <c r="F216" s="37">
        <v>361.76666666666671</v>
      </c>
      <c r="G216" s="37">
        <v>357.78333333333342</v>
      </c>
      <c r="H216" s="37">
        <v>375.18333333333339</v>
      </c>
      <c r="I216" s="37">
        <v>379.16666666666674</v>
      </c>
      <c r="J216" s="37">
        <v>383.88333333333338</v>
      </c>
      <c r="K216" s="37">
        <v>374.45</v>
      </c>
      <c r="L216" s="37">
        <v>365.75</v>
      </c>
      <c r="M216" s="37">
        <v>8.33704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0"/>
      <c r="B1" s="44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44810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3" t="s">
        <v>16</v>
      </c>
      <c r="B9" s="435" t="s">
        <v>18</v>
      </c>
      <c r="C9" s="439" t="s">
        <v>20</v>
      </c>
      <c r="D9" s="439" t="s">
        <v>21</v>
      </c>
      <c r="E9" s="430" t="s">
        <v>22</v>
      </c>
      <c r="F9" s="431"/>
      <c r="G9" s="432"/>
      <c r="H9" s="430" t="s">
        <v>23</v>
      </c>
      <c r="I9" s="431"/>
      <c r="J9" s="432"/>
      <c r="K9" s="23"/>
      <c r="L9" s="24"/>
      <c r="M9" s="50"/>
      <c r="N9" s="1"/>
      <c r="O9" s="1"/>
    </row>
    <row r="10" spans="1:15" ht="42.75" customHeight="1">
      <c r="A10" s="437"/>
      <c r="B10" s="438"/>
      <c r="C10" s="438"/>
      <c r="D10" s="43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9" t="s">
        <v>287</v>
      </c>
      <c r="C11" s="270">
        <v>23244.85</v>
      </c>
      <c r="D11" s="271">
        <v>23177.116666666669</v>
      </c>
      <c r="E11" s="271">
        <v>22967.733333333337</v>
      </c>
      <c r="F11" s="271">
        <v>22690.616666666669</v>
      </c>
      <c r="G11" s="271">
        <v>22481.233333333337</v>
      </c>
      <c r="H11" s="271">
        <v>23454.233333333337</v>
      </c>
      <c r="I11" s="271">
        <v>23663.616666666669</v>
      </c>
      <c r="J11" s="271">
        <v>23940.733333333337</v>
      </c>
      <c r="K11" s="270">
        <v>23386.5</v>
      </c>
      <c r="L11" s="270">
        <v>22900</v>
      </c>
      <c r="M11" s="270">
        <v>1.7389999999999999E-2</v>
      </c>
      <c r="N11" s="1"/>
      <c r="O11" s="1"/>
    </row>
    <row r="12" spans="1:15" ht="12" customHeight="1">
      <c r="A12" s="30">
        <v>2</v>
      </c>
      <c r="B12" s="280" t="s">
        <v>288</v>
      </c>
      <c r="C12" s="270">
        <v>3289.2</v>
      </c>
      <c r="D12" s="271">
        <v>3310.2833333333333</v>
      </c>
      <c r="E12" s="271">
        <v>3232.5666666666666</v>
      </c>
      <c r="F12" s="271">
        <v>3175.9333333333334</v>
      </c>
      <c r="G12" s="271">
        <v>3098.2166666666667</v>
      </c>
      <c r="H12" s="271">
        <v>3366.9166666666665</v>
      </c>
      <c r="I12" s="271">
        <v>3444.6333333333328</v>
      </c>
      <c r="J12" s="271">
        <v>3501.2666666666664</v>
      </c>
      <c r="K12" s="270">
        <v>3388</v>
      </c>
      <c r="L12" s="270">
        <v>3253.65</v>
      </c>
      <c r="M12" s="270">
        <v>5.8741000000000003</v>
      </c>
      <c r="N12" s="1"/>
      <c r="O12" s="1"/>
    </row>
    <row r="13" spans="1:15" ht="12" customHeight="1">
      <c r="A13" s="30">
        <v>3</v>
      </c>
      <c r="B13" s="280" t="s">
        <v>43</v>
      </c>
      <c r="C13" s="270">
        <v>2288.15</v>
      </c>
      <c r="D13" s="271">
        <v>2292.7166666666667</v>
      </c>
      <c r="E13" s="271">
        <v>2280.4333333333334</v>
      </c>
      <c r="F13" s="271">
        <v>2272.7166666666667</v>
      </c>
      <c r="G13" s="271">
        <v>2260.4333333333334</v>
      </c>
      <c r="H13" s="271">
        <v>2300.4333333333334</v>
      </c>
      <c r="I13" s="271">
        <v>2312.7166666666672</v>
      </c>
      <c r="J13" s="271">
        <v>2320.4333333333334</v>
      </c>
      <c r="K13" s="270">
        <v>2305</v>
      </c>
      <c r="L13" s="270">
        <v>2285</v>
      </c>
      <c r="M13" s="270">
        <v>2.4565600000000001</v>
      </c>
      <c r="N13" s="1"/>
      <c r="O13" s="1"/>
    </row>
    <row r="14" spans="1:15" ht="12" customHeight="1">
      <c r="A14" s="30">
        <v>4</v>
      </c>
      <c r="B14" s="280" t="s">
        <v>290</v>
      </c>
      <c r="C14" s="270">
        <v>2585.75</v>
      </c>
      <c r="D14" s="271">
        <v>2611.4</v>
      </c>
      <c r="E14" s="271">
        <v>2535.4500000000003</v>
      </c>
      <c r="F14" s="271">
        <v>2485.15</v>
      </c>
      <c r="G14" s="271">
        <v>2409.2000000000003</v>
      </c>
      <c r="H14" s="271">
        <v>2661.7000000000003</v>
      </c>
      <c r="I14" s="271">
        <v>2737.65</v>
      </c>
      <c r="J14" s="271">
        <v>2787.9500000000003</v>
      </c>
      <c r="K14" s="270">
        <v>2687.35</v>
      </c>
      <c r="L14" s="270">
        <v>2561.1</v>
      </c>
      <c r="M14" s="270">
        <v>0.97477000000000003</v>
      </c>
      <c r="N14" s="1"/>
      <c r="O14" s="1"/>
    </row>
    <row r="15" spans="1:15" ht="12" customHeight="1">
      <c r="A15" s="30">
        <v>5</v>
      </c>
      <c r="B15" s="280" t="s">
        <v>291</v>
      </c>
      <c r="C15" s="270">
        <v>1057.45</v>
      </c>
      <c r="D15" s="271">
        <v>1052.8166666666666</v>
      </c>
      <c r="E15" s="271">
        <v>1034.6333333333332</v>
      </c>
      <c r="F15" s="271">
        <v>1011.8166666666666</v>
      </c>
      <c r="G15" s="271">
        <v>993.63333333333321</v>
      </c>
      <c r="H15" s="271">
        <v>1075.6333333333332</v>
      </c>
      <c r="I15" s="271">
        <v>1093.8166666666666</v>
      </c>
      <c r="J15" s="271">
        <v>1116.6333333333332</v>
      </c>
      <c r="K15" s="270">
        <v>1071</v>
      </c>
      <c r="L15" s="270">
        <v>1030</v>
      </c>
      <c r="M15" s="270">
        <v>6.0222100000000003</v>
      </c>
      <c r="N15" s="1"/>
      <c r="O15" s="1"/>
    </row>
    <row r="16" spans="1:15" ht="12" customHeight="1">
      <c r="A16" s="30">
        <v>6</v>
      </c>
      <c r="B16" s="280" t="s">
        <v>59</v>
      </c>
      <c r="C16" s="270">
        <v>651.95000000000005</v>
      </c>
      <c r="D16" s="271">
        <v>651.19999999999993</v>
      </c>
      <c r="E16" s="271">
        <v>643.74999999999989</v>
      </c>
      <c r="F16" s="271">
        <v>635.54999999999995</v>
      </c>
      <c r="G16" s="271">
        <v>628.09999999999991</v>
      </c>
      <c r="H16" s="271">
        <v>659.39999999999986</v>
      </c>
      <c r="I16" s="271">
        <v>666.84999999999991</v>
      </c>
      <c r="J16" s="271">
        <v>675.04999999999984</v>
      </c>
      <c r="K16" s="270">
        <v>658.65</v>
      </c>
      <c r="L16" s="270">
        <v>643</v>
      </c>
      <c r="M16" s="270">
        <v>10.277559999999999</v>
      </c>
      <c r="N16" s="1"/>
      <c r="O16" s="1"/>
    </row>
    <row r="17" spans="1:15" ht="12" customHeight="1">
      <c r="A17" s="30">
        <v>7</v>
      </c>
      <c r="B17" s="280" t="s">
        <v>292</v>
      </c>
      <c r="C17" s="270">
        <v>433.65</v>
      </c>
      <c r="D17" s="271">
        <v>432.93333333333334</v>
      </c>
      <c r="E17" s="271">
        <v>430.7166666666667</v>
      </c>
      <c r="F17" s="271">
        <v>427.78333333333336</v>
      </c>
      <c r="G17" s="271">
        <v>425.56666666666672</v>
      </c>
      <c r="H17" s="271">
        <v>435.86666666666667</v>
      </c>
      <c r="I17" s="271">
        <v>438.08333333333326</v>
      </c>
      <c r="J17" s="271">
        <v>441.01666666666665</v>
      </c>
      <c r="K17" s="270">
        <v>435.15</v>
      </c>
      <c r="L17" s="270">
        <v>430</v>
      </c>
      <c r="M17" s="270">
        <v>0.60506000000000004</v>
      </c>
      <c r="N17" s="1"/>
      <c r="O17" s="1"/>
    </row>
    <row r="18" spans="1:15" ht="12" customHeight="1">
      <c r="A18" s="30">
        <v>8</v>
      </c>
      <c r="B18" s="280" t="s">
        <v>293</v>
      </c>
      <c r="C18" s="270">
        <v>2287.9499999999998</v>
      </c>
      <c r="D18" s="271">
        <v>2293</v>
      </c>
      <c r="E18" s="271">
        <v>2268.9499999999998</v>
      </c>
      <c r="F18" s="271">
        <v>2249.9499999999998</v>
      </c>
      <c r="G18" s="271">
        <v>2225.8999999999996</v>
      </c>
      <c r="H18" s="271">
        <v>2312</v>
      </c>
      <c r="I18" s="271">
        <v>2336.0500000000002</v>
      </c>
      <c r="J18" s="271">
        <v>2355.0500000000002</v>
      </c>
      <c r="K18" s="270">
        <v>2317.0500000000002</v>
      </c>
      <c r="L18" s="270">
        <v>2274</v>
      </c>
      <c r="M18" s="270">
        <v>0.52695999999999998</v>
      </c>
      <c r="N18" s="1"/>
      <c r="O18" s="1"/>
    </row>
    <row r="19" spans="1:15" ht="12" customHeight="1">
      <c r="A19" s="30">
        <v>9</v>
      </c>
      <c r="B19" s="280" t="s">
        <v>237</v>
      </c>
      <c r="C19" s="270">
        <v>18209</v>
      </c>
      <c r="D19" s="271">
        <v>18339.666666666668</v>
      </c>
      <c r="E19" s="271">
        <v>18029.333333333336</v>
      </c>
      <c r="F19" s="271">
        <v>17849.666666666668</v>
      </c>
      <c r="G19" s="271">
        <v>17539.333333333336</v>
      </c>
      <c r="H19" s="271">
        <v>18519.333333333336</v>
      </c>
      <c r="I19" s="271">
        <v>18829.666666666672</v>
      </c>
      <c r="J19" s="271">
        <v>19009.333333333336</v>
      </c>
      <c r="K19" s="270">
        <v>18650</v>
      </c>
      <c r="L19" s="270">
        <v>18160</v>
      </c>
      <c r="M19" s="270">
        <v>0.20183999999999999</v>
      </c>
      <c r="N19" s="1"/>
      <c r="O19" s="1"/>
    </row>
    <row r="20" spans="1:15" ht="12" customHeight="1">
      <c r="A20" s="30">
        <v>10</v>
      </c>
      <c r="B20" s="280" t="s">
        <v>45</v>
      </c>
      <c r="C20" s="270">
        <v>3346.55</v>
      </c>
      <c r="D20" s="271">
        <v>3363.7833333333333</v>
      </c>
      <c r="E20" s="271">
        <v>3295.7666666666664</v>
      </c>
      <c r="F20" s="271">
        <v>3244.9833333333331</v>
      </c>
      <c r="G20" s="271">
        <v>3176.9666666666662</v>
      </c>
      <c r="H20" s="271">
        <v>3414.5666666666666</v>
      </c>
      <c r="I20" s="271">
        <v>3482.5833333333339</v>
      </c>
      <c r="J20" s="271">
        <v>3533.3666666666668</v>
      </c>
      <c r="K20" s="270">
        <v>3431.8</v>
      </c>
      <c r="L20" s="270">
        <v>3313</v>
      </c>
      <c r="M20" s="270">
        <v>36.869500000000002</v>
      </c>
      <c r="N20" s="1"/>
      <c r="O20" s="1"/>
    </row>
    <row r="21" spans="1:15" ht="12" customHeight="1">
      <c r="A21" s="30">
        <v>11</v>
      </c>
      <c r="B21" s="280" t="s">
        <v>238</v>
      </c>
      <c r="C21" s="270">
        <v>2353.8000000000002</v>
      </c>
      <c r="D21" s="271">
        <v>2371.2166666666667</v>
      </c>
      <c r="E21" s="271">
        <v>2325.5833333333335</v>
      </c>
      <c r="F21" s="271">
        <v>2297.3666666666668</v>
      </c>
      <c r="G21" s="271">
        <v>2251.7333333333336</v>
      </c>
      <c r="H21" s="271">
        <v>2399.4333333333334</v>
      </c>
      <c r="I21" s="271">
        <v>2445.0666666666666</v>
      </c>
      <c r="J21" s="271">
        <v>2473.2833333333333</v>
      </c>
      <c r="K21" s="270">
        <v>2416.85</v>
      </c>
      <c r="L21" s="270">
        <v>2343</v>
      </c>
      <c r="M21" s="270">
        <v>9.6299600000000005</v>
      </c>
      <c r="N21" s="1"/>
      <c r="O21" s="1"/>
    </row>
    <row r="22" spans="1:15" ht="12" customHeight="1">
      <c r="A22" s="30">
        <v>12</v>
      </c>
      <c r="B22" s="280" t="s">
        <v>46</v>
      </c>
      <c r="C22" s="270">
        <v>850.9</v>
      </c>
      <c r="D22" s="271">
        <v>854.66666666666663</v>
      </c>
      <c r="E22" s="271">
        <v>844.43333333333328</v>
      </c>
      <c r="F22" s="271">
        <v>837.9666666666667</v>
      </c>
      <c r="G22" s="271">
        <v>827.73333333333335</v>
      </c>
      <c r="H22" s="271">
        <v>861.13333333333321</v>
      </c>
      <c r="I22" s="271">
        <v>871.36666666666656</v>
      </c>
      <c r="J22" s="271">
        <v>877.83333333333314</v>
      </c>
      <c r="K22" s="270">
        <v>864.9</v>
      </c>
      <c r="L22" s="270">
        <v>848.2</v>
      </c>
      <c r="M22" s="270">
        <v>54.34684</v>
      </c>
      <c r="N22" s="1"/>
      <c r="O22" s="1"/>
    </row>
    <row r="23" spans="1:15" ht="12.75" customHeight="1">
      <c r="A23" s="30">
        <v>13</v>
      </c>
      <c r="B23" s="280" t="s">
        <v>239</v>
      </c>
      <c r="C23" s="270">
        <v>3530.6</v>
      </c>
      <c r="D23" s="271">
        <v>3560.6</v>
      </c>
      <c r="E23" s="271">
        <v>3475</v>
      </c>
      <c r="F23" s="271">
        <v>3419.4</v>
      </c>
      <c r="G23" s="271">
        <v>3333.8</v>
      </c>
      <c r="H23" s="271">
        <v>3616.2</v>
      </c>
      <c r="I23" s="271">
        <v>3701.7999999999993</v>
      </c>
      <c r="J23" s="271">
        <v>3757.3999999999996</v>
      </c>
      <c r="K23" s="270">
        <v>3646.2</v>
      </c>
      <c r="L23" s="270">
        <v>3505</v>
      </c>
      <c r="M23" s="270">
        <v>2.4970599999999998</v>
      </c>
      <c r="N23" s="1"/>
      <c r="O23" s="1"/>
    </row>
    <row r="24" spans="1:15" ht="12.75" customHeight="1">
      <c r="A24" s="30">
        <v>14</v>
      </c>
      <c r="B24" s="280" t="s">
        <v>240</v>
      </c>
      <c r="C24" s="270">
        <v>3881.25</v>
      </c>
      <c r="D24" s="271">
        <v>3870.75</v>
      </c>
      <c r="E24" s="271">
        <v>3821.5</v>
      </c>
      <c r="F24" s="271">
        <v>3761.75</v>
      </c>
      <c r="G24" s="271">
        <v>3712.5</v>
      </c>
      <c r="H24" s="271">
        <v>3930.5</v>
      </c>
      <c r="I24" s="271">
        <v>3979.75</v>
      </c>
      <c r="J24" s="271">
        <v>4039.5</v>
      </c>
      <c r="K24" s="270">
        <v>3920</v>
      </c>
      <c r="L24" s="270">
        <v>3811</v>
      </c>
      <c r="M24" s="270">
        <v>3.8831099999999998</v>
      </c>
      <c r="N24" s="1"/>
      <c r="O24" s="1"/>
    </row>
    <row r="25" spans="1:15" ht="12.75" customHeight="1">
      <c r="A25" s="30">
        <v>15</v>
      </c>
      <c r="B25" s="280" t="s">
        <v>241</v>
      </c>
      <c r="C25" s="270">
        <v>115.4</v>
      </c>
      <c r="D25" s="271">
        <v>115.89999999999999</v>
      </c>
      <c r="E25" s="271">
        <v>113.79999999999998</v>
      </c>
      <c r="F25" s="271">
        <v>112.19999999999999</v>
      </c>
      <c r="G25" s="271">
        <v>110.09999999999998</v>
      </c>
      <c r="H25" s="271">
        <v>117.49999999999999</v>
      </c>
      <c r="I25" s="271">
        <v>119.59999999999998</v>
      </c>
      <c r="J25" s="271">
        <v>121.19999999999999</v>
      </c>
      <c r="K25" s="270">
        <v>118</v>
      </c>
      <c r="L25" s="270">
        <v>114.3</v>
      </c>
      <c r="M25" s="270">
        <v>43.7943</v>
      </c>
      <c r="N25" s="1"/>
      <c r="O25" s="1"/>
    </row>
    <row r="26" spans="1:15" ht="12.75" customHeight="1">
      <c r="A26" s="30">
        <v>16</v>
      </c>
      <c r="B26" s="280" t="s">
        <v>41</v>
      </c>
      <c r="C26" s="270">
        <v>313.55</v>
      </c>
      <c r="D26" s="271">
        <v>310.91666666666669</v>
      </c>
      <c r="E26" s="271">
        <v>307.43333333333339</v>
      </c>
      <c r="F26" s="271">
        <v>301.31666666666672</v>
      </c>
      <c r="G26" s="271">
        <v>297.83333333333343</v>
      </c>
      <c r="H26" s="271">
        <v>317.03333333333336</v>
      </c>
      <c r="I26" s="271">
        <v>320.51666666666659</v>
      </c>
      <c r="J26" s="271">
        <v>326.63333333333333</v>
      </c>
      <c r="K26" s="270">
        <v>314.39999999999998</v>
      </c>
      <c r="L26" s="270">
        <v>304.8</v>
      </c>
      <c r="M26" s="270">
        <v>27.94631</v>
      </c>
      <c r="N26" s="1"/>
      <c r="O26" s="1"/>
    </row>
    <row r="27" spans="1:15" ht="12.75" customHeight="1">
      <c r="A27" s="30">
        <v>17</v>
      </c>
      <c r="B27" s="280" t="s">
        <v>835</v>
      </c>
      <c r="C27" s="270">
        <v>474</v>
      </c>
      <c r="D27" s="271">
        <v>470.93333333333334</v>
      </c>
      <c r="E27" s="271">
        <v>467.06666666666666</v>
      </c>
      <c r="F27" s="271">
        <v>460.13333333333333</v>
      </c>
      <c r="G27" s="271">
        <v>456.26666666666665</v>
      </c>
      <c r="H27" s="271">
        <v>477.86666666666667</v>
      </c>
      <c r="I27" s="271">
        <v>481.73333333333335</v>
      </c>
      <c r="J27" s="271">
        <v>488.66666666666669</v>
      </c>
      <c r="K27" s="270">
        <v>474.8</v>
      </c>
      <c r="L27" s="270">
        <v>464</v>
      </c>
      <c r="M27" s="270">
        <v>0.68754999999999999</v>
      </c>
      <c r="N27" s="1"/>
      <c r="O27" s="1"/>
    </row>
    <row r="28" spans="1:15" ht="12.75" customHeight="1">
      <c r="A28" s="30">
        <v>18</v>
      </c>
      <c r="B28" s="280" t="s">
        <v>294</v>
      </c>
      <c r="C28" s="270">
        <v>268.89999999999998</v>
      </c>
      <c r="D28" s="271">
        <v>268.93333333333334</v>
      </c>
      <c r="E28" s="271">
        <v>267.01666666666665</v>
      </c>
      <c r="F28" s="271">
        <v>265.13333333333333</v>
      </c>
      <c r="G28" s="271">
        <v>263.21666666666664</v>
      </c>
      <c r="H28" s="271">
        <v>270.81666666666666</v>
      </c>
      <c r="I28" s="271">
        <v>272.73333333333329</v>
      </c>
      <c r="J28" s="271">
        <v>274.61666666666667</v>
      </c>
      <c r="K28" s="270">
        <v>270.85000000000002</v>
      </c>
      <c r="L28" s="270">
        <v>267.05</v>
      </c>
      <c r="M28" s="270">
        <v>0.55935999999999997</v>
      </c>
      <c r="N28" s="1"/>
      <c r="O28" s="1"/>
    </row>
    <row r="29" spans="1:15" ht="12.75" customHeight="1">
      <c r="A29" s="30">
        <v>19</v>
      </c>
      <c r="B29" s="280" t="s">
        <v>295</v>
      </c>
      <c r="C29" s="270">
        <v>280.35000000000002</v>
      </c>
      <c r="D29" s="271">
        <v>281.83333333333331</v>
      </c>
      <c r="E29" s="271">
        <v>276.26666666666665</v>
      </c>
      <c r="F29" s="271">
        <v>272.18333333333334</v>
      </c>
      <c r="G29" s="271">
        <v>266.61666666666667</v>
      </c>
      <c r="H29" s="271">
        <v>285.91666666666663</v>
      </c>
      <c r="I29" s="271">
        <v>291.48333333333335</v>
      </c>
      <c r="J29" s="271">
        <v>295.56666666666661</v>
      </c>
      <c r="K29" s="270">
        <v>287.39999999999998</v>
      </c>
      <c r="L29" s="270">
        <v>277.75</v>
      </c>
      <c r="M29" s="270">
        <v>4.23916</v>
      </c>
      <c r="N29" s="1"/>
      <c r="O29" s="1"/>
    </row>
    <row r="30" spans="1:15" ht="12.75" customHeight="1">
      <c r="A30" s="30">
        <v>20</v>
      </c>
      <c r="B30" s="280" t="s">
        <v>296</v>
      </c>
      <c r="C30" s="270">
        <v>1279.2</v>
      </c>
      <c r="D30" s="271">
        <v>1286.0999999999999</v>
      </c>
      <c r="E30" s="271">
        <v>1268.1999999999998</v>
      </c>
      <c r="F30" s="271">
        <v>1257.1999999999998</v>
      </c>
      <c r="G30" s="271">
        <v>1239.2999999999997</v>
      </c>
      <c r="H30" s="271">
        <v>1297.0999999999999</v>
      </c>
      <c r="I30" s="271">
        <v>1315</v>
      </c>
      <c r="J30" s="271">
        <v>1326</v>
      </c>
      <c r="K30" s="270">
        <v>1304</v>
      </c>
      <c r="L30" s="270">
        <v>1275.0999999999999</v>
      </c>
      <c r="M30" s="270">
        <v>2.5703100000000001</v>
      </c>
      <c r="N30" s="1"/>
      <c r="O30" s="1"/>
    </row>
    <row r="31" spans="1:15" ht="12.75" customHeight="1">
      <c r="A31" s="30">
        <v>21</v>
      </c>
      <c r="B31" s="280" t="s">
        <v>242</v>
      </c>
      <c r="C31" s="270">
        <v>1346.3</v>
      </c>
      <c r="D31" s="271">
        <v>1352.1499999999999</v>
      </c>
      <c r="E31" s="271">
        <v>1334.1499999999996</v>
      </c>
      <c r="F31" s="271">
        <v>1321.9999999999998</v>
      </c>
      <c r="G31" s="271">
        <v>1303.9999999999995</v>
      </c>
      <c r="H31" s="271">
        <v>1364.2999999999997</v>
      </c>
      <c r="I31" s="271">
        <v>1382.3000000000002</v>
      </c>
      <c r="J31" s="271">
        <v>1394.4499999999998</v>
      </c>
      <c r="K31" s="270">
        <v>1370.15</v>
      </c>
      <c r="L31" s="270">
        <v>1340</v>
      </c>
      <c r="M31" s="270">
        <v>0.33949000000000001</v>
      </c>
      <c r="N31" s="1"/>
      <c r="O31" s="1"/>
    </row>
    <row r="32" spans="1:15" ht="12.75" customHeight="1">
      <c r="A32" s="30">
        <v>22</v>
      </c>
      <c r="B32" s="280" t="s">
        <v>52</v>
      </c>
      <c r="C32" s="270">
        <v>640</v>
      </c>
      <c r="D32" s="271">
        <v>640.83333333333337</v>
      </c>
      <c r="E32" s="271">
        <v>634.36666666666679</v>
      </c>
      <c r="F32" s="271">
        <v>628.73333333333346</v>
      </c>
      <c r="G32" s="271">
        <v>622.26666666666688</v>
      </c>
      <c r="H32" s="271">
        <v>646.4666666666667</v>
      </c>
      <c r="I32" s="271">
        <v>652.93333333333317</v>
      </c>
      <c r="J32" s="271">
        <v>658.56666666666661</v>
      </c>
      <c r="K32" s="270">
        <v>647.29999999999995</v>
      </c>
      <c r="L32" s="270">
        <v>635.20000000000005</v>
      </c>
      <c r="M32" s="270">
        <v>1.4889600000000001</v>
      </c>
      <c r="N32" s="1"/>
      <c r="O32" s="1"/>
    </row>
    <row r="33" spans="1:15" ht="12.75" customHeight="1">
      <c r="A33" s="30">
        <v>23</v>
      </c>
      <c r="B33" s="280" t="s">
        <v>48</v>
      </c>
      <c r="C33" s="270">
        <v>3034.85</v>
      </c>
      <c r="D33" s="271">
        <v>3017.6333333333337</v>
      </c>
      <c r="E33" s="271">
        <v>2982.2666666666673</v>
      </c>
      <c r="F33" s="271">
        <v>2929.6833333333338</v>
      </c>
      <c r="G33" s="271">
        <v>2894.3166666666675</v>
      </c>
      <c r="H33" s="271">
        <v>3070.2166666666672</v>
      </c>
      <c r="I33" s="271">
        <v>3105.583333333333</v>
      </c>
      <c r="J33" s="271">
        <v>3158.166666666667</v>
      </c>
      <c r="K33" s="270">
        <v>3053</v>
      </c>
      <c r="L33" s="270">
        <v>2965.05</v>
      </c>
      <c r="M33" s="270">
        <v>2.4255200000000001</v>
      </c>
      <c r="N33" s="1"/>
      <c r="O33" s="1"/>
    </row>
    <row r="34" spans="1:15" ht="12.75" customHeight="1">
      <c r="A34" s="30">
        <v>24</v>
      </c>
      <c r="B34" s="280" t="s">
        <v>297</v>
      </c>
      <c r="C34" s="270">
        <v>2971.25</v>
      </c>
      <c r="D34" s="271">
        <v>2988.8666666666668</v>
      </c>
      <c r="E34" s="271">
        <v>2944.7333333333336</v>
      </c>
      <c r="F34" s="271">
        <v>2918.2166666666667</v>
      </c>
      <c r="G34" s="271">
        <v>2874.0833333333335</v>
      </c>
      <c r="H34" s="271">
        <v>3015.3833333333337</v>
      </c>
      <c r="I34" s="271">
        <v>3059.5166666666669</v>
      </c>
      <c r="J34" s="271">
        <v>3086.0333333333338</v>
      </c>
      <c r="K34" s="270">
        <v>3033</v>
      </c>
      <c r="L34" s="270">
        <v>2962.35</v>
      </c>
      <c r="M34" s="270">
        <v>0.26804</v>
      </c>
      <c r="N34" s="1"/>
      <c r="O34" s="1"/>
    </row>
    <row r="35" spans="1:15" ht="12.75" customHeight="1">
      <c r="A35" s="30">
        <v>25</v>
      </c>
      <c r="B35" s="280" t="s">
        <v>747</v>
      </c>
      <c r="C35" s="270">
        <v>338.1</v>
      </c>
      <c r="D35" s="271">
        <v>342.11666666666662</v>
      </c>
      <c r="E35" s="271">
        <v>331.48333333333323</v>
      </c>
      <c r="F35" s="271">
        <v>324.86666666666662</v>
      </c>
      <c r="G35" s="271">
        <v>314.23333333333323</v>
      </c>
      <c r="H35" s="271">
        <v>348.73333333333323</v>
      </c>
      <c r="I35" s="271">
        <v>359.36666666666656</v>
      </c>
      <c r="J35" s="271">
        <v>365.98333333333323</v>
      </c>
      <c r="K35" s="270">
        <v>352.75</v>
      </c>
      <c r="L35" s="270">
        <v>335.5</v>
      </c>
      <c r="M35" s="270">
        <v>6.5695699999999997</v>
      </c>
      <c r="N35" s="1"/>
      <c r="O35" s="1"/>
    </row>
    <row r="36" spans="1:15" ht="12.75" customHeight="1">
      <c r="A36" s="30">
        <v>26</v>
      </c>
      <c r="B36" s="280" t="s">
        <v>865</v>
      </c>
      <c r="C36" s="270">
        <v>20.6</v>
      </c>
      <c r="D36" s="271">
        <v>20.233333333333334</v>
      </c>
      <c r="E36" s="271">
        <v>19.866666666666667</v>
      </c>
      <c r="F36" s="271">
        <v>19.133333333333333</v>
      </c>
      <c r="G36" s="271">
        <v>18.766666666666666</v>
      </c>
      <c r="H36" s="271">
        <v>20.966666666666669</v>
      </c>
      <c r="I36" s="271">
        <v>21.333333333333336</v>
      </c>
      <c r="J36" s="271">
        <v>22.06666666666667</v>
      </c>
      <c r="K36" s="270">
        <v>20.6</v>
      </c>
      <c r="L36" s="270">
        <v>19.5</v>
      </c>
      <c r="M36" s="270">
        <v>38.545140000000004</v>
      </c>
      <c r="N36" s="1"/>
      <c r="O36" s="1"/>
    </row>
    <row r="37" spans="1:15" ht="12.75" customHeight="1">
      <c r="A37" s="30">
        <v>27</v>
      </c>
      <c r="B37" s="280" t="s">
        <v>50</v>
      </c>
      <c r="C37" s="270">
        <v>539.5</v>
      </c>
      <c r="D37" s="271">
        <v>530.35</v>
      </c>
      <c r="E37" s="271">
        <v>519.25</v>
      </c>
      <c r="F37" s="271">
        <v>499</v>
      </c>
      <c r="G37" s="271">
        <v>487.9</v>
      </c>
      <c r="H37" s="271">
        <v>550.6</v>
      </c>
      <c r="I37" s="271">
        <v>561.70000000000016</v>
      </c>
      <c r="J37" s="271">
        <v>581.95000000000005</v>
      </c>
      <c r="K37" s="270">
        <v>541.45000000000005</v>
      </c>
      <c r="L37" s="270">
        <v>510.1</v>
      </c>
      <c r="M37" s="270">
        <v>29.438949999999998</v>
      </c>
      <c r="N37" s="1"/>
      <c r="O37" s="1"/>
    </row>
    <row r="38" spans="1:15" ht="12.75" customHeight="1">
      <c r="A38" s="30">
        <v>28</v>
      </c>
      <c r="B38" s="280" t="s">
        <v>298</v>
      </c>
      <c r="C38" s="270">
        <v>2293.5500000000002</v>
      </c>
      <c r="D38" s="271">
        <v>2286.3666666666663</v>
      </c>
      <c r="E38" s="271">
        <v>2265.1333333333328</v>
      </c>
      <c r="F38" s="271">
        <v>2236.7166666666662</v>
      </c>
      <c r="G38" s="271">
        <v>2215.4833333333327</v>
      </c>
      <c r="H38" s="271">
        <v>2314.7833333333328</v>
      </c>
      <c r="I38" s="271">
        <v>2336.0166666666664</v>
      </c>
      <c r="J38" s="271">
        <v>2364.4333333333329</v>
      </c>
      <c r="K38" s="270">
        <v>2307.6</v>
      </c>
      <c r="L38" s="270">
        <v>2257.9499999999998</v>
      </c>
      <c r="M38" s="270">
        <v>0.61534999999999995</v>
      </c>
      <c r="N38" s="1"/>
      <c r="O38" s="1"/>
    </row>
    <row r="39" spans="1:15" ht="12.75" customHeight="1">
      <c r="A39" s="30">
        <v>29</v>
      </c>
      <c r="B39" s="280" t="s">
        <v>51</v>
      </c>
      <c r="C39" s="270">
        <v>417.95</v>
      </c>
      <c r="D39" s="271">
        <v>417.21666666666664</v>
      </c>
      <c r="E39" s="271">
        <v>414.7833333333333</v>
      </c>
      <c r="F39" s="271">
        <v>411.61666666666667</v>
      </c>
      <c r="G39" s="271">
        <v>409.18333333333334</v>
      </c>
      <c r="H39" s="271">
        <v>420.38333333333327</v>
      </c>
      <c r="I39" s="271">
        <v>422.81666666666655</v>
      </c>
      <c r="J39" s="271">
        <v>425.98333333333323</v>
      </c>
      <c r="K39" s="270">
        <v>419.65</v>
      </c>
      <c r="L39" s="270">
        <v>414.05</v>
      </c>
      <c r="M39" s="270">
        <v>60.742319999999999</v>
      </c>
      <c r="N39" s="1"/>
      <c r="O39" s="1"/>
    </row>
    <row r="40" spans="1:15" ht="12.75" customHeight="1">
      <c r="A40" s="30">
        <v>30</v>
      </c>
      <c r="B40" s="280" t="s">
        <v>813</v>
      </c>
      <c r="C40" s="270">
        <v>1340.15</v>
      </c>
      <c r="D40" s="271">
        <v>1347.05</v>
      </c>
      <c r="E40" s="271">
        <v>1325.1</v>
      </c>
      <c r="F40" s="271">
        <v>1310.05</v>
      </c>
      <c r="G40" s="271">
        <v>1288.0999999999999</v>
      </c>
      <c r="H40" s="271">
        <v>1362.1</v>
      </c>
      <c r="I40" s="271">
        <v>1384.0500000000002</v>
      </c>
      <c r="J40" s="271">
        <v>1399.1</v>
      </c>
      <c r="K40" s="270">
        <v>1369</v>
      </c>
      <c r="L40" s="270">
        <v>1332</v>
      </c>
      <c r="M40" s="270">
        <v>5.9110300000000002</v>
      </c>
      <c r="N40" s="1"/>
      <c r="O40" s="1"/>
    </row>
    <row r="41" spans="1:15" ht="12.75" customHeight="1">
      <c r="A41" s="30">
        <v>31</v>
      </c>
      <c r="B41" s="280" t="s">
        <v>777</v>
      </c>
      <c r="C41" s="270">
        <v>764.7</v>
      </c>
      <c r="D41" s="271">
        <v>765.6</v>
      </c>
      <c r="E41" s="271">
        <v>756.2</v>
      </c>
      <c r="F41" s="271">
        <v>747.7</v>
      </c>
      <c r="G41" s="271">
        <v>738.30000000000007</v>
      </c>
      <c r="H41" s="271">
        <v>774.1</v>
      </c>
      <c r="I41" s="271">
        <v>783.49999999999989</v>
      </c>
      <c r="J41" s="271">
        <v>792</v>
      </c>
      <c r="K41" s="270">
        <v>775</v>
      </c>
      <c r="L41" s="270">
        <v>757.1</v>
      </c>
      <c r="M41" s="270">
        <v>0.43017</v>
      </c>
      <c r="N41" s="1"/>
      <c r="O41" s="1"/>
    </row>
    <row r="42" spans="1:15" ht="12.75" customHeight="1">
      <c r="A42" s="30">
        <v>32</v>
      </c>
      <c r="B42" s="280" t="s">
        <v>53</v>
      </c>
      <c r="C42" s="270">
        <v>4282.55</v>
      </c>
      <c r="D42" s="271">
        <v>4274.7166666666672</v>
      </c>
      <c r="E42" s="271">
        <v>4240.8333333333339</v>
      </c>
      <c r="F42" s="271">
        <v>4199.1166666666668</v>
      </c>
      <c r="G42" s="271">
        <v>4165.2333333333336</v>
      </c>
      <c r="H42" s="271">
        <v>4316.4333333333343</v>
      </c>
      <c r="I42" s="271">
        <v>4350.3166666666675</v>
      </c>
      <c r="J42" s="271">
        <v>4392.0333333333347</v>
      </c>
      <c r="K42" s="270">
        <v>4308.6000000000004</v>
      </c>
      <c r="L42" s="270">
        <v>4233</v>
      </c>
      <c r="M42" s="270">
        <v>5.2275</v>
      </c>
      <c r="N42" s="1"/>
      <c r="O42" s="1"/>
    </row>
    <row r="43" spans="1:15" ht="12.75" customHeight="1">
      <c r="A43" s="30">
        <v>33</v>
      </c>
      <c r="B43" s="280" t="s">
        <v>54</v>
      </c>
      <c r="C43" s="270">
        <v>254.6</v>
      </c>
      <c r="D43" s="271">
        <v>254.35</v>
      </c>
      <c r="E43" s="271">
        <v>252.89999999999998</v>
      </c>
      <c r="F43" s="271">
        <v>251.2</v>
      </c>
      <c r="G43" s="271">
        <v>249.74999999999997</v>
      </c>
      <c r="H43" s="271">
        <v>256.04999999999995</v>
      </c>
      <c r="I43" s="271">
        <v>257.5</v>
      </c>
      <c r="J43" s="271">
        <v>259.2</v>
      </c>
      <c r="K43" s="270">
        <v>255.8</v>
      </c>
      <c r="L43" s="270">
        <v>252.65</v>
      </c>
      <c r="M43" s="270">
        <v>22.980440000000002</v>
      </c>
      <c r="N43" s="1"/>
      <c r="O43" s="1"/>
    </row>
    <row r="44" spans="1:15" ht="12.75" customHeight="1">
      <c r="A44" s="30">
        <v>34</v>
      </c>
      <c r="B44" s="280" t="s">
        <v>836</v>
      </c>
      <c r="C44" s="270">
        <v>353.3</v>
      </c>
      <c r="D44" s="271">
        <v>355.45</v>
      </c>
      <c r="E44" s="271">
        <v>348</v>
      </c>
      <c r="F44" s="271">
        <v>342.7</v>
      </c>
      <c r="G44" s="271">
        <v>335.25</v>
      </c>
      <c r="H44" s="271">
        <v>360.75</v>
      </c>
      <c r="I44" s="271">
        <v>368.19999999999993</v>
      </c>
      <c r="J44" s="271">
        <v>373.5</v>
      </c>
      <c r="K44" s="270">
        <v>362.9</v>
      </c>
      <c r="L44" s="270">
        <v>350.15</v>
      </c>
      <c r="M44" s="270">
        <v>6.2206200000000003</v>
      </c>
      <c r="N44" s="1"/>
      <c r="O44" s="1"/>
    </row>
    <row r="45" spans="1:15" ht="12.75" customHeight="1">
      <c r="A45" s="30">
        <v>35</v>
      </c>
      <c r="B45" s="280" t="s">
        <v>299</v>
      </c>
      <c r="C45" s="270">
        <v>663.85</v>
      </c>
      <c r="D45" s="271">
        <v>660.05</v>
      </c>
      <c r="E45" s="271">
        <v>649.09999999999991</v>
      </c>
      <c r="F45" s="271">
        <v>634.34999999999991</v>
      </c>
      <c r="G45" s="271">
        <v>623.39999999999986</v>
      </c>
      <c r="H45" s="271">
        <v>674.8</v>
      </c>
      <c r="I45" s="271">
        <v>685.75</v>
      </c>
      <c r="J45" s="271">
        <v>700.5</v>
      </c>
      <c r="K45" s="270">
        <v>671</v>
      </c>
      <c r="L45" s="270">
        <v>645.29999999999995</v>
      </c>
      <c r="M45" s="270">
        <v>5.4529399999999999</v>
      </c>
      <c r="N45" s="1"/>
      <c r="O45" s="1"/>
    </row>
    <row r="46" spans="1:15" ht="12.75" customHeight="1">
      <c r="A46" s="30">
        <v>36</v>
      </c>
      <c r="B46" s="280" t="s">
        <v>55</v>
      </c>
      <c r="C46" s="270">
        <v>164.6</v>
      </c>
      <c r="D46" s="271">
        <v>164.88333333333333</v>
      </c>
      <c r="E46" s="271">
        <v>163.56666666666666</v>
      </c>
      <c r="F46" s="271">
        <v>162.53333333333333</v>
      </c>
      <c r="G46" s="271">
        <v>161.21666666666667</v>
      </c>
      <c r="H46" s="271">
        <v>165.91666666666666</v>
      </c>
      <c r="I46" s="271">
        <v>167.23333333333332</v>
      </c>
      <c r="J46" s="271">
        <v>168.26666666666665</v>
      </c>
      <c r="K46" s="270">
        <v>166.2</v>
      </c>
      <c r="L46" s="270">
        <v>163.85</v>
      </c>
      <c r="M46" s="270">
        <v>138.8348</v>
      </c>
      <c r="N46" s="1"/>
      <c r="O46" s="1"/>
    </row>
    <row r="47" spans="1:15" ht="12.75" customHeight="1">
      <c r="A47" s="30">
        <v>37</v>
      </c>
      <c r="B47" s="280" t="s">
        <v>57</v>
      </c>
      <c r="C47" s="270">
        <v>3424.8</v>
      </c>
      <c r="D47" s="271">
        <v>3426.7833333333333</v>
      </c>
      <c r="E47" s="271">
        <v>3403.5666666666666</v>
      </c>
      <c r="F47" s="271">
        <v>3382.3333333333335</v>
      </c>
      <c r="G47" s="271">
        <v>3359.1166666666668</v>
      </c>
      <c r="H47" s="271">
        <v>3448.0166666666664</v>
      </c>
      <c r="I47" s="271">
        <v>3471.2333333333327</v>
      </c>
      <c r="J47" s="271">
        <v>3492.4666666666662</v>
      </c>
      <c r="K47" s="270">
        <v>3450</v>
      </c>
      <c r="L47" s="270">
        <v>3405.55</v>
      </c>
      <c r="M47" s="270">
        <v>5.18438</v>
      </c>
      <c r="N47" s="1"/>
      <c r="O47" s="1"/>
    </row>
    <row r="48" spans="1:15" ht="12.75" customHeight="1">
      <c r="A48" s="30">
        <v>38</v>
      </c>
      <c r="B48" s="280" t="s">
        <v>300</v>
      </c>
      <c r="C48" s="270">
        <v>240.95</v>
      </c>
      <c r="D48" s="271">
        <v>238.73333333333335</v>
      </c>
      <c r="E48" s="271">
        <v>234.4666666666667</v>
      </c>
      <c r="F48" s="271">
        <v>227.98333333333335</v>
      </c>
      <c r="G48" s="271">
        <v>223.7166666666667</v>
      </c>
      <c r="H48" s="271">
        <v>245.2166666666667</v>
      </c>
      <c r="I48" s="271">
        <v>249.48333333333335</v>
      </c>
      <c r="J48" s="271">
        <v>255.9666666666667</v>
      </c>
      <c r="K48" s="270">
        <v>243</v>
      </c>
      <c r="L48" s="270">
        <v>232.25</v>
      </c>
      <c r="M48" s="270">
        <v>20.420210000000001</v>
      </c>
      <c r="N48" s="1"/>
      <c r="O48" s="1"/>
    </row>
    <row r="49" spans="1:15" ht="12.75" customHeight="1">
      <c r="A49" s="30">
        <v>39</v>
      </c>
      <c r="B49" s="280" t="s">
        <v>301</v>
      </c>
      <c r="C49" s="270">
        <v>3051.2</v>
      </c>
      <c r="D49" s="271">
        <v>3046.4833333333336</v>
      </c>
      <c r="E49" s="271">
        <v>3024.9666666666672</v>
      </c>
      <c r="F49" s="271">
        <v>2998.7333333333336</v>
      </c>
      <c r="G49" s="271">
        <v>2977.2166666666672</v>
      </c>
      <c r="H49" s="271">
        <v>3072.7166666666672</v>
      </c>
      <c r="I49" s="271">
        <v>3094.2333333333336</v>
      </c>
      <c r="J49" s="271">
        <v>3120.4666666666672</v>
      </c>
      <c r="K49" s="270">
        <v>3068</v>
      </c>
      <c r="L49" s="270">
        <v>3020.25</v>
      </c>
      <c r="M49" s="270">
        <v>5.9979999999999999E-2</v>
      </c>
      <c r="N49" s="1"/>
      <c r="O49" s="1"/>
    </row>
    <row r="50" spans="1:15" ht="12.75" customHeight="1">
      <c r="A50" s="30">
        <v>40</v>
      </c>
      <c r="B50" s="280" t="s">
        <v>302</v>
      </c>
      <c r="C50" s="270">
        <v>2305.1</v>
      </c>
      <c r="D50" s="271">
        <v>2326.7000000000003</v>
      </c>
      <c r="E50" s="271">
        <v>2266.4000000000005</v>
      </c>
      <c r="F50" s="271">
        <v>2227.7000000000003</v>
      </c>
      <c r="G50" s="271">
        <v>2167.4000000000005</v>
      </c>
      <c r="H50" s="271">
        <v>2365.4000000000005</v>
      </c>
      <c r="I50" s="271">
        <v>2425.7000000000007</v>
      </c>
      <c r="J50" s="271">
        <v>2464.4000000000005</v>
      </c>
      <c r="K50" s="270">
        <v>2387</v>
      </c>
      <c r="L50" s="270">
        <v>2288</v>
      </c>
      <c r="M50" s="270">
        <v>9.4734200000000008</v>
      </c>
      <c r="N50" s="1"/>
      <c r="O50" s="1"/>
    </row>
    <row r="51" spans="1:15" ht="12.75" customHeight="1">
      <c r="A51" s="30">
        <v>41</v>
      </c>
      <c r="B51" s="280" t="s">
        <v>303</v>
      </c>
      <c r="C51" s="270">
        <v>9195.5499999999993</v>
      </c>
      <c r="D51" s="271">
        <v>9230.1666666666661</v>
      </c>
      <c r="E51" s="271">
        <v>9140.4333333333325</v>
      </c>
      <c r="F51" s="271">
        <v>9085.3166666666657</v>
      </c>
      <c r="G51" s="271">
        <v>8995.5833333333321</v>
      </c>
      <c r="H51" s="271">
        <v>9285.2833333333328</v>
      </c>
      <c r="I51" s="271">
        <v>9375.0166666666664</v>
      </c>
      <c r="J51" s="271">
        <v>9430.1333333333332</v>
      </c>
      <c r="K51" s="270">
        <v>9319.9</v>
      </c>
      <c r="L51" s="270">
        <v>9175.0499999999993</v>
      </c>
      <c r="M51" s="270">
        <v>0.21535000000000001</v>
      </c>
      <c r="N51" s="1"/>
      <c r="O51" s="1"/>
    </row>
    <row r="52" spans="1:15" ht="12.75" customHeight="1">
      <c r="A52" s="30">
        <v>42</v>
      </c>
      <c r="B52" s="280" t="s">
        <v>60</v>
      </c>
      <c r="C52" s="270">
        <v>539.54999999999995</v>
      </c>
      <c r="D52" s="271">
        <v>539.43333333333328</v>
      </c>
      <c r="E52" s="271">
        <v>536.11666666666656</v>
      </c>
      <c r="F52" s="271">
        <v>532.68333333333328</v>
      </c>
      <c r="G52" s="271">
        <v>529.36666666666656</v>
      </c>
      <c r="H52" s="271">
        <v>542.86666666666656</v>
      </c>
      <c r="I52" s="271">
        <v>546.18333333333339</v>
      </c>
      <c r="J52" s="271">
        <v>549.61666666666656</v>
      </c>
      <c r="K52" s="270">
        <v>542.75</v>
      </c>
      <c r="L52" s="270">
        <v>536</v>
      </c>
      <c r="M52" s="270">
        <v>7.1848999999999998</v>
      </c>
      <c r="N52" s="1"/>
      <c r="O52" s="1"/>
    </row>
    <row r="53" spans="1:15" ht="12.75" customHeight="1">
      <c r="A53" s="30">
        <v>43</v>
      </c>
      <c r="B53" s="280" t="s">
        <v>304</v>
      </c>
      <c r="C53" s="270">
        <v>466.85</v>
      </c>
      <c r="D53" s="271">
        <v>469.2833333333333</v>
      </c>
      <c r="E53" s="271">
        <v>462.56666666666661</v>
      </c>
      <c r="F53" s="271">
        <v>458.2833333333333</v>
      </c>
      <c r="G53" s="271">
        <v>451.56666666666661</v>
      </c>
      <c r="H53" s="271">
        <v>473.56666666666661</v>
      </c>
      <c r="I53" s="271">
        <v>480.2833333333333</v>
      </c>
      <c r="J53" s="271">
        <v>484.56666666666661</v>
      </c>
      <c r="K53" s="270">
        <v>476</v>
      </c>
      <c r="L53" s="270">
        <v>465</v>
      </c>
      <c r="M53" s="270">
        <v>1.2311099999999999</v>
      </c>
      <c r="N53" s="1"/>
      <c r="O53" s="1"/>
    </row>
    <row r="54" spans="1:15" ht="12.75" customHeight="1">
      <c r="A54" s="30">
        <v>44</v>
      </c>
      <c r="B54" s="280" t="s">
        <v>243</v>
      </c>
      <c r="C54" s="270">
        <v>4577.45</v>
      </c>
      <c r="D54" s="271">
        <v>4577.8666666666659</v>
      </c>
      <c r="E54" s="271">
        <v>4549.5833333333321</v>
      </c>
      <c r="F54" s="271">
        <v>4521.7166666666662</v>
      </c>
      <c r="G54" s="271">
        <v>4493.4333333333325</v>
      </c>
      <c r="H54" s="271">
        <v>4605.7333333333318</v>
      </c>
      <c r="I54" s="271">
        <v>4634.0166666666664</v>
      </c>
      <c r="J54" s="271">
        <v>4661.8833333333314</v>
      </c>
      <c r="K54" s="270">
        <v>4606.1499999999996</v>
      </c>
      <c r="L54" s="270">
        <v>4550</v>
      </c>
      <c r="M54" s="270">
        <v>2.1654300000000002</v>
      </c>
      <c r="N54" s="1"/>
      <c r="O54" s="1"/>
    </row>
    <row r="55" spans="1:15" ht="12.75" customHeight="1">
      <c r="A55" s="30">
        <v>45</v>
      </c>
      <c r="B55" s="280" t="s">
        <v>61</v>
      </c>
      <c r="C55" s="270">
        <v>756.1</v>
      </c>
      <c r="D55" s="271">
        <v>754.75</v>
      </c>
      <c r="E55" s="271">
        <v>750.7</v>
      </c>
      <c r="F55" s="271">
        <v>745.30000000000007</v>
      </c>
      <c r="G55" s="271">
        <v>741.25000000000011</v>
      </c>
      <c r="H55" s="271">
        <v>760.15</v>
      </c>
      <c r="I55" s="271">
        <v>764.19999999999993</v>
      </c>
      <c r="J55" s="271">
        <v>769.59999999999991</v>
      </c>
      <c r="K55" s="270">
        <v>758.8</v>
      </c>
      <c r="L55" s="270">
        <v>749.35</v>
      </c>
      <c r="M55" s="270">
        <v>58.940550000000002</v>
      </c>
      <c r="N55" s="1"/>
      <c r="O55" s="1"/>
    </row>
    <row r="56" spans="1:15" ht="12.75" customHeight="1">
      <c r="A56" s="30">
        <v>46</v>
      </c>
      <c r="B56" s="280" t="s">
        <v>305</v>
      </c>
      <c r="C56" s="270">
        <v>3179.75</v>
      </c>
      <c r="D56" s="271">
        <v>3208.5833333333335</v>
      </c>
      <c r="E56" s="271">
        <v>3145.166666666667</v>
      </c>
      <c r="F56" s="271">
        <v>3110.5833333333335</v>
      </c>
      <c r="G56" s="271">
        <v>3047.166666666667</v>
      </c>
      <c r="H56" s="271">
        <v>3243.166666666667</v>
      </c>
      <c r="I56" s="271">
        <v>3306.5833333333339</v>
      </c>
      <c r="J56" s="271">
        <v>3341.166666666667</v>
      </c>
      <c r="K56" s="270">
        <v>3272</v>
      </c>
      <c r="L56" s="270">
        <v>3174</v>
      </c>
      <c r="M56" s="270">
        <v>0.22173000000000001</v>
      </c>
      <c r="N56" s="1"/>
      <c r="O56" s="1"/>
    </row>
    <row r="57" spans="1:15" ht="12" customHeight="1">
      <c r="A57" s="30">
        <v>47</v>
      </c>
      <c r="B57" s="280" t="s">
        <v>306</v>
      </c>
      <c r="C57" s="270">
        <v>657.95</v>
      </c>
      <c r="D57" s="271">
        <v>653.63333333333333</v>
      </c>
      <c r="E57" s="271">
        <v>645.66666666666663</v>
      </c>
      <c r="F57" s="271">
        <v>633.38333333333333</v>
      </c>
      <c r="G57" s="271">
        <v>625.41666666666663</v>
      </c>
      <c r="H57" s="271">
        <v>665.91666666666663</v>
      </c>
      <c r="I57" s="271">
        <v>673.88333333333333</v>
      </c>
      <c r="J57" s="271">
        <v>686.16666666666663</v>
      </c>
      <c r="K57" s="270">
        <v>661.6</v>
      </c>
      <c r="L57" s="270">
        <v>641.35</v>
      </c>
      <c r="M57" s="270">
        <v>9.9197699999999998</v>
      </c>
      <c r="N57" s="1"/>
      <c r="O57" s="1"/>
    </row>
    <row r="58" spans="1:15" ht="12.75" customHeight="1">
      <c r="A58" s="30">
        <v>48</v>
      </c>
      <c r="B58" s="280" t="s">
        <v>62</v>
      </c>
      <c r="C58" s="270">
        <v>3956.65</v>
      </c>
      <c r="D58" s="271">
        <v>3985.6</v>
      </c>
      <c r="E58" s="271">
        <v>3915.35</v>
      </c>
      <c r="F58" s="271">
        <v>3874.05</v>
      </c>
      <c r="G58" s="271">
        <v>3803.8</v>
      </c>
      <c r="H58" s="271">
        <v>4026.8999999999996</v>
      </c>
      <c r="I58" s="271">
        <v>4097.1499999999996</v>
      </c>
      <c r="J58" s="271">
        <v>4138.4499999999989</v>
      </c>
      <c r="K58" s="270">
        <v>4055.85</v>
      </c>
      <c r="L58" s="270">
        <v>3944.3</v>
      </c>
      <c r="M58" s="270">
        <v>7.9983700000000004</v>
      </c>
      <c r="N58" s="1"/>
      <c r="O58" s="1"/>
    </row>
    <row r="59" spans="1:15" ht="12.75" customHeight="1">
      <c r="A59" s="30">
        <v>49</v>
      </c>
      <c r="B59" s="280" t="s">
        <v>307</v>
      </c>
      <c r="C59" s="270">
        <v>1224.25</v>
      </c>
      <c r="D59" s="271">
        <v>1221.6499999999999</v>
      </c>
      <c r="E59" s="271">
        <v>1200.5999999999997</v>
      </c>
      <c r="F59" s="271">
        <v>1176.9499999999998</v>
      </c>
      <c r="G59" s="271">
        <v>1155.8999999999996</v>
      </c>
      <c r="H59" s="271">
        <v>1245.2999999999997</v>
      </c>
      <c r="I59" s="271">
        <v>1266.3499999999999</v>
      </c>
      <c r="J59" s="271">
        <v>1289.9999999999998</v>
      </c>
      <c r="K59" s="270">
        <v>1242.7</v>
      </c>
      <c r="L59" s="270">
        <v>1198</v>
      </c>
      <c r="M59" s="270">
        <v>0.59201000000000004</v>
      </c>
      <c r="N59" s="1"/>
      <c r="O59" s="1"/>
    </row>
    <row r="60" spans="1:15" ht="12.75" customHeight="1">
      <c r="A60" s="30">
        <v>50</v>
      </c>
      <c r="B60" s="280" t="s">
        <v>65</v>
      </c>
      <c r="C60" s="270">
        <v>7196.2</v>
      </c>
      <c r="D60" s="271">
        <v>7202.7333333333336</v>
      </c>
      <c r="E60" s="271">
        <v>7151.4666666666672</v>
      </c>
      <c r="F60" s="271">
        <v>7106.7333333333336</v>
      </c>
      <c r="G60" s="271">
        <v>7055.4666666666672</v>
      </c>
      <c r="H60" s="271">
        <v>7247.4666666666672</v>
      </c>
      <c r="I60" s="271">
        <v>7298.7333333333336</v>
      </c>
      <c r="J60" s="271">
        <v>7343.4666666666672</v>
      </c>
      <c r="K60" s="270">
        <v>7254</v>
      </c>
      <c r="L60" s="270">
        <v>7158</v>
      </c>
      <c r="M60" s="270">
        <v>7.0702499999999997</v>
      </c>
      <c r="N60" s="1"/>
      <c r="O60" s="1"/>
    </row>
    <row r="61" spans="1:15" ht="12.75" customHeight="1">
      <c r="A61" s="30">
        <v>51</v>
      </c>
      <c r="B61" s="280" t="s">
        <v>64</v>
      </c>
      <c r="C61" s="270">
        <v>17376.099999999999</v>
      </c>
      <c r="D61" s="271">
        <v>17370.016666666666</v>
      </c>
      <c r="E61" s="271">
        <v>17211.133333333331</v>
      </c>
      <c r="F61" s="271">
        <v>17046.166666666664</v>
      </c>
      <c r="G61" s="271">
        <v>16887.283333333329</v>
      </c>
      <c r="H61" s="271">
        <v>17534.983333333334</v>
      </c>
      <c r="I61" s="271">
        <v>17693.866666666672</v>
      </c>
      <c r="J61" s="271">
        <v>17858.833333333336</v>
      </c>
      <c r="K61" s="270">
        <v>17528.900000000001</v>
      </c>
      <c r="L61" s="270">
        <v>17205.05</v>
      </c>
      <c r="M61" s="270">
        <v>3.7005300000000001</v>
      </c>
      <c r="N61" s="1"/>
      <c r="O61" s="1"/>
    </row>
    <row r="62" spans="1:15" ht="12.75" customHeight="1">
      <c r="A62" s="30">
        <v>52</v>
      </c>
      <c r="B62" s="280" t="s">
        <v>244</v>
      </c>
      <c r="C62" s="270">
        <v>5672.75</v>
      </c>
      <c r="D62" s="271">
        <v>5663.5</v>
      </c>
      <c r="E62" s="271">
        <v>5590.25</v>
      </c>
      <c r="F62" s="271">
        <v>5507.75</v>
      </c>
      <c r="G62" s="271">
        <v>5434.5</v>
      </c>
      <c r="H62" s="271">
        <v>5746</v>
      </c>
      <c r="I62" s="271">
        <v>5819.25</v>
      </c>
      <c r="J62" s="271">
        <v>5901.75</v>
      </c>
      <c r="K62" s="270">
        <v>5736.75</v>
      </c>
      <c r="L62" s="270">
        <v>5581</v>
      </c>
      <c r="M62" s="270">
        <v>0.47971999999999998</v>
      </c>
      <c r="N62" s="1"/>
      <c r="O62" s="1"/>
    </row>
    <row r="63" spans="1:15" ht="12.75" customHeight="1">
      <c r="A63" s="30">
        <v>53</v>
      </c>
      <c r="B63" s="280" t="s">
        <v>308</v>
      </c>
      <c r="C63" s="270">
        <v>3436.3</v>
      </c>
      <c r="D63" s="271">
        <v>3429.1</v>
      </c>
      <c r="E63" s="271">
        <v>3384.2</v>
      </c>
      <c r="F63" s="271">
        <v>3332.1</v>
      </c>
      <c r="G63" s="271">
        <v>3287.2</v>
      </c>
      <c r="H63" s="271">
        <v>3481.2</v>
      </c>
      <c r="I63" s="271">
        <v>3526.1000000000004</v>
      </c>
      <c r="J63" s="271">
        <v>3578.2</v>
      </c>
      <c r="K63" s="270">
        <v>3474</v>
      </c>
      <c r="L63" s="270">
        <v>3377</v>
      </c>
      <c r="M63" s="270">
        <v>0.41395999999999999</v>
      </c>
      <c r="N63" s="1"/>
      <c r="O63" s="1"/>
    </row>
    <row r="64" spans="1:15" ht="12.75" customHeight="1">
      <c r="A64" s="30">
        <v>54</v>
      </c>
      <c r="B64" s="280" t="s">
        <v>66</v>
      </c>
      <c r="C64" s="270">
        <v>1974.5</v>
      </c>
      <c r="D64" s="271">
        <v>1980.7</v>
      </c>
      <c r="E64" s="271">
        <v>1962.5500000000002</v>
      </c>
      <c r="F64" s="271">
        <v>1950.6000000000001</v>
      </c>
      <c r="G64" s="271">
        <v>1932.4500000000003</v>
      </c>
      <c r="H64" s="271">
        <v>1992.65</v>
      </c>
      <c r="I64" s="271">
        <v>2010.8000000000002</v>
      </c>
      <c r="J64" s="271">
        <v>2022.75</v>
      </c>
      <c r="K64" s="270">
        <v>1998.85</v>
      </c>
      <c r="L64" s="270">
        <v>1968.75</v>
      </c>
      <c r="M64" s="270">
        <v>3.3553600000000001</v>
      </c>
      <c r="N64" s="1"/>
      <c r="O64" s="1"/>
    </row>
    <row r="65" spans="1:15" ht="12.75" customHeight="1">
      <c r="A65" s="30">
        <v>55</v>
      </c>
      <c r="B65" s="280" t="s">
        <v>309</v>
      </c>
      <c r="C65" s="270">
        <v>362.1</v>
      </c>
      <c r="D65" s="271">
        <v>362.61666666666662</v>
      </c>
      <c r="E65" s="271">
        <v>358.58333333333326</v>
      </c>
      <c r="F65" s="271">
        <v>355.06666666666666</v>
      </c>
      <c r="G65" s="271">
        <v>351.0333333333333</v>
      </c>
      <c r="H65" s="271">
        <v>366.13333333333321</v>
      </c>
      <c r="I65" s="271">
        <v>370.16666666666663</v>
      </c>
      <c r="J65" s="271">
        <v>373.68333333333317</v>
      </c>
      <c r="K65" s="270">
        <v>366.65</v>
      </c>
      <c r="L65" s="270">
        <v>359.1</v>
      </c>
      <c r="M65" s="270">
        <v>18.468509999999998</v>
      </c>
      <c r="N65" s="1"/>
      <c r="O65" s="1"/>
    </row>
    <row r="66" spans="1:15" ht="12.75" customHeight="1">
      <c r="A66" s="30">
        <v>56</v>
      </c>
      <c r="B66" s="280" t="s">
        <v>67</v>
      </c>
      <c r="C66" s="270">
        <v>283.85000000000002</v>
      </c>
      <c r="D66" s="271">
        <v>281.83333333333331</v>
      </c>
      <c r="E66" s="271">
        <v>278.21666666666664</v>
      </c>
      <c r="F66" s="271">
        <v>272.58333333333331</v>
      </c>
      <c r="G66" s="271">
        <v>268.96666666666664</v>
      </c>
      <c r="H66" s="271">
        <v>287.46666666666664</v>
      </c>
      <c r="I66" s="271">
        <v>291.08333333333331</v>
      </c>
      <c r="J66" s="271">
        <v>296.71666666666664</v>
      </c>
      <c r="K66" s="270">
        <v>285.45</v>
      </c>
      <c r="L66" s="270">
        <v>276.2</v>
      </c>
      <c r="M66" s="270">
        <v>79.598159999999993</v>
      </c>
      <c r="N66" s="1"/>
      <c r="O66" s="1"/>
    </row>
    <row r="67" spans="1:15" ht="12.75" customHeight="1">
      <c r="A67" s="30">
        <v>57</v>
      </c>
      <c r="B67" s="280" t="s">
        <v>68</v>
      </c>
      <c r="C67" s="270">
        <v>133.85</v>
      </c>
      <c r="D67" s="271">
        <v>133.29999999999998</v>
      </c>
      <c r="E67" s="271">
        <v>131.79999999999995</v>
      </c>
      <c r="F67" s="271">
        <v>129.74999999999997</v>
      </c>
      <c r="G67" s="271">
        <v>128.24999999999994</v>
      </c>
      <c r="H67" s="271">
        <v>135.34999999999997</v>
      </c>
      <c r="I67" s="271">
        <v>136.85000000000002</v>
      </c>
      <c r="J67" s="271">
        <v>138.89999999999998</v>
      </c>
      <c r="K67" s="270">
        <v>134.80000000000001</v>
      </c>
      <c r="L67" s="270">
        <v>131.25</v>
      </c>
      <c r="M67" s="270">
        <v>174.47942</v>
      </c>
      <c r="N67" s="1"/>
      <c r="O67" s="1"/>
    </row>
    <row r="68" spans="1:15" ht="12.75" customHeight="1">
      <c r="A68" s="30">
        <v>58</v>
      </c>
      <c r="B68" s="280" t="s">
        <v>245</v>
      </c>
      <c r="C68" s="270">
        <v>50.9</v>
      </c>
      <c r="D68" s="271">
        <v>51.099999999999994</v>
      </c>
      <c r="E68" s="271">
        <v>50.399999999999991</v>
      </c>
      <c r="F68" s="271">
        <v>49.9</v>
      </c>
      <c r="G68" s="271">
        <v>49.199999999999996</v>
      </c>
      <c r="H68" s="271">
        <v>51.599999999999987</v>
      </c>
      <c r="I68" s="271">
        <v>52.29999999999999</v>
      </c>
      <c r="J68" s="271">
        <v>52.799999999999983</v>
      </c>
      <c r="K68" s="270">
        <v>51.8</v>
      </c>
      <c r="L68" s="270">
        <v>50.6</v>
      </c>
      <c r="M68" s="270">
        <v>34.057490000000001</v>
      </c>
      <c r="N68" s="1"/>
      <c r="O68" s="1"/>
    </row>
    <row r="69" spans="1:15" ht="12.75" customHeight="1">
      <c r="A69" s="30">
        <v>59</v>
      </c>
      <c r="B69" s="280" t="s">
        <v>310</v>
      </c>
      <c r="C69" s="270">
        <v>18</v>
      </c>
      <c r="D69" s="271">
        <v>18.066666666666666</v>
      </c>
      <c r="E69" s="271">
        <v>17.833333333333332</v>
      </c>
      <c r="F69" s="271">
        <v>17.666666666666664</v>
      </c>
      <c r="G69" s="271">
        <v>17.43333333333333</v>
      </c>
      <c r="H69" s="271">
        <v>18.233333333333334</v>
      </c>
      <c r="I69" s="271">
        <v>18.466666666666669</v>
      </c>
      <c r="J69" s="271">
        <v>18.633333333333336</v>
      </c>
      <c r="K69" s="270">
        <v>18.3</v>
      </c>
      <c r="L69" s="270">
        <v>17.899999999999999</v>
      </c>
      <c r="M69" s="270">
        <v>25.74437</v>
      </c>
      <c r="N69" s="1"/>
      <c r="O69" s="1"/>
    </row>
    <row r="70" spans="1:15" ht="12.75" customHeight="1">
      <c r="A70" s="30">
        <v>60</v>
      </c>
      <c r="B70" s="280" t="s">
        <v>69</v>
      </c>
      <c r="C70" s="270">
        <v>1885</v>
      </c>
      <c r="D70" s="271">
        <v>1895</v>
      </c>
      <c r="E70" s="271">
        <v>1870</v>
      </c>
      <c r="F70" s="271">
        <v>1855</v>
      </c>
      <c r="G70" s="271">
        <v>1830</v>
      </c>
      <c r="H70" s="271">
        <v>1910</v>
      </c>
      <c r="I70" s="271">
        <v>1935</v>
      </c>
      <c r="J70" s="271">
        <v>1950</v>
      </c>
      <c r="K70" s="270">
        <v>1920</v>
      </c>
      <c r="L70" s="270">
        <v>1880</v>
      </c>
      <c r="M70" s="270">
        <v>2.42977</v>
      </c>
      <c r="N70" s="1"/>
      <c r="O70" s="1"/>
    </row>
    <row r="71" spans="1:15" ht="12.75" customHeight="1">
      <c r="A71" s="30">
        <v>61</v>
      </c>
      <c r="B71" s="280" t="s">
        <v>311</v>
      </c>
      <c r="C71" s="270">
        <v>5347.6</v>
      </c>
      <c r="D71" s="271">
        <v>5379.5333333333338</v>
      </c>
      <c r="E71" s="271">
        <v>5299.0666666666675</v>
      </c>
      <c r="F71" s="271">
        <v>5250.5333333333338</v>
      </c>
      <c r="G71" s="271">
        <v>5170.0666666666675</v>
      </c>
      <c r="H71" s="271">
        <v>5428.0666666666675</v>
      </c>
      <c r="I71" s="271">
        <v>5508.5333333333328</v>
      </c>
      <c r="J71" s="271">
        <v>5557.0666666666675</v>
      </c>
      <c r="K71" s="270">
        <v>5460</v>
      </c>
      <c r="L71" s="270">
        <v>5331</v>
      </c>
      <c r="M71" s="270">
        <v>0.13486000000000001</v>
      </c>
      <c r="N71" s="1"/>
      <c r="O71" s="1"/>
    </row>
    <row r="72" spans="1:15" ht="12.75" customHeight="1">
      <c r="A72" s="30">
        <v>62</v>
      </c>
      <c r="B72" s="280" t="s">
        <v>72</v>
      </c>
      <c r="C72" s="270">
        <v>660.5</v>
      </c>
      <c r="D72" s="271">
        <v>663.94999999999993</v>
      </c>
      <c r="E72" s="271">
        <v>655.84999999999991</v>
      </c>
      <c r="F72" s="271">
        <v>651.19999999999993</v>
      </c>
      <c r="G72" s="271">
        <v>643.09999999999991</v>
      </c>
      <c r="H72" s="271">
        <v>668.59999999999991</v>
      </c>
      <c r="I72" s="271">
        <v>676.7</v>
      </c>
      <c r="J72" s="271">
        <v>681.34999999999991</v>
      </c>
      <c r="K72" s="270">
        <v>672.05</v>
      </c>
      <c r="L72" s="270">
        <v>659.3</v>
      </c>
      <c r="M72" s="270">
        <v>6.1567100000000003</v>
      </c>
      <c r="N72" s="1"/>
      <c r="O72" s="1"/>
    </row>
    <row r="73" spans="1:15" ht="12.75" customHeight="1">
      <c r="A73" s="30">
        <v>63</v>
      </c>
      <c r="B73" s="280" t="s">
        <v>312</v>
      </c>
      <c r="C73" s="270">
        <v>830.35</v>
      </c>
      <c r="D73" s="271">
        <v>832.61666666666667</v>
      </c>
      <c r="E73" s="271">
        <v>821.23333333333335</v>
      </c>
      <c r="F73" s="271">
        <v>812.11666666666667</v>
      </c>
      <c r="G73" s="271">
        <v>800.73333333333335</v>
      </c>
      <c r="H73" s="271">
        <v>841.73333333333335</v>
      </c>
      <c r="I73" s="271">
        <v>853.11666666666679</v>
      </c>
      <c r="J73" s="271">
        <v>862.23333333333335</v>
      </c>
      <c r="K73" s="270">
        <v>844</v>
      </c>
      <c r="L73" s="270">
        <v>823.5</v>
      </c>
      <c r="M73" s="270">
        <v>5.4759500000000001</v>
      </c>
      <c r="N73" s="1"/>
      <c r="O73" s="1"/>
    </row>
    <row r="74" spans="1:15" ht="12.75" customHeight="1">
      <c r="A74" s="30">
        <v>64</v>
      </c>
      <c r="B74" s="280" t="s">
        <v>71</v>
      </c>
      <c r="C74" s="270">
        <v>327.9</v>
      </c>
      <c r="D74" s="271">
        <v>327.05</v>
      </c>
      <c r="E74" s="271">
        <v>325.20000000000005</v>
      </c>
      <c r="F74" s="271">
        <v>322.50000000000006</v>
      </c>
      <c r="G74" s="271">
        <v>320.65000000000009</v>
      </c>
      <c r="H74" s="271">
        <v>329.75</v>
      </c>
      <c r="I74" s="271">
        <v>331.6</v>
      </c>
      <c r="J74" s="271">
        <v>334.29999999999995</v>
      </c>
      <c r="K74" s="270">
        <v>328.9</v>
      </c>
      <c r="L74" s="270">
        <v>324.35000000000002</v>
      </c>
      <c r="M74" s="270">
        <v>80.245170000000002</v>
      </c>
      <c r="N74" s="1"/>
      <c r="O74" s="1"/>
    </row>
    <row r="75" spans="1:15" ht="12.75" customHeight="1">
      <c r="A75" s="30">
        <v>65</v>
      </c>
      <c r="B75" s="280" t="s">
        <v>73</v>
      </c>
      <c r="C75" s="270">
        <v>767.7</v>
      </c>
      <c r="D75" s="271">
        <v>771.61666666666679</v>
      </c>
      <c r="E75" s="271">
        <v>758.38333333333355</v>
      </c>
      <c r="F75" s="271">
        <v>749.06666666666672</v>
      </c>
      <c r="G75" s="271">
        <v>735.83333333333348</v>
      </c>
      <c r="H75" s="271">
        <v>780.93333333333362</v>
      </c>
      <c r="I75" s="271">
        <v>794.16666666666674</v>
      </c>
      <c r="J75" s="271">
        <v>803.48333333333369</v>
      </c>
      <c r="K75" s="270">
        <v>784.85</v>
      </c>
      <c r="L75" s="270">
        <v>762.3</v>
      </c>
      <c r="M75" s="270">
        <v>26.083020000000001</v>
      </c>
      <c r="N75" s="1"/>
      <c r="O75" s="1"/>
    </row>
    <row r="76" spans="1:15" ht="12.75" customHeight="1">
      <c r="A76" s="30">
        <v>66</v>
      </c>
      <c r="B76" s="280" t="s">
        <v>76</v>
      </c>
      <c r="C76" s="270">
        <v>60.5</v>
      </c>
      <c r="D76" s="271">
        <v>60.383333333333326</v>
      </c>
      <c r="E76" s="271">
        <v>59.41666666666665</v>
      </c>
      <c r="F76" s="271">
        <v>58.333333333333321</v>
      </c>
      <c r="G76" s="271">
        <v>57.366666666666646</v>
      </c>
      <c r="H76" s="271">
        <v>61.466666666666654</v>
      </c>
      <c r="I76" s="271">
        <v>62.433333333333323</v>
      </c>
      <c r="J76" s="271">
        <v>63.516666666666659</v>
      </c>
      <c r="K76" s="270">
        <v>61.35</v>
      </c>
      <c r="L76" s="270">
        <v>59.3</v>
      </c>
      <c r="M76" s="270">
        <v>293.11115999999998</v>
      </c>
      <c r="N76" s="1"/>
      <c r="O76" s="1"/>
    </row>
    <row r="77" spans="1:15" ht="12.75" customHeight="1">
      <c r="A77" s="30">
        <v>67</v>
      </c>
      <c r="B77" s="280" t="s">
        <v>80</v>
      </c>
      <c r="C77" s="270">
        <v>324.75</v>
      </c>
      <c r="D77" s="271">
        <v>323.7</v>
      </c>
      <c r="E77" s="271">
        <v>322.29999999999995</v>
      </c>
      <c r="F77" s="271">
        <v>319.84999999999997</v>
      </c>
      <c r="G77" s="271">
        <v>318.44999999999993</v>
      </c>
      <c r="H77" s="271">
        <v>326.14999999999998</v>
      </c>
      <c r="I77" s="271">
        <v>327.54999999999995</v>
      </c>
      <c r="J77" s="271">
        <v>330</v>
      </c>
      <c r="K77" s="270">
        <v>325.10000000000002</v>
      </c>
      <c r="L77" s="270">
        <v>321.25</v>
      </c>
      <c r="M77" s="270">
        <v>23.922889999999999</v>
      </c>
      <c r="N77" s="1"/>
      <c r="O77" s="1"/>
    </row>
    <row r="78" spans="1:15" ht="12.75" customHeight="1">
      <c r="A78" s="30">
        <v>68</v>
      </c>
      <c r="B78" s="280" t="s">
        <v>75</v>
      </c>
      <c r="C78" s="270">
        <v>740.4</v>
      </c>
      <c r="D78" s="271">
        <v>738.5333333333333</v>
      </c>
      <c r="E78" s="271">
        <v>735.11666666666656</v>
      </c>
      <c r="F78" s="271">
        <v>729.83333333333326</v>
      </c>
      <c r="G78" s="271">
        <v>726.41666666666652</v>
      </c>
      <c r="H78" s="271">
        <v>743.81666666666661</v>
      </c>
      <c r="I78" s="271">
        <v>747.23333333333335</v>
      </c>
      <c r="J78" s="271">
        <v>752.51666666666665</v>
      </c>
      <c r="K78" s="270">
        <v>741.95</v>
      </c>
      <c r="L78" s="270">
        <v>733.25</v>
      </c>
      <c r="M78" s="270">
        <v>36.601349999999996</v>
      </c>
      <c r="N78" s="1"/>
      <c r="O78" s="1"/>
    </row>
    <row r="79" spans="1:15" ht="12.75" customHeight="1">
      <c r="A79" s="30">
        <v>69</v>
      </c>
      <c r="B79" s="280" t="s">
        <v>77</v>
      </c>
      <c r="C79" s="270">
        <v>292.8</v>
      </c>
      <c r="D79" s="271">
        <v>293.08333333333331</v>
      </c>
      <c r="E79" s="271">
        <v>290.36666666666662</v>
      </c>
      <c r="F79" s="271">
        <v>287.93333333333328</v>
      </c>
      <c r="G79" s="271">
        <v>285.21666666666658</v>
      </c>
      <c r="H79" s="271">
        <v>295.51666666666665</v>
      </c>
      <c r="I79" s="271">
        <v>298.23333333333335</v>
      </c>
      <c r="J79" s="271">
        <v>300.66666666666669</v>
      </c>
      <c r="K79" s="270">
        <v>295.8</v>
      </c>
      <c r="L79" s="270">
        <v>290.64999999999998</v>
      </c>
      <c r="M79" s="270">
        <v>36.19567</v>
      </c>
      <c r="N79" s="1"/>
      <c r="O79" s="1"/>
    </row>
    <row r="80" spans="1:15" ht="12.75" customHeight="1">
      <c r="A80" s="30">
        <v>70</v>
      </c>
      <c r="B80" s="280" t="s">
        <v>313</v>
      </c>
      <c r="C80" s="270">
        <v>1005.05</v>
      </c>
      <c r="D80" s="271">
        <v>996.75</v>
      </c>
      <c r="E80" s="271">
        <v>978.3</v>
      </c>
      <c r="F80" s="271">
        <v>951.55</v>
      </c>
      <c r="G80" s="271">
        <v>933.09999999999991</v>
      </c>
      <c r="H80" s="271">
        <v>1023.5</v>
      </c>
      <c r="I80" s="271">
        <v>1041.95</v>
      </c>
      <c r="J80" s="271">
        <v>1068.7</v>
      </c>
      <c r="K80" s="270">
        <v>1015.2</v>
      </c>
      <c r="L80" s="270">
        <v>970</v>
      </c>
      <c r="M80" s="270">
        <v>1.8739699999999999</v>
      </c>
      <c r="N80" s="1"/>
      <c r="O80" s="1"/>
    </row>
    <row r="81" spans="1:15" ht="12.75" customHeight="1">
      <c r="A81" s="30">
        <v>71</v>
      </c>
      <c r="B81" s="280" t="s">
        <v>314</v>
      </c>
      <c r="C81" s="270">
        <v>322.5</v>
      </c>
      <c r="D81" s="271">
        <v>321.59999999999997</v>
      </c>
      <c r="E81" s="271">
        <v>317.89999999999992</v>
      </c>
      <c r="F81" s="271">
        <v>313.29999999999995</v>
      </c>
      <c r="G81" s="271">
        <v>309.59999999999991</v>
      </c>
      <c r="H81" s="271">
        <v>326.19999999999993</v>
      </c>
      <c r="I81" s="271">
        <v>329.9</v>
      </c>
      <c r="J81" s="271">
        <v>334.49999999999994</v>
      </c>
      <c r="K81" s="270">
        <v>325.3</v>
      </c>
      <c r="L81" s="270">
        <v>317</v>
      </c>
      <c r="M81" s="270">
        <v>22.90268</v>
      </c>
      <c r="N81" s="1"/>
      <c r="O81" s="1"/>
    </row>
    <row r="82" spans="1:15" ht="12.75" customHeight="1">
      <c r="A82" s="30">
        <v>72</v>
      </c>
      <c r="B82" s="280" t="s">
        <v>315</v>
      </c>
      <c r="C82" s="270">
        <v>8822.75</v>
      </c>
      <c r="D82" s="271">
        <v>8842.6</v>
      </c>
      <c r="E82" s="271">
        <v>8754.8000000000011</v>
      </c>
      <c r="F82" s="271">
        <v>8686.85</v>
      </c>
      <c r="G82" s="271">
        <v>8599.0500000000011</v>
      </c>
      <c r="H82" s="271">
        <v>8910.5500000000011</v>
      </c>
      <c r="I82" s="271">
        <v>8998.35</v>
      </c>
      <c r="J82" s="271">
        <v>9066.3000000000011</v>
      </c>
      <c r="K82" s="270">
        <v>8930.4</v>
      </c>
      <c r="L82" s="270">
        <v>8774.65</v>
      </c>
      <c r="M82" s="270">
        <v>0.20258999999999999</v>
      </c>
      <c r="N82" s="1"/>
      <c r="O82" s="1"/>
    </row>
    <row r="83" spans="1:15" ht="12.75" customHeight="1">
      <c r="A83" s="30">
        <v>73</v>
      </c>
      <c r="B83" s="280" t="s">
        <v>316</v>
      </c>
      <c r="C83" s="270">
        <v>1111.4000000000001</v>
      </c>
      <c r="D83" s="271">
        <v>1113.1666666666667</v>
      </c>
      <c r="E83" s="271">
        <v>1084.5333333333335</v>
      </c>
      <c r="F83" s="271">
        <v>1057.6666666666667</v>
      </c>
      <c r="G83" s="271">
        <v>1029.0333333333335</v>
      </c>
      <c r="H83" s="271">
        <v>1140.0333333333335</v>
      </c>
      <c r="I83" s="271">
        <v>1168.6666666666667</v>
      </c>
      <c r="J83" s="271">
        <v>1195.5333333333335</v>
      </c>
      <c r="K83" s="270">
        <v>1141.8</v>
      </c>
      <c r="L83" s="270">
        <v>1086.3</v>
      </c>
      <c r="M83" s="270">
        <v>0.51687000000000005</v>
      </c>
      <c r="N83" s="1"/>
      <c r="O83" s="1"/>
    </row>
    <row r="84" spans="1:15" ht="12.75" customHeight="1">
      <c r="A84" s="30">
        <v>74</v>
      </c>
      <c r="B84" s="280" t="s">
        <v>246</v>
      </c>
      <c r="C84" s="270">
        <v>920.45</v>
      </c>
      <c r="D84" s="271">
        <v>924.5333333333333</v>
      </c>
      <c r="E84" s="271">
        <v>900.81666666666661</v>
      </c>
      <c r="F84" s="271">
        <v>881.18333333333328</v>
      </c>
      <c r="G84" s="271">
        <v>857.46666666666658</v>
      </c>
      <c r="H84" s="271">
        <v>944.16666666666663</v>
      </c>
      <c r="I84" s="271">
        <v>967.88333333333333</v>
      </c>
      <c r="J84" s="271">
        <v>987.51666666666665</v>
      </c>
      <c r="K84" s="270">
        <v>948.25</v>
      </c>
      <c r="L84" s="270">
        <v>904.9</v>
      </c>
      <c r="M84" s="270">
        <v>1.4508300000000001</v>
      </c>
      <c r="N84" s="1"/>
      <c r="O84" s="1"/>
    </row>
    <row r="85" spans="1:15" ht="12.75" customHeight="1">
      <c r="A85" s="30">
        <v>75</v>
      </c>
      <c r="B85" s="280" t="s">
        <v>837</v>
      </c>
      <c r="C85" s="270">
        <v>559</v>
      </c>
      <c r="D85" s="271">
        <v>562.83333333333337</v>
      </c>
      <c r="E85" s="271">
        <v>553.66666666666674</v>
      </c>
      <c r="F85" s="271">
        <v>548.33333333333337</v>
      </c>
      <c r="G85" s="271">
        <v>539.16666666666674</v>
      </c>
      <c r="H85" s="271">
        <v>568.16666666666674</v>
      </c>
      <c r="I85" s="271">
        <v>577.33333333333348</v>
      </c>
      <c r="J85" s="271">
        <v>582.66666666666674</v>
      </c>
      <c r="K85" s="270">
        <v>572</v>
      </c>
      <c r="L85" s="270">
        <v>557.5</v>
      </c>
      <c r="M85" s="270">
        <v>3.2374999999999998</v>
      </c>
      <c r="N85" s="1"/>
      <c r="O85" s="1"/>
    </row>
    <row r="86" spans="1:15" ht="12.75" customHeight="1">
      <c r="A86" s="30">
        <v>76</v>
      </c>
      <c r="B86" s="280" t="s">
        <v>78</v>
      </c>
      <c r="C86" s="270">
        <v>17591.099999999999</v>
      </c>
      <c r="D86" s="271">
        <v>17650.333333333332</v>
      </c>
      <c r="E86" s="271">
        <v>17490.716666666664</v>
      </c>
      <c r="F86" s="271">
        <v>17390.333333333332</v>
      </c>
      <c r="G86" s="271">
        <v>17230.716666666664</v>
      </c>
      <c r="H86" s="271">
        <v>17750.716666666664</v>
      </c>
      <c r="I86" s="271">
        <v>17910.333333333332</v>
      </c>
      <c r="J86" s="271">
        <v>18010.716666666664</v>
      </c>
      <c r="K86" s="270">
        <v>17809.95</v>
      </c>
      <c r="L86" s="270">
        <v>17549.95</v>
      </c>
      <c r="M86" s="270">
        <v>0.25135999999999997</v>
      </c>
      <c r="N86" s="1"/>
      <c r="O86" s="1"/>
    </row>
    <row r="87" spans="1:15" ht="12.75" customHeight="1">
      <c r="A87" s="30">
        <v>77</v>
      </c>
      <c r="B87" s="280" t="s">
        <v>317</v>
      </c>
      <c r="C87" s="270">
        <v>536.35</v>
      </c>
      <c r="D87" s="271">
        <v>532.45000000000005</v>
      </c>
      <c r="E87" s="271">
        <v>519.35000000000014</v>
      </c>
      <c r="F87" s="271">
        <v>502.35000000000014</v>
      </c>
      <c r="G87" s="271">
        <v>489.25000000000023</v>
      </c>
      <c r="H87" s="271">
        <v>549.45000000000005</v>
      </c>
      <c r="I87" s="271">
        <v>562.54999999999995</v>
      </c>
      <c r="J87" s="271">
        <v>579.54999999999995</v>
      </c>
      <c r="K87" s="270">
        <v>545.54999999999995</v>
      </c>
      <c r="L87" s="270">
        <v>515.45000000000005</v>
      </c>
      <c r="M87" s="270">
        <v>5.2807899999999997</v>
      </c>
      <c r="N87" s="1"/>
      <c r="O87" s="1"/>
    </row>
    <row r="88" spans="1:15" ht="12.75" customHeight="1">
      <c r="A88" s="30">
        <v>78</v>
      </c>
      <c r="B88" s="280" t="s">
        <v>838</v>
      </c>
      <c r="C88" s="270">
        <v>42.5</v>
      </c>
      <c r="D88" s="271">
        <v>42.933333333333337</v>
      </c>
      <c r="E88" s="271">
        <v>41.766666666666673</v>
      </c>
      <c r="F88" s="271">
        <v>41.033333333333339</v>
      </c>
      <c r="G88" s="271">
        <v>39.866666666666674</v>
      </c>
      <c r="H88" s="271">
        <v>43.666666666666671</v>
      </c>
      <c r="I88" s="271">
        <v>44.833333333333329</v>
      </c>
      <c r="J88" s="271">
        <v>45.56666666666667</v>
      </c>
      <c r="K88" s="270">
        <v>44.1</v>
      </c>
      <c r="L88" s="270">
        <v>42.2</v>
      </c>
      <c r="M88" s="270">
        <v>83.055329999999998</v>
      </c>
      <c r="N88" s="1"/>
      <c r="O88" s="1"/>
    </row>
    <row r="89" spans="1:15" ht="12.75" customHeight="1">
      <c r="A89" s="30">
        <v>79</v>
      </c>
      <c r="B89" s="280" t="s">
        <v>81</v>
      </c>
      <c r="C89" s="270">
        <v>3662.6</v>
      </c>
      <c r="D89" s="271">
        <v>3678.5666666666671</v>
      </c>
      <c r="E89" s="271">
        <v>3642.1333333333341</v>
      </c>
      <c r="F89" s="271">
        <v>3621.666666666667</v>
      </c>
      <c r="G89" s="271">
        <v>3585.233333333334</v>
      </c>
      <c r="H89" s="271">
        <v>3699.0333333333342</v>
      </c>
      <c r="I89" s="271">
        <v>3735.4666666666676</v>
      </c>
      <c r="J89" s="271">
        <v>3755.9333333333343</v>
      </c>
      <c r="K89" s="270">
        <v>3715</v>
      </c>
      <c r="L89" s="270">
        <v>3658.1</v>
      </c>
      <c r="M89" s="270">
        <v>2.34232</v>
      </c>
      <c r="N89" s="1"/>
      <c r="O89" s="1"/>
    </row>
    <row r="90" spans="1:15" ht="12.75" customHeight="1">
      <c r="A90" s="30">
        <v>80</v>
      </c>
      <c r="B90" s="280" t="s">
        <v>839</v>
      </c>
      <c r="C90" s="270">
        <v>1370.1</v>
      </c>
      <c r="D90" s="271">
        <v>1361.6499999999999</v>
      </c>
      <c r="E90" s="271">
        <v>1335.2999999999997</v>
      </c>
      <c r="F90" s="271">
        <v>1300.4999999999998</v>
      </c>
      <c r="G90" s="271">
        <v>1274.1499999999996</v>
      </c>
      <c r="H90" s="271">
        <v>1396.4499999999998</v>
      </c>
      <c r="I90" s="271">
        <v>1422.7999999999997</v>
      </c>
      <c r="J90" s="271">
        <v>1457.6</v>
      </c>
      <c r="K90" s="270">
        <v>1388</v>
      </c>
      <c r="L90" s="270">
        <v>1326.85</v>
      </c>
      <c r="M90" s="270">
        <v>1.99468</v>
      </c>
      <c r="N90" s="1"/>
      <c r="O90" s="1"/>
    </row>
    <row r="91" spans="1:15" ht="12.75" customHeight="1">
      <c r="A91" s="30">
        <v>81</v>
      </c>
      <c r="B91" s="280" t="s">
        <v>318</v>
      </c>
      <c r="C91" s="270">
        <v>499.4</v>
      </c>
      <c r="D91" s="271">
        <v>497.81666666666666</v>
      </c>
      <c r="E91" s="271">
        <v>491.7833333333333</v>
      </c>
      <c r="F91" s="271">
        <v>484.16666666666663</v>
      </c>
      <c r="G91" s="271">
        <v>478.13333333333327</v>
      </c>
      <c r="H91" s="271">
        <v>505.43333333333334</v>
      </c>
      <c r="I91" s="271">
        <v>511.46666666666675</v>
      </c>
      <c r="J91" s="271">
        <v>519.08333333333337</v>
      </c>
      <c r="K91" s="270">
        <v>503.85</v>
      </c>
      <c r="L91" s="270">
        <v>490.2</v>
      </c>
      <c r="M91" s="270">
        <v>2.9557799999999999</v>
      </c>
      <c r="N91" s="1"/>
      <c r="O91" s="1"/>
    </row>
    <row r="92" spans="1:15" ht="12.75" customHeight="1">
      <c r="A92" s="30">
        <v>82</v>
      </c>
      <c r="B92" s="280" t="s">
        <v>247</v>
      </c>
      <c r="C92" s="270">
        <v>81.25</v>
      </c>
      <c r="D92" s="271">
        <v>81.266666666666666</v>
      </c>
      <c r="E92" s="271">
        <v>79.933333333333337</v>
      </c>
      <c r="F92" s="271">
        <v>78.616666666666674</v>
      </c>
      <c r="G92" s="271">
        <v>77.283333333333346</v>
      </c>
      <c r="H92" s="271">
        <v>82.583333333333329</v>
      </c>
      <c r="I92" s="271">
        <v>83.916666666666671</v>
      </c>
      <c r="J92" s="271">
        <v>85.23333333333332</v>
      </c>
      <c r="K92" s="270">
        <v>82.6</v>
      </c>
      <c r="L92" s="270">
        <v>79.95</v>
      </c>
      <c r="M92" s="270">
        <v>24.27966</v>
      </c>
      <c r="N92" s="1"/>
      <c r="O92" s="1"/>
    </row>
    <row r="93" spans="1:15" ht="12.75" customHeight="1">
      <c r="A93" s="30">
        <v>83</v>
      </c>
      <c r="B93" s="280" t="s">
        <v>792</v>
      </c>
      <c r="C93" s="270">
        <v>219.7</v>
      </c>
      <c r="D93" s="271">
        <v>220.1</v>
      </c>
      <c r="E93" s="271">
        <v>217.64999999999998</v>
      </c>
      <c r="F93" s="271">
        <v>215.6</v>
      </c>
      <c r="G93" s="271">
        <v>213.14999999999998</v>
      </c>
      <c r="H93" s="271">
        <v>222.14999999999998</v>
      </c>
      <c r="I93" s="271">
        <v>224.59999999999997</v>
      </c>
      <c r="J93" s="271">
        <v>226.64999999999998</v>
      </c>
      <c r="K93" s="270">
        <v>222.55</v>
      </c>
      <c r="L93" s="270">
        <v>218.05</v>
      </c>
      <c r="M93" s="270">
        <v>9.5829000000000004</v>
      </c>
      <c r="N93" s="1"/>
      <c r="O93" s="1"/>
    </row>
    <row r="94" spans="1:15" ht="12.75" customHeight="1">
      <c r="A94" s="30">
        <v>84</v>
      </c>
      <c r="B94" s="280" t="s">
        <v>319</v>
      </c>
      <c r="C94" s="270">
        <v>3253.95</v>
      </c>
      <c r="D94" s="271">
        <v>3271.65</v>
      </c>
      <c r="E94" s="271">
        <v>3230.3</v>
      </c>
      <c r="F94" s="271">
        <v>3206.65</v>
      </c>
      <c r="G94" s="271">
        <v>3165.3</v>
      </c>
      <c r="H94" s="271">
        <v>3295.3</v>
      </c>
      <c r="I94" s="271">
        <v>3336.6499999999996</v>
      </c>
      <c r="J94" s="271">
        <v>3360.3</v>
      </c>
      <c r="K94" s="270">
        <v>3313</v>
      </c>
      <c r="L94" s="270">
        <v>3248</v>
      </c>
      <c r="M94" s="270">
        <v>0.24581</v>
      </c>
      <c r="N94" s="1"/>
      <c r="O94" s="1"/>
    </row>
    <row r="95" spans="1:15" ht="12.75" customHeight="1">
      <c r="A95" s="30">
        <v>85</v>
      </c>
      <c r="B95" s="280" t="s">
        <v>320</v>
      </c>
      <c r="C95" s="270">
        <v>222.25</v>
      </c>
      <c r="D95" s="271">
        <v>220.65</v>
      </c>
      <c r="E95" s="271">
        <v>216.60000000000002</v>
      </c>
      <c r="F95" s="271">
        <v>210.95000000000002</v>
      </c>
      <c r="G95" s="271">
        <v>206.90000000000003</v>
      </c>
      <c r="H95" s="271">
        <v>226.3</v>
      </c>
      <c r="I95" s="271">
        <v>230.35000000000002</v>
      </c>
      <c r="J95" s="271">
        <v>236</v>
      </c>
      <c r="K95" s="270">
        <v>224.7</v>
      </c>
      <c r="L95" s="270">
        <v>215</v>
      </c>
      <c r="M95" s="270">
        <v>8.6174800000000005</v>
      </c>
      <c r="N95" s="1"/>
      <c r="O95" s="1"/>
    </row>
    <row r="96" spans="1:15" ht="12.75" customHeight="1">
      <c r="A96" s="30">
        <v>86</v>
      </c>
      <c r="B96" s="280" t="s">
        <v>321</v>
      </c>
      <c r="C96" s="270">
        <v>638.6</v>
      </c>
      <c r="D96" s="271">
        <v>638.81666666666672</v>
      </c>
      <c r="E96" s="271">
        <v>627.78333333333342</v>
      </c>
      <c r="F96" s="271">
        <v>616.9666666666667</v>
      </c>
      <c r="G96" s="271">
        <v>605.93333333333339</v>
      </c>
      <c r="H96" s="271">
        <v>649.63333333333344</v>
      </c>
      <c r="I96" s="271">
        <v>660.66666666666674</v>
      </c>
      <c r="J96" s="271">
        <v>671.48333333333346</v>
      </c>
      <c r="K96" s="270">
        <v>649.85</v>
      </c>
      <c r="L96" s="270">
        <v>628</v>
      </c>
      <c r="M96" s="270">
        <v>4.8430900000000001</v>
      </c>
      <c r="N96" s="1"/>
      <c r="O96" s="1"/>
    </row>
    <row r="97" spans="1:15" ht="12.75" customHeight="1">
      <c r="A97" s="30">
        <v>87</v>
      </c>
      <c r="B97" s="280" t="s">
        <v>82</v>
      </c>
      <c r="C97" s="270">
        <v>245.3</v>
      </c>
      <c r="D97" s="271">
        <v>245.51666666666665</v>
      </c>
      <c r="E97" s="271">
        <v>243.5333333333333</v>
      </c>
      <c r="F97" s="271">
        <v>241.76666666666665</v>
      </c>
      <c r="G97" s="271">
        <v>239.7833333333333</v>
      </c>
      <c r="H97" s="271">
        <v>247.2833333333333</v>
      </c>
      <c r="I97" s="271">
        <v>249.26666666666665</v>
      </c>
      <c r="J97" s="271">
        <v>251.0333333333333</v>
      </c>
      <c r="K97" s="270">
        <v>247.5</v>
      </c>
      <c r="L97" s="270">
        <v>243.75</v>
      </c>
      <c r="M97" s="270">
        <v>57.276710000000001</v>
      </c>
      <c r="N97" s="1"/>
      <c r="O97" s="1"/>
    </row>
    <row r="98" spans="1:15" ht="12.75" customHeight="1">
      <c r="A98" s="30">
        <v>88</v>
      </c>
      <c r="B98" s="280" t="s">
        <v>322</v>
      </c>
      <c r="C98" s="270">
        <v>775</v>
      </c>
      <c r="D98" s="271">
        <v>772.55000000000007</v>
      </c>
      <c r="E98" s="271">
        <v>765.10000000000014</v>
      </c>
      <c r="F98" s="271">
        <v>755.2</v>
      </c>
      <c r="G98" s="271">
        <v>747.75000000000011</v>
      </c>
      <c r="H98" s="271">
        <v>782.45000000000016</v>
      </c>
      <c r="I98" s="271">
        <v>789.9000000000002</v>
      </c>
      <c r="J98" s="271">
        <v>799.80000000000018</v>
      </c>
      <c r="K98" s="270">
        <v>780</v>
      </c>
      <c r="L98" s="270">
        <v>762.65</v>
      </c>
      <c r="M98" s="270">
        <v>0.65785000000000005</v>
      </c>
      <c r="N98" s="1"/>
      <c r="O98" s="1"/>
    </row>
    <row r="99" spans="1:15" ht="12.75" customHeight="1">
      <c r="A99" s="30">
        <v>89</v>
      </c>
      <c r="B99" s="280" t="s">
        <v>323</v>
      </c>
      <c r="C99" s="270">
        <v>728.45</v>
      </c>
      <c r="D99" s="271">
        <v>731.5</v>
      </c>
      <c r="E99" s="271">
        <v>723</v>
      </c>
      <c r="F99" s="271">
        <v>717.55</v>
      </c>
      <c r="G99" s="271">
        <v>709.05</v>
      </c>
      <c r="H99" s="271">
        <v>736.95</v>
      </c>
      <c r="I99" s="271">
        <v>745.45</v>
      </c>
      <c r="J99" s="271">
        <v>750.90000000000009</v>
      </c>
      <c r="K99" s="270">
        <v>740</v>
      </c>
      <c r="L99" s="270">
        <v>726.05</v>
      </c>
      <c r="M99" s="270">
        <v>1.14462</v>
      </c>
      <c r="N99" s="1"/>
      <c r="O99" s="1"/>
    </row>
    <row r="100" spans="1:15" ht="12.75" customHeight="1">
      <c r="A100" s="30">
        <v>90</v>
      </c>
      <c r="B100" s="280" t="s">
        <v>324</v>
      </c>
      <c r="C100" s="270">
        <v>854</v>
      </c>
      <c r="D100" s="271">
        <v>859.13333333333321</v>
      </c>
      <c r="E100" s="271">
        <v>846.6666666666664</v>
      </c>
      <c r="F100" s="271">
        <v>839.33333333333314</v>
      </c>
      <c r="G100" s="271">
        <v>826.86666666666633</v>
      </c>
      <c r="H100" s="271">
        <v>866.46666666666647</v>
      </c>
      <c r="I100" s="271">
        <v>878.93333333333317</v>
      </c>
      <c r="J100" s="271">
        <v>886.26666666666654</v>
      </c>
      <c r="K100" s="270">
        <v>871.6</v>
      </c>
      <c r="L100" s="270">
        <v>851.8</v>
      </c>
      <c r="M100" s="270">
        <v>0.68279999999999996</v>
      </c>
      <c r="N100" s="1"/>
      <c r="O100" s="1"/>
    </row>
    <row r="101" spans="1:15" ht="12.75" customHeight="1">
      <c r="A101" s="30">
        <v>91</v>
      </c>
      <c r="B101" s="280" t="s">
        <v>248</v>
      </c>
      <c r="C101" s="270">
        <v>113.55</v>
      </c>
      <c r="D101" s="271">
        <v>113.83333333333333</v>
      </c>
      <c r="E101" s="271">
        <v>113.01666666666665</v>
      </c>
      <c r="F101" s="271">
        <v>112.48333333333332</v>
      </c>
      <c r="G101" s="271">
        <v>111.66666666666664</v>
      </c>
      <c r="H101" s="271">
        <v>114.36666666666666</v>
      </c>
      <c r="I101" s="271">
        <v>115.18333333333335</v>
      </c>
      <c r="J101" s="271">
        <v>115.71666666666667</v>
      </c>
      <c r="K101" s="270">
        <v>114.65</v>
      </c>
      <c r="L101" s="270">
        <v>113.3</v>
      </c>
      <c r="M101" s="270">
        <v>5.8910999999999998</v>
      </c>
      <c r="N101" s="1"/>
      <c r="O101" s="1"/>
    </row>
    <row r="102" spans="1:15" ht="12.75" customHeight="1">
      <c r="A102" s="30">
        <v>92</v>
      </c>
      <c r="B102" s="280" t="s">
        <v>325</v>
      </c>
      <c r="C102" s="270">
        <v>1388.9</v>
      </c>
      <c r="D102" s="271">
        <v>1397.9000000000003</v>
      </c>
      <c r="E102" s="271">
        <v>1366.3500000000006</v>
      </c>
      <c r="F102" s="271">
        <v>1343.8000000000002</v>
      </c>
      <c r="G102" s="271">
        <v>1312.2500000000005</v>
      </c>
      <c r="H102" s="271">
        <v>1420.4500000000007</v>
      </c>
      <c r="I102" s="271">
        <v>1452.0000000000005</v>
      </c>
      <c r="J102" s="271">
        <v>1474.5500000000009</v>
      </c>
      <c r="K102" s="270">
        <v>1429.45</v>
      </c>
      <c r="L102" s="270">
        <v>1375.35</v>
      </c>
      <c r="M102" s="270">
        <v>1.43892</v>
      </c>
      <c r="N102" s="1"/>
      <c r="O102" s="1"/>
    </row>
    <row r="103" spans="1:15" ht="12.75" customHeight="1">
      <c r="A103" s="30">
        <v>93</v>
      </c>
      <c r="B103" s="280" t="s">
        <v>326</v>
      </c>
      <c r="C103" s="270">
        <v>19.3</v>
      </c>
      <c r="D103" s="271">
        <v>19.333333333333332</v>
      </c>
      <c r="E103" s="271">
        <v>18.966666666666665</v>
      </c>
      <c r="F103" s="271">
        <v>18.633333333333333</v>
      </c>
      <c r="G103" s="271">
        <v>18.266666666666666</v>
      </c>
      <c r="H103" s="271">
        <v>19.666666666666664</v>
      </c>
      <c r="I103" s="271">
        <v>20.033333333333331</v>
      </c>
      <c r="J103" s="271">
        <v>20.366666666666664</v>
      </c>
      <c r="K103" s="270">
        <v>19.7</v>
      </c>
      <c r="L103" s="270">
        <v>19</v>
      </c>
      <c r="M103" s="270">
        <v>27.45852</v>
      </c>
      <c r="N103" s="1"/>
      <c r="O103" s="1"/>
    </row>
    <row r="104" spans="1:15" ht="12.75" customHeight="1">
      <c r="A104" s="30">
        <v>94</v>
      </c>
      <c r="B104" s="280" t="s">
        <v>327</v>
      </c>
      <c r="C104" s="270">
        <v>1295.0999999999999</v>
      </c>
      <c r="D104" s="271">
        <v>1280.3666666666666</v>
      </c>
      <c r="E104" s="271">
        <v>1255.7333333333331</v>
      </c>
      <c r="F104" s="271">
        <v>1216.3666666666666</v>
      </c>
      <c r="G104" s="271">
        <v>1191.7333333333331</v>
      </c>
      <c r="H104" s="271">
        <v>1319.7333333333331</v>
      </c>
      <c r="I104" s="271">
        <v>1344.3666666666668</v>
      </c>
      <c r="J104" s="271">
        <v>1383.7333333333331</v>
      </c>
      <c r="K104" s="270">
        <v>1305</v>
      </c>
      <c r="L104" s="270">
        <v>1241</v>
      </c>
      <c r="M104" s="270">
        <v>11.92651</v>
      </c>
      <c r="N104" s="1"/>
      <c r="O104" s="1"/>
    </row>
    <row r="105" spans="1:15" ht="12.75" customHeight="1">
      <c r="A105" s="30">
        <v>95</v>
      </c>
      <c r="B105" s="280" t="s">
        <v>328</v>
      </c>
      <c r="C105" s="270">
        <v>691.1</v>
      </c>
      <c r="D105" s="271">
        <v>685.91666666666663</v>
      </c>
      <c r="E105" s="271">
        <v>675.2833333333333</v>
      </c>
      <c r="F105" s="271">
        <v>659.4666666666667</v>
      </c>
      <c r="G105" s="271">
        <v>648.83333333333337</v>
      </c>
      <c r="H105" s="271">
        <v>701.73333333333323</v>
      </c>
      <c r="I105" s="271">
        <v>712.36666666666667</v>
      </c>
      <c r="J105" s="271">
        <v>728.18333333333317</v>
      </c>
      <c r="K105" s="270">
        <v>696.55</v>
      </c>
      <c r="L105" s="270">
        <v>670.1</v>
      </c>
      <c r="M105" s="270">
        <v>3.4213800000000001</v>
      </c>
      <c r="N105" s="1"/>
      <c r="O105" s="1"/>
    </row>
    <row r="106" spans="1:15" ht="12.75" customHeight="1">
      <c r="A106" s="30">
        <v>96</v>
      </c>
      <c r="B106" s="280" t="s">
        <v>329</v>
      </c>
      <c r="C106" s="270">
        <v>884.1</v>
      </c>
      <c r="D106" s="271">
        <v>876.66666666666663</v>
      </c>
      <c r="E106" s="271">
        <v>861.73333333333323</v>
      </c>
      <c r="F106" s="271">
        <v>839.36666666666656</v>
      </c>
      <c r="G106" s="271">
        <v>824.43333333333317</v>
      </c>
      <c r="H106" s="271">
        <v>899.0333333333333</v>
      </c>
      <c r="I106" s="271">
        <v>913.9666666666667</v>
      </c>
      <c r="J106" s="271">
        <v>936.33333333333337</v>
      </c>
      <c r="K106" s="270">
        <v>891.6</v>
      </c>
      <c r="L106" s="270">
        <v>854.3</v>
      </c>
      <c r="M106" s="270">
        <v>4.8413700000000004</v>
      </c>
      <c r="N106" s="1"/>
      <c r="O106" s="1"/>
    </row>
    <row r="107" spans="1:15" ht="12.75" customHeight="1">
      <c r="A107" s="30">
        <v>97</v>
      </c>
      <c r="B107" s="280" t="s">
        <v>330</v>
      </c>
      <c r="C107" s="270">
        <v>5288.65</v>
      </c>
      <c r="D107" s="271">
        <v>5206.666666666667</v>
      </c>
      <c r="E107" s="271">
        <v>5026.3333333333339</v>
      </c>
      <c r="F107" s="271">
        <v>4764.0166666666673</v>
      </c>
      <c r="G107" s="271">
        <v>4583.6833333333343</v>
      </c>
      <c r="H107" s="271">
        <v>5468.9833333333336</v>
      </c>
      <c r="I107" s="271">
        <v>5649.3166666666675</v>
      </c>
      <c r="J107" s="271">
        <v>5911.6333333333332</v>
      </c>
      <c r="K107" s="270">
        <v>5387</v>
      </c>
      <c r="L107" s="270">
        <v>4944.3500000000004</v>
      </c>
      <c r="M107" s="270">
        <v>0.82479999999999998</v>
      </c>
      <c r="N107" s="1"/>
      <c r="O107" s="1"/>
    </row>
    <row r="108" spans="1:15" ht="12.75" customHeight="1">
      <c r="A108" s="30">
        <v>98</v>
      </c>
      <c r="B108" s="280" t="s">
        <v>331</v>
      </c>
      <c r="C108" s="270">
        <v>330.6</v>
      </c>
      <c r="D108" s="271">
        <v>333.78333333333336</v>
      </c>
      <c r="E108" s="271">
        <v>323.56666666666672</v>
      </c>
      <c r="F108" s="271">
        <v>316.53333333333336</v>
      </c>
      <c r="G108" s="271">
        <v>306.31666666666672</v>
      </c>
      <c r="H108" s="271">
        <v>340.81666666666672</v>
      </c>
      <c r="I108" s="271">
        <v>351.0333333333333</v>
      </c>
      <c r="J108" s="271">
        <v>358.06666666666672</v>
      </c>
      <c r="K108" s="270">
        <v>344</v>
      </c>
      <c r="L108" s="270">
        <v>326.75</v>
      </c>
      <c r="M108" s="270">
        <v>6.2872000000000003</v>
      </c>
      <c r="N108" s="1"/>
      <c r="O108" s="1"/>
    </row>
    <row r="109" spans="1:15" ht="12.75" customHeight="1">
      <c r="A109" s="30">
        <v>99</v>
      </c>
      <c r="B109" s="280" t="s">
        <v>332</v>
      </c>
      <c r="C109" s="270">
        <v>345.65</v>
      </c>
      <c r="D109" s="271">
        <v>346.51666666666665</v>
      </c>
      <c r="E109" s="271">
        <v>342.5333333333333</v>
      </c>
      <c r="F109" s="271">
        <v>339.41666666666663</v>
      </c>
      <c r="G109" s="271">
        <v>335.43333333333328</v>
      </c>
      <c r="H109" s="271">
        <v>349.63333333333333</v>
      </c>
      <c r="I109" s="271">
        <v>353.61666666666667</v>
      </c>
      <c r="J109" s="271">
        <v>356.73333333333335</v>
      </c>
      <c r="K109" s="270">
        <v>350.5</v>
      </c>
      <c r="L109" s="270">
        <v>343.4</v>
      </c>
      <c r="M109" s="270">
        <v>9.5870599999999992</v>
      </c>
      <c r="N109" s="1"/>
      <c r="O109" s="1"/>
    </row>
    <row r="110" spans="1:15" ht="12.75" customHeight="1">
      <c r="A110" s="30">
        <v>100</v>
      </c>
      <c r="B110" s="280" t="s">
        <v>840</v>
      </c>
      <c r="C110" s="270">
        <v>415.5</v>
      </c>
      <c r="D110" s="271">
        <v>419.43333333333334</v>
      </c>
      <c r="E110" s="271">
        <v>410.36666666666667</v>
      </c>
      <c r="F110" s="271">
        <v>405.23333333333335</v>
      </c>
      <c r="G110" s="271">
        <v>396.16666666666669</v>
      </c>
      <c r="H110" s="271">
        <v>424.56666666666666</v>
      </c>
      <c r="I110" s="271">
        <v>433.63333333333338</v>
      </c>
      <c r="J110" s="271">
        <v>438.76666666666665</v>
      </c>
      <c r="K110" s="270">
        <v>428.5</v>
      </c>
      <c r="L110" s="270">
        <v>414.3</v>
      </c>
      <c r="M110" s="270">
        <v>1.87076</v>
      </c>
      <c r="N110" s="1"/>
      <c r="O110" s="1"/>
    </row>
    <row r="111" spans="1:15" ht="12.75" customHeight="1">
      <c r="A111" s="30">
        <v>101</v>
      </c>
      <c r="B111" s="280" t="s">
        <v>333</v>
      </c>
      <c r="C111" s="270">
        <v>648.75</v>
      </c>
      <c r="D111" s="271">
        <v>644.01666666666677</v>
      </c>
      <c r="E111" s="271">
        <v>623.33333333333348</v>
      </c>
      <c r="F111" s="271">
        <v>597.91666666666674</v>
      </c>
      <c r="G111" s="271">
        <v>577.23333333333346</v>
      </c>
      <c r="H111" s="271">
        <v>669.43333333333351</v>
      </c>
      <c r="I111" s="271">
        <v>690.11666666666667</v>
      </c>
      <c r="J111" s="271">
        <v>715.53333333333353</v>
      </c>
      <c r="K111" s="270">
        <v>664.7</v>
      </c>
      <c r="L111" s="270">
        <v>618.6</v>
      </c>
      <c r="M111" s="270">
        <v>0.76871</v>
      </c>
      <c r="N111" s="1"/>
      <c r="O111" s="1"/>
    </row>
    <row r="112" spans="1:15" ht="12.75" customHeight="1">
      <c r="A112" s="30">
        <v>102</v>
      </c>
      <c r="B112" s="280" t="s">
        <v>83</v>
      </c>
      <c r="C112" s="270">
        <v>799.75</v>
      </c>
      <c r="D112" s="271">
        <v>797.61666666666679</v>
      </c>
      <c r="E112" s="271">
        <v>792.3333333333336</v>
      </c>
      <c r="F112" s="271">
        <v>784.91666666666686</v>
      </c>
      <c r="G112" s="271">
        <v>779.63333333333367</v>
      </c>
      <c r="H112" s="271">
        <v>805.03333333333353</v>
      </c>
      <c r="I112" s="271">
        <v>810.31666666666683</v>
      </c>
      <c r="J112" s="271">
        <v>817.73333333333346</v>
      </c>
      <c r="K112" s="270">
        <v>802.9</v>
      </c>
      <c r="L112" s="270">
        <v>790.2</v>
      </c>
      <c r="M112" s="270">
        <v>7.6786199999999996</v>
      </c>
      <c r="N112" s="1"/>
      <c r="O112" s="1"/>
    </row>
    <row r="113" spans="1:15" ht="12.75" customHeight="1">
      <c r="A113" s="30">
        <v>103</v>
      </c>
      <c r="B113" s="280" t="s">
        <v>84</v>
      </c>
      <c r="C113" s="270">
        <v>1025.6500000000001</v>
      </c>
      <c r="D113" s="271">
        <v>1022.7000000000002</v>
      </c>
      <c r="E113" s="271">
        <v>1014.9500000000003</v>
      </c>
      <c r="F113" s="271">
        <v>1004.2500000000001</v>
      </c>
      <c r="G113" s="271">
        <v>996.50000000000023</v>
      </c>
      <c r="H113" s="271">
        <v>1033.4000000000003</v>
      </c>
      <c r="I113" s="271">
        <v>1041.1500000000001</v>
      </c>
      <c r="J113" s="271">
        <v>1051.8500000000004</v>
      </c>
      <c r="K113" s="270">
        <v>1030.45</v>
      </c>
      <c r="L113" s="270">
        <v>1012</v>
      </c>
      <c r="M113" s="270">
        <v>12.753679999999999</v>
      </c>
      <c r="N113" s="1"/>
      <c r="O113" s="1"/>
    </row>
    <row r="114" spans="1:15" ht="12.75" customHeight="1">
      <c r="A114" s="30">
        <v>104</v>
      </c>
      <c r="B114" s="280" t="s">
        <v>91</v>
      </c>
      <c r="C114" s="270">
        <v>178.7</v>
      </c>
      <c r="D114" s="271">
        <v>176.78333333333333</v>
      </c>
      <c r="E114" s="271">
        <v>171.91666666666666</v>
      </c>
      <c r="F114" s="271">
        <v>165.13333333333333</v>
      </c>
      <c r="G114" s="271">
        <v>160.26666666666665</v>
      </c>
      <c r="H114" s="271">
        <v>183.56666666666666</v>
      </c>
      <c r="I114" s="271">
        <v>188.43333333333334</v>
      </c>
      <c r="J114" s="271">
        <v>195.21666666666667</v>
      </c>
      <c r="K114" s="270">
        <v>181.65</v>
      </c>
      <c r="L114" s="270">
        <v>170</v>
      </c>
      <c r="M114" s="270">
        <v>13.444229999999999</v>
      </c>
      <c r="N114" s="1"/>
      <c r="O114" s="1"/>
    </row>
    <row r="115" spans="1:15" ht="12.75" customHeight="1">
      <c r="A115" s="30">
        <v>105</v>
      </c>
      <c r="B115" s="280" t="s">
        <v>830</v>
      </c>
      <c r="C115" s="270">
        <v>1790.3</v>
      </c>
      <c r="D115" s="271">
        <v>1782.1000000000001</v>
      </c>
      <c r="E115" s="271">
        <v>1764.2000000000003</v>
      </c>
      <c r="F115" s="271">
        <v>1738.1000000000001</v>
      </c>
      <c r="G115" s="271">
        <v>1720.2000000000003</v>
      </c>
      <c r="H115" s="271">
        <v>1808.2000000000003</v>
      </c>
      <c r="I115" s="271">
        <v>1826.1000000000004</v>
      </c>
      <c r="J115" s="271">
        <v>1852.2000000000003</v>
      </c>
      <c r="K115" s="270">
        <v>1800</v>
      </c>
      <c r="L115" s="270">
        <v>1756</v>
      </c>
      <c r="M115" s="270">
        <v>0.97841999999999996</v>
      </c>
      <c r="N115" s="1"/>
      <c r="O115" s="1"/>
    </row>
    <row r="116" spans="1:15" ht="12.75" customHeight="1">
      <c r="A116" s="30">
        <v>106</v>
      </c>
      <c r="B116" s="280" t="s">
        <v>85</v>
      </c>
      <c r="C116" s="270">
        <v>231.6</v>
      </c>
      <c r="D116" s="271">
        <v>230.81666666666669</v>
      </c>
      <c r="E116" s="271">
        <v>229.28333333333339</v>
      </c>
      <c r="F116" s="271">
        <v>226.9666666666667</v>
      </c>
      <c r="G116" s="271">
        <v>225.43333333333339</v>
      </c>
      <c r="H116" s="271">
        <v>233.13333333333338</v>
      </c>
      <c r="I116" s="271">
        <v>234.66666666666669</v>
      </c>
      <c r="J116" s="271">
        <v>236.98333333333338</v>
      </c>
      <c r="K116" s="270">
        <v>232.35</v>
      </c>
      <c r="L116" s="270">
        <v>228.5</v>
      </c>
      <c r="M116" s="270">
        <v>49.094700000000003</v>
      </c>
      <c r="N116" s="1"/>
      <c r="O116" s="1"/>
    </row>
    <row r="117" spans="1:15" ht="12.75" customHeight="1">
      <c r="A117" s="30">
        <v>107</v>
      </c>
      <c r="B117" s="280" t="s">
        <v>334</v>
      </c>
      <c r="C117" s="270">
        <v>377</v>
      </c>
      <c r="D117" s="271">
        <v>379.40000000000003</v>
      </c>
      <c r="E117" s="271">
        <v>372.90000000000009</v>
      </c>
      <c r="F117" s="271">
        <v>368.80000000000007</v>
      </c>
      <c r="G117" s="271">
        <v>362.30000000000013</v>
      </c>
      <c r="H117" s="271">
        <v>383.50000000000006</v>
      </c>
      <c r="I117" s="271">
        <v>389.99999999999994</v>
      </c>
      <c r="J117" s="271">
        <v>394.1</v>
      </c>
      <c r="K117" s="270">
        <v>385.9</v>
      </c>
      <c r="L117" s="270">
        <v>375.3</v>
      </c>
      <c r="M117" s="270">
        <v>5.3704999999999998</v>
      </c>
      <c r="N117" s="1"/>
      <c r="O117" s="1"/>
    </row>
    <row r="118" spans="1:15" ht="12.75" customHeight="1">
      <c r="A118" s="30">
        <v>108</v>
      </c>
      <c r="B118" s="280" t="s">
        <v>87</v>
      </c>
      <c r="C118" s="270">
        <v>3475.15</v>
      </c>
      <c r="D118" s="271">
        <v>3487.5833333333335</v>
      </c>
      <c r="E118" s="271">
        <v>3450.166666666667</v>
      </c>
      <c r="F118" s="271">
        <v>3425.1833333333334</v>
      </c>
      <c r="G118" s="271">
        <v>3387.7666666666669</v>
      </c>
      <c r="H118" s="271">
        <v>3512.5666666666671</v>
      </c>
      <c r="I118" s="271">
        <v>3549.983333333334</v>
      </c>
      <c r="J118" s="271">
        <v>3574.9666666666672</v>
      </c>
      <c r="K118" s="270">
        <v>3525</v>
      </c>
      <c r="L118" s="270">
        <v>3462.6</v>
      </c>
      <c r="M118" s="270">
        <v>1.3509899999999999</v>
      </c>
      <c r="N118" s="1"/>
      <c r="O118" s="1"/>
    </row>
    <row r="119" spans="1:15" ht="12.75" customHeight="1">
      <c r="A119" s="30">
        <v>109</v>
      </c>
      <c r="B119" s="280" t="s">
        <v>88</v>
      </c>
      <c r="C119" s="270">
        <v>1659.2</v>
      </c>
      <c r="D119" s="271">
        <v>1663.0999999999997</v>
      </c>
      <c r="E119" s="271">
        <v>1651.1999999999994</v>
      </c>
      <c r="F119" s="271">
        <v>1643.1999999999996</v>
      </c>
      <c r="G119" s="271">
        <v>1631.2999999999993</v>
      </c>
      <c r="H119" s="271">
        <v>1671.0999999999995</v>
      </c>
      <c r="I119" s="271">
        <v>1682.9999999999995</v>
      </c>
      <c r="J119" s="271">
        <v>1690.9999999999995</v>
      </c>
      <c r="K119" s="270">
        <v>1675</v>
      </c>
      <c r="L119" s="270">
        <v>1655.1</v>
      </c>
      <c r="M119" s="270">
        <v>2.1184699999999999</v>
      </c>
      <c r="N119" s="1"/>
      <c r="O119" s="1"/>
    </row>
    <row r="120" spans="1:15" ht="12.75" customHeight="1">
      <c r="A120" s="30">
        <v>110</v>
      </c>
      <c r="B120" s="280" t="s">
        <v>335</v>
      </c>
      <c r="C120" s="270">
        <v>2301.4499999999998</v>
      </c>
      <c r="D120" s="271">
        <v>2303.15</v>
      </c>
      <c r="E120" s="271">
        <v>2284.3000000000002</v>
      </c>
      <c r="F120" s="271">
        <v>2267.15</v>
      </c>
      <c r="G120" s="271">
        <v>2248.3000000000002</v>
      </c>
      <c r="H120" s="271">
        <v>2320.3000000000002</v>
      </c>
      <c r="I120" s="271">
        <v>2339.1499999999996</v>
      </c>
      <c r="J120" s="271">
        <v>2356.3000000000002</v>
      </c>
      <c r="K120" s="270">
        <v>2322</v>
      </c>
      <c r="L120" s="270">
        <v>2286</v>
      </c>
      <c r="M120" s="270">
        <v>1.25231</v>
      </c>
      <c r="N120" s="1"/>
      <c r="O120" s="1"/>
    </row>
    <row r="121" spans="1:15" ht="12.75" customHeight="1">
      <c r="A121" s="30">
        <v>111</v>
      </c>
      <c r="B121" s="280" t="s">
        <v>89</v>
      </c>
      <c r="C121" s="270">
        <v>669.15</v>
      </c>
      <c r="D121" s="271">
        <v>670.01666666666665</v>
      </c>
      <c r="E121" s="271">
        <v>662.13333333333333</v>
      </c>
      <c r="F121" s="271">
        <v>655.11666666666667</v>
      </c>
      <c r="G121" s="271">
        <v>647.23333333333335</v>
      </c>
      <c r="H121" s="271">
        <v>677.0333333333333</v>
      </c>
      <c r="I121" s="271">
        <v>684.91666666666652</v>
      </c>
      <c r="J121" s="271">
        <v>691.93333333333328</v>
      </c>
      <c r="K121" s="270">
        <v>677.9</v>
      </c>
      <c r="L121" s="270">
        <v>663</v>
      </c>
      <c r="M121" s="270">
        <v>21.79411</v>
      </c>
      <c r="N121" s="1"/>
      <c r="O121" s="1"/>
    </row>
    <row r="122" spans="1:15" ht="12.75" customHeight="1">
      <c r="A122" s="30">
        <v>112</v>
      </c>
      <c r="B122" s="280" t="s">
        <v>90</v>
      </c>
      <c r="C122" s="270">
        <v>1032.05</v>
      </c>
      <c r="D122" s="271">
        <v>1038.3500000000001</v>
      </c>
      <c r="E122" s="271">
        <v>1021.7000000000003</v>
      </c>
      <c r="F122" s="271">
        <v>1011.3500000000001</v>
      </c>
      <c r="G122" s="271">
        <v>994.70000000000027</v>
      </c>
      <c r="H122" s="271">
        <v>1048.7000000000003</v>
      </c>
      <c r="I122" s="271">
        <v>1065.3500000000004</v>
      </c>
      <c r="J122" s="271">
        <v>1075.7000000000003</v>
      </c>
      <c r="K122" s="270">
        <v>1055</v>
      </c>
      <c r="L122" s="270">
        <v>1028</v>
      </c>
      <c r="M122" s="270">
        <v>3.4990999999999999</v>
      </c>
      <c r="N122" s="1"/>
      <c r="O122" s="1"/>
    </row>
    <row r="123" spans="1:15" ht="12.75" customHeight="1">
      <c r="A123" s="30">
        <v>113</v>
      </c>
      <c r="B123" s="280" t="s">
        <v>336</v>
      </c>
      <c r="C123" s="270">
        <v>1017.15</v>
      </c>
      <c r="D123" s="271">
        <v>1003.8333333333334</v>
      </c>
      <c r="E123" s="271">
        <v>986.7166666666667</v>
      </c>
      <c r="F123" s="271">
        <v>956.2833333333333</v>
      </c>
      <c r="G123" s="271">
        <v>939.16666666666663</v>
      </c>
      <c r="H123" s="271">
        <v>1034.2666666666669</v>
      </c>
      <c r="I123" s="271">
        <v>1051.3833333333332</v>
      </c>
      <c r="J123" s="271">
        <v>1081.8166666666668</v>
      </c>
      <c r="K123" s="270">
        <v>1020.95</v>
      </c>
      <c r="L123" s="270">
        <v>973.4</v>
      </c>
      <c r="M123" s="270">
        <v>2.2429100000000002</v>
      </c>
      <c r="N123" s="1"/>
      <c r="O123" s="1"/>
    </row>
    <row r="124" spans="1:15" ht="12.75" customHeight="1">
      <c r="A124" s="30">
        <v>114</v>
      </c>
      <c r="B124" s="280" t="s">
        <v>249</v>
      </c>
      <c r="C124" s="270">
        <v>392.7</v>
      </c>
      <c r="D124" s="271">
        <v>393.33333333333331</v>
      </c>
      <c r="E124" s="271">
        <v>386.71666666666664</v>
      </c>
      <c r="F124" s="271">
        <v>380.73333333333335</v>
      </c>
      <c r="G124" s="271">
        <v>374.11666666666667</v>
      </c>
      <c r="H124" s="271">
        <v>399.31666666666661</v>
      </c>
      <c r="I124" s="271">
        <v>405.93333333333328</v>
      </c>
      <c r="J124" s="271">
        <v>411.91666666666657</v>
      </c>
      <c r="K124" s="270">
        <v>399.95</v>
      </c>
      <c r="L124" s="270">
        <v>387.35</v>
      </c>
      <c r="M124" s="270">
        <v>25.76201</v>
      </c>
      <c r="N124" s="1"/>
      <c r="O124" s="1"/>
    </row>
    <row r="125" spans="1:15" ht="12.75" customHeight="1">
      <c r="A125" s="30">
        <v>115</v>
      </c>
      <c r="B125" s="280" t="s">
        <v>92</v>
      </c>
      <c r="C125" s="270">
        <v>1211.45</v>
      </c>
      <c r="D125" s="271">
        <v>1206.5333333333333</v>
      </c>
      <c r="E125" s="271">
        <v>1195.0666666666666</v>
      </c>
      <c r="F125" s="271">
        <v>1178.6833333333334</v>
      </c>
      <c r="G125" s="271">
        <v>1167.2166666666667</v>
      </c>
      <c r="H125" s="271">
        <v>1222.9166666666665</v>
      </c>
      <c r="I125" s="271">
        <v>1234.3833333333332</v>
      </c>
      <c r="J125" s="271">
        <v>1250.7666666666664</v>
      </c>
      <c r="K125" s="270">
        <v>1218</v>
      </c>
      <c r="L125" s="270">
        <v>1190.1500000000001</v>
      </c>
      <c r="M125" s="270">
        <v>3.3242799999999999</v>
      </c>
      <c r="N125" s="1"/>
      <c r="O125" s="1"/>
    </row>
    <row r="126" spans="1:15" ht="12.75" customHeight="1">
      <c r="A126" s="30">
        <v>116</v>
      </c>
      <c r="B126" s="280" t="s">
        <v>337</v>
      </c>
      <c r="C126" s="270">
        <v>835.2</v>
      </c>
      <c r="D126" s="271">
        <v>835.08333333333337</v>
      </c>
      <c r="E126" s="271">
        <v>827.11666666666679</v>
      </c>
      <c r="F126" s="271">
        <v>819.03333333333342</v>
      </c>
      <c r="G126" s="271">
        <v>811.06666666666683</v>
      </c>
      <c r="H126" s="271">
        <v>843.16666666666674</v>
      </c>
      <c r="I126" s="271">
        <v>851.13333333333321</v>
      </c>
      <c r="J126" s="271">
        <v>859.2166666666667</v>
      </c>
      <c r="K126" s="270">
        <v>843.05</v>
      </c>
      <c r="L126" s="270">
        <v>827</v>
      </c>
      <c r="M126" s="270">
        <v>1.40256</v>
      </c>
      <c r="N126" s="1"/>
      <c r="O126" s="1"/>
    </row>
    <row r="127" spans="1:15" ht="12.75" customHeight="1">
      <c r="A127" s="30">
        <v>117</v>
      </c>
      <c r="B127" s="280" t="s">
        <v>339</v>
      </c>
      <c r="C127" s="270">
        <v>1052.25</v>
      </c>
      <c r="D127" s="271">
        <v>1042.6333333333334</v>
      </c>
      <c r="E127" s="271">
        <v>1024.6166666666668</v>
      </c>
      <c r="F127" s="271">
        <v>996.98333333333335</v>
      </c>
      <c r="G127" s="271">
        <v>978.9666666666667</v>
      </c>
      <c r="H127" s="271">
        <v>1070.2666666666669</v>
      </c>
      <c r="I127" s="271">
        <v>1088.2833333333338</v>
      </c>
      <c r="J127" s="271">
        <v>1115.916666666667</v>
      </c>
      <c r="K127" s="270">
        <v>1060.6500000000001</v>
      </c>
      <c r="L127" s="270">
        <v>1015</v>
      </c>
      <c r="M127" s="270">
        <v>0.73407999999999995</v>
      </c>
      <c r="N127" s="1"/>
      <c r="O127" s="1"/>
    </row>
    <row r="128" spans="1:15" ht="12.75" customHeight="1">
      <c r="A128" s="30">
        <v>118</v>
      </c>
      <c r="B128" s="280" t="s">
        <v>97</v>
      </c>
      <c r="C128" s="270">
        <v>394.1</v>
      </c>
      <c r="D128" s="271">
        <v>395.5333333333333</v>
      </c>
      <c r="E128" s="271">
        <v>390.16666666666663</v>
      </c>
      <c r="F128" s="271">
        <v>386.23333333333335</v>
      </c>
      <c r="G128" s="271">
        <v>380.86666666666667</v>
      </c>
      <c r="H128" s="271">
        <v>399.46666666666658</v>
      </c>
      <c r="I128" s="271">
        <v>404.83333333333326</v>
      </c>
      <c r="J128" s="271">
        <v>408.76666666666654</v>
      </c>
      <c r="K128" s="270">
        <v>400.9</v>
      </c>
      <c r="L128" s="270">
        <v>391.6</v>
      </c>
      <c r="M128" s="270">
        <v>40.44126</v>
      </c>
      <c r="N128" s="1"/>
      <c r="O128" s="1"/>
    </row>
    <row r="129" spans="1:15" ht="12.75" customHeight="1">
      <c r="A129" s="30">
        <v>119</v>
      </c>
      <c r="B129" s="280" t="s">
        <v>93</v>
      </c>
      <c r="C129" s="270">
        <v>570.1</v>
      </c>
      <c r="D129" s="271">
        <v>570.73333333333335</v>
      </c>
      <c r="E129" s="271">
        <v>567.41666666666674</v>
      </c>
      <c r="F129" s="271">
        <v>564.73333333333335</v>
      </c>
      <c r="G129" s="271">
        <v>561.41666666666674</v>
      </c>
      <c r="H129" s="271">
        <v>573.41666666666674</v>
      </c>
      <c r="I129" s="271">
        <v>576.73333333333335</v>
      </c>
      <c r="J129" s="271">
        <v>579.41666666666674</v>
      </c>
      <c r="K129" s="270">
        <v>574.04999999999995</v>
      </c>
      <c r="L129" s="270">
        <v>568.04999999999995</v>
      </c>
      <c r="M129" s="270">
        <v>6.8675199999999998</v>
      </c>
      <c r="N129" s="1"/>
      <c r="O129" s="1"/>
    </row>
    <row r="130" spans="1:15" ht="12.75" customHeight="1">
      <c r="A130" s="30">
        <v>120</v>
      </c>
      <c r="B130" s="280" t="s">
        <v>250</v>
      </c>
      <c r="C130" s="270">
        <v>1550.6</v>
      </c>
      <c r="D130" s="271">
        <v>1546.5</v>
      </c>
      <c r="E130" s="271">
        <v>1534.6</v>
      </c>
      <c r="F130" s="271">
        <v>1518.6</v>
      </c>
      <c r="G130" s="271">
        <v>1506.6999999999998</v>
      </c>
      <c r="H130" s="271">
        <v>1562.5</v>
      </c>
      <c r="I130" s="271">
        <v>1574.4</v>
      </c>
      <c r="J130" s="271">
        <v>1590.4</v>
      </c>
      <c r="K130" s="270">
        <v>1558.4</v>
      </c>
      <c r="L130" s="270">
        <v>1530.5</v>
      </c>
      <c r="M130" s="270">
        <v>1.3931800000000001</v>
      </c>
      <c r="N130" s="1"/>
      <c r="O130" s="1"/>
    </row>
    <row r="131" spans="1:15" ht="12.75" customHeight="1">
      <c r="A131" s="30">
        <v>121</v>
      </c>
      <c r="B131" s="280" t="s">
        <v>94</v>
      </c>
      <c r="C131" s="270">
        <v>2018.4</v>
      </c>
      <c r="D131" s="271">
        <v>2009.8</v>
      </c>
      <c r="E131" s="271">
        <v>1983.6</v>
      </c>
      <c r="F131" s="271">
        <v>1948.8</v>
      </c>
      <c r="G131" s="271">
        <v>1922.6</v>
      </c>
      <c r="H131" s="271">
        <v>2044.6</v>
      </c>
      <c r="I131" s="271">
        <v>2070.8000000000002</v>
      </c>
      <c r="J131" s="271">
        <v>2105.6</v>
      </c>
      <c r="K131" s="270">
        <v>2036</v>
      </c>
      <c r="L131" s="270">
        <v>1975</v>
      </c>
      <c r="M131" s="270">
        <v>5.9865300000000001</v>
      </c>
      <c r="N131" s="1"/>
      <c r="O131" s="1"/>
    </row>
    <row r="132" spans="1:15" ht="12.75" customHeight="1">
      <c r="A132" s="30">
        <v>122</v>
      </c>
      <c r="B132" s="280" t="s">
        <v>340</v>
      </c>
      <c r="C132" s="270">
        <v>211.45</v>
      </c>
      <c r="D132" s="271">
        <v>211.51666666666665</v>
      </c>
      <c r="E132" s="271">
        <v>208.5333333333333</v>
      </c>
      <c r="F132" s="271">
        <v>205.61666666666665</v>
      </c>
      <c r="G132" s="271">
        <v>202.6333333333333</v>
      </c>
      <c r="H132" s="271">
        <v>214.43333333333331</v>
      </c>
      <c r="I132" s="271">
        <v>217.41666666666666</v>
      </c>
      <c r="J132" s="271">
        <v>220.33333333333331</v>
      </c>
      <c r="K132" s="270">
        <v>214.5</v>
      </c>
      <c r="L132" s="270">
        <v>208.6</v>
      </c>
      <c r="M132" s="270">
        <v>41.912019999999998</v>
      </c>
      <c r="N132" s="1"/>
      <c r="O132" s="1"/>
    </row>
    <row r="133" spans="1:15" ht="12.75" customHeight="1">
      <c r="A133" s="30">
        <v>123</v>
      </c>
      <c r="B133" s="280" t="s">
        <v>841</v>
      </c>
      <c r="C133" s="270">
        <v>185.5</v>
      </c>
      <c r="D133" s="271">
        <v>185.28333333333333</v>
      </c>
      <c r="E133" s="271">
        <v>182.36666666666667</v>
      </c>
      <c r="F133" s="271">
        <v>179.23333333333335</v>
      </c>
      <c r="G133" s="271">
        <v>176.31666666666669</v>
      </c>
      <c r="H133" s="271">
        <v>188.41666666666666</v>
      </c>
      <c r="I133" s="271">
        <v>191.33333333333334</v>
      </c>
      <c r="J133" s="271">
        <v>194.46666666666664</v>
      </c>
      <c r="K133" s="270">
        <v>188.2</v>
      </c>
      <c r="L133" s="270">
        <v>182.15</v>
      </c>
      <c r="M133" s="270">
        <v>62.935540000000003</v>
      </c>
      <c r="N133" s="1"/>
      <c r="O133" s="1"/>
    </row>
    <row r="134" spans="1:15" ht="12.75" customHeight="1">
      <c r="A134" s="30">
        <v>124</v>
      </c>
      <c r="B134" s="280" t="s">
        <v>251</v>
      </c>
      <c r="C134" s="270">
        <v>70</v>
      </c>
      <c r="D134" s="271">
        <v>70.350000000000009</v>
      </c>
      <c r="E134" s="271">
        <v>68.700000000000017</v>
      </c>
      <c r="F134" s="271">
        <v>67.400000000000006</v>
      </c>
      <c r="G134" s="271">
        <v>65.750000000000014</v>
      </c>
      <c r="H134" s="271">
        <v>71.65000000000002</v>
      </c>
      <c r="I134" s="271">
        <v>73.300000000000026</v>
      </c>
      <c r="J134" s="271">
        <v>74.600000000000023</v>
      </c>
      <c r="K134" s="270">
        <v>72</v>
      </c>
      <c r="L134" s="270">
        <v>69.05</v>
      </c>
      <c r="M134" s="270">
        <v>56.172020000000003</v>
      </c>
      <c r="N134" s="1"/>
      <c r="O134" s="1"/>
    </row>
    <row r="135" spans="1:15" ht="12.75" customHeight="1">
      <c r="A135" s="30">
        <v>125</v>
      </c>
      <c r="B135" s="280" t="s">
        <v>341</v>
      </c>
      <c r="C135" s="270">
        <v>245.95</v>
      </c>
      <c r="D135" s="271">
        <v>246.6</v>
      </c>
      <c r="E135" s="271">
        <v>241.89999999999998</v>
      </c>
      <c r="F135" s="271">
        <v>237.85</v>
      </c>
      <c r="G135" s="271">
        <v>233.14999999999998</v>
      </c>
      <c r="H135" s="271">
        <v>250.64999999999998</v>
      </c>
      <c r="I135" s="271">
        <v>255.34999999999997</v>
      </c>
      <c r="J135" s="271">
        <v>259.39999999999998</v>
      </c>
      <c r="K135" s="270">
        <v>251.3</v>
      </c>
      <c r="L135" s="270">
        <v>242.55</v>
      </c>
      <c r="M135" s="270">
        <v>6.8243099999999997</v>
      </c>
      <c r="N135" s="1"/>
      <c r="O135" s="1"/>
    </row>
    <row r="136" spans="1:15" ht="12.75" customHeight="1">
      <c r="A136" s="30">
        <v>126</v>
      </c>
      <c r="B136" s="280" t="s">
        <v>95</v>
      </c>
      <c r="C136" s="270">
        <v>3592.75</v>
      </c>
      <c r="D136" s="271">
        <v>3582.2333333333336</v>
      </c>
      <c r="E136" s="271">
        <v>3563.5666666666671</v>
      </c>
      <c r="F136" s="271">
        <v>3534.3833333333337</v>
      </c>
      <c r="G136" s="271">
        <v>3515.7166666666672</v>
      </c>
      <c r="H136" s="271">
        <v>3611.416666666667</v>
      </c>
      <c r="I136" s="271">
        <v>3630.083333333333</v>
      </c>
      <c r="J136" s="271">
        <v>3659.2666666666669</v>
      </c>
      <c r="K136" s="270">
        <v>3600.9</v>
      </c>
      <c r="L136" s="270">
        <v>3553.05</v>
      </c>
      <c r="M136" s="270">
        <v>2.7829899999999999</v>
      </c>
      <c r="N136" s="1"/>
      <c r="O136" s="1"/>
    </row>
    <row r="137" spans="1:15" ht="12.75" customHeight="1">
      <c r="A137" s="30">
        <v>127</v>
      </c>
      <c r="B137" s="280" t="s">
        <v>252</v>
      </c>
      <c r="C137" s="270">
        <v>4204.7</v>
      </c>
      <c r="D137" s="271">
        <v>4161.7666666666664</v>
      </c>
      <c r="E137" s="271">
        <v>4108.583333333333</v>
      </c>
      <c r="F137" s="271">
        <v>4012.4666666666667</v>
      </c>
      <c r="G137" s="271">
        <v>3959.2833333333333</v>
      </c>
      <c r="H137" s="271">
        <v>4257.8833333333332</v>
      </c>
      <c r="I137" s="271">
        <v>4311.0666666666675</v>
      </c>
      <c r="J137" s="271">
        <v>4407.1833333333325</v>
      </c>
      <c r="K137" s="270">
        <v>4214.95</v>
      </c>
      <c r="L137" s="270">
        <v>4065.65</v>
      </c>
      <c r="M137" s="270">
        <v>6.92964</v>
      </c>
      <c r="N137" s="1"/>
      <c r="O137" s="1"/>
    </row>
    <row r="138" spans="1:15" ht="12.75" customHeight="1">
      <c r="A138" s="30">
        <v>128</v>
      </c>
      <c r="B138" s="280" t="s">
        <v>143</v>
      </c>
      <c r="C138" s="270">
        <v>2369.1999999999998</v>
      </c>
      <c r="D138" s="271">
        <v>2386.7166666666667</v>
      </c>
      <c r="E138" s="271">
        <v>2343.5833333333335</v>
      </c>
      <c r="F138" s="271">
        <v>2317.9666666666667</v>
      </c>
      <c r="G138" s="271">
        <v>2274.8333333333335</v>
      </c>
      <c r="H138" s="271">
        <v>2412.3333333333335</v>
      </c>
      <c r="I138" s="271">
        <v>2455.4666666666667</v>
      </c>
      <c r="J138" s="271">
        <v>2481.0833333333335</v>
      </c>
      <c r="K138" s="270">
        <v>2429.85</v>
      </c>
      <c r="L138" s="270">
        <v>2361.1</v>
      </c>
      <c r="M138" s="270">
        <v>2.4584600000000001</v>
      </c>
      <c r="N138" s="1"/>
      <c r="O138" s="1"/>
    </row>
    <row r="139" spans="1:15" ht="12.75" customHeight="1">
      <c r="A139" s="30">
        <v>129</v>
      </c>
      <c r="B139" s="280" t="s">
        <v>98</v>
      </c>
      <c r="C139" s="270">
        <v>4214.25</v>
      </c>
      <c r="D139" s="271">
        <v>4196.2666666666664</v>
      </c>
      <c r="E139" s="271">
        <v>4172.9833333333327</v>
      </c>
      <c r="F139" s="271">
        <v>4131.7166666666662</v>
      </c>
      <c r="G139" s="271">
        <v>4108.4333333333325</v>
      </c>
      <c r="H139" s="271">
        <v>4237.5333333333328</v>
      </c>
      <c r="I139" s="271">
        <v>4260.8166666666657</v>
      </c>
      <c r="J139" s="271">
        <v>4302.083333333333</v>
      </c>
      <c r="K139" s="270">
        <v>4219.55</v>
      </c>
      <c r="L139" s="270">
        <v>4155</v>
      </c>
      <c r="M139" s="270">
        <v>3.16343</v>
      </c>
      <c r="N139" s="1"/>
      <c r="O139" s="1"/>
    </row>
    <row r="140" spans="1:15" ht="12.75" customHeight="1">
      <c r="A140" s="30">
        <v>130</v>
      </c>
      <c r="B140" s="280" t="s">
        <v>342</v>
      </c>
      <c r="C140" s="270">
        <v>534.65</v>
      </c>
      <c r="D140" s="271">
        <v>534.2166666666667</v>
      </c>
      <c r="E140" s="271">
        <v>530.43333333333339</v>
      </c>
      <c r="F140" s="271">
        <v>526.2166666666667</v>
      </c>
      <c r="G140" s="271">
        <v>522.43333333333339</v>
      </c>
      <c r="H140" s="271">
        <v>538.43333333333339</v>
      </c>
      <c r="I140" s="271">
        <v>542.2166666666667</v>
      </c>
      <c r="J140" s="271">
        <v>546.43333333333339</v>
      </c>
      <c r="K140" s="270">
        <v>538</v>
      </c>
      <c r="L140" s="270">
        <v>530</v>
      </c>
      <c r="M140" s="270">
        <v>2.0681500000000002</v>
      </c>
      <c r="N140" s="1"/>
      <c r="O140" s="1"/>
    </row>
    <row r="141" spans="1:15" ht="12.75" customHeight="1">
      <c r="A141" s="30">
        <v>131</v>
      </c>
      <c r="B141" s="280" t="s">
        <v>343</v>
      </c>
      <c r="C141" s="270">
        <v>184.15</v>
      </c>
      <c r="D141" s="271">
        <v>185.75</v>
      </c>
      <c r="E141" s="271">
        <v>179.7</v>
      </c>
      <c r="F141" s="271">
        <v>175.25</v>
      </c>
      <c r="G141" s="271">
        <v>169.2</v>
      </c>
      <c r="H141" s="271">
        <v>190.2</v>
      </c>
      <c r="I141" s="271">
        <v>196.25</v>
      </c>
      <c r="J141" s="271">
        <v>200.7</v>
      </c>
      <c r="K141" s="270">
        <v>191.8</v>
      </c>
      <c r="L141" s="270">
        <v>181.3</v>
      </c>
      <c r="M141" s="270">
        <v>36.211930000000002</v>
      </c>
      <c r="N141" s="1"/>
      <c r="O141" s="1"/>
    </row>
    <row r="142" spans="1:15" ht="12.75" customHeight="1">
      <c r="A142" s="30">
        <v>132</v>
      </c>
      <c r="B142" s="280" t="s">
        <v>344</v>
      </c>
      <c r="C142" s="270">
        <v>171.5</v>
      </c>
      <c r="D142" s="271">
        <v>171.4</v>
      </c>
      <c r="E142" s="271">
        <v>170.20000000000002</v>
      </c>
      <c r="F142" s="271">
        <v>168.9</v>
      </c>
      <c r="G142" s="271">
        <v>167.70000000000002</v>
      </c>
      <c r="H142" s="271">
        <v>172.70000000000002</v>
      </c>
      <c r="I142" s="271">
        <v>173.9</v>
      </c>
      <c r="J142" s="271">
        <v>175.20000000000002</v>
      </c>
      <c r="K142" s="270">
        <v>172.6</v>
      </c>
      <c r="L142" s="270">
        <v>170.1</v>
      </c>
      <c r="M142" s="270">
        <v>1.4996</v>
      </c>
      <c r="N142" s="1"/>
      <c r="O142" s="1"/>
    </row>
    <row r="143" spans="1:15" ht="12.75" customHeight="1">
      <c r="A143" s="30">
        <v>133</v>
      </c>
      <c r="B143" s="280" t="s">
        <v>842</v>
      </c>
      <c r="C143" s="270">
        <v>378.3</v>
      </c>
      <c r="D143" s="271">
        <v>380.66666666666669</v>
      </c>
      <c r="E143" s="271">
        <v>374.78333333333336</v>
      </c>
      <c r="F143" s="271">
        <v>371.26666666666665</v>
      </c>
      <c r="G143" s="271">
        <v>365.38333333333333</v>
      </c>
      <c r="H143" s="271">
        <v>384.18333333333339</v>
      </c>
      <c r="I143" s="271">
        <v>390.06666666666672</v>
      </c>
      <c r="J143" s="271">
        <v>393.58333333333343</v>
      </c>
      <c r="K143" s="270">
        <v>386.55</v>
      </c>
      <c r="L143" s="270">
        <v>377.15</v>
      </c>
      <c r="M143" s="270">
        <v>5.0124199999999997</v>
      </c>
      <c r="N143" s="1"/>
      <c r="O143" s="1"/>
    </row>
    <row r="144" spans="1:15" ht="12.75" customHeight="1">
      <c r="A144" s="30">
        <v>134</v>
      </c>
      <c r="B144" s="280" t="s">
        <v>345</v>
      </c>
      <c r="C144" s="270">
        <v>62.7</v>
      </c>
      <c r="D144" s="271">
        <v>61.966666666666669</v>
      </c>
      <c r="E144" s="271">
        <v>60.88333333333334</v>
      </c>
      <c r="F144" s="271">
        <v>59.06666666666667</v>
      </c>
      <c r="G144" s="271">
        <v>57.983333333333341</v>
      </c>
      <c r="H144" s="271">
        <v>63.783333333333339</v>
      </c>
      <c r="I144" s="271">
        <v>64.866666666666674</v>
      </c>
      <c r="J144" s="271">
        <v>66.683333333333337</v>
      </c>
      <c r="K144" s="270">
        <v>63.05</v>
      </c>
      <c r="L144" s="270">
        <v>60.15</v>
      </c>
      <c r="M144" s="270">
        <v>22.58634</v>
      </c>
      <c r="N144" s="1"/>
      <c r="O144" s="1"/>
    </row>
    <row r="145" spans="1:15" ht="12.75" customHeight="1">
      <c r="A145" s="30">
        <v>135</v>
      </c>
      <c r="B145" s="280" t="s">
        <v>99</v>
      </c>
      <c r="C145" s="270">
        <v>3400.5</v>
      </c>
      <c r="D145" s="271">
        <v>3408.85</v>
      </c>
      <c r="E145" s="271">
        <v>3370.7</v>
      </c>
      <c r="F145" s="271">
        <v>3340.9</v>
      </c>
      <c r="G145" s="271">
        <v>3302.75</v>
      </c>
      <c r="H145" s="271">
        <v>3438.6499999999996</v>
      </c>
      <c r="I145" s="271">
        <v>3476.8</v>
      </c>
      <c r="J145" s="271">
        <v>3506.5999999999995</v>
      </c>
      <c r="K145" s="270">
        <v>3447</v>
      </c>
      <c r="L145" s="270">
        <v>3379.05</v>
      </c>
      <c r="M145" s="270">
        <v>5.6130599999999999</v>
      </c>
      <c r="N145" s="1"/>
      <c r="O145" s="1"/>
    </row>
    <row r="146" spans="1:15" ht="12.75" customHeight="1">
      <c r="A146" s="30">
        <v>136</v>
      </c>
      <c r="B146" s="280" t="s">
        <v>346</v>
      </c>
      <c r="C146" s="270">
        <v>538.45000000000005</v>
      </c>
      <c r="D146" s="271">
        <v>536.6</v>
      </c>
      <c r="E146" s="271">
        <v>529.20000000000005</v>
      </c>
      <c r="F146" s="271">
        <v>519.95000000000005</v>
      </c>
      <c r="G146" s="271">
        <v>512.55000000000007</v>
      </c>
      <c r="H146" s="271">
        <v>545.85</v>
      </c>
      <c r="I146" s="271">
        <v>553.24999999999989</v>
      </c>
      <c r="J146" s="271">
        <v>562.5</v>
      </c>
      <c r="K146" s="270">
        <v>544</v>
      </c>
      <c r="L146" s="270">
        <v>527.35</v>
      </c>
      <c r="M146" s="270">
        <v>11.06559</v>
      </c>
      <c r="N146" s="1"/>
      <c r="O146" s="1"/>
    </row>
    <row r="147" spans="1:15" ht="12.75" customHeight="1">
      <c r="A147" s="30">
        <v>137</v>
      </c>
      <c r="B147" s="280" t="s">
        <v>253</v>
      </c>
      <c r="C147" s="270">
        <v>495.1</v>
      </c>
      <c r="D147" s="271">
        <v>493.8</v>
      </c>
      <c r="E147" s="271">
        <v>491.65000000000003</v>
      </c>
      <c r="F147" s="271">
        <v>488.20000000000005</v>
      </c>
      <c r="G147" s="271">
        <v>486.05000000000007</v>
      </c>
      <c r="H147" s="271">
        <v>497.25</v>
      </c>
      <c r="I147" s="271">
        <v>499.4</v>
      </c>
      <c r="J147" s="271">
        <v>502.84999999999997</v>
      </c>
      <c r="K147" s="270">
        <v>495.95</v>
      </c>
      <c r="L147" s="270">
        <v>490.35</v>
      </c>
      <c r="M147" s="270">
        <v>0.85775000000000001</v>
      </c>
      <c r="N147" s="1"/>
      <c r="O147" s="1"/>
    </row>
    <row r="148" spans="1:15" ht="12.75" customHeight="1">
      <c r="A148" s="30">
        <v>138</v>
      </c>
      <c r="B148" s="280" t="s">
        <v>254</v>
      </c>
      <c r="C148" s="270">
        <v>1529.55</v>
      </c>
      <c r="D148" s="271">
        <v>1528.5166666666667</v>
      </c>
      <c r="E148" s="271">
        <v>1516.0333333333333</v>
      </c>
      <c r="F148" s="271">
        <v>1502.5166666666667</v>
      </c>
      <c r="G148" s="271">
        <v>1490.0333333333333</v>
      </c>
      <c r="H148" s="271">
        <v>1542.0333333333333</v>
      </c>
      <c r="I148" s="271">
        <v>1554.5166666666664</v>
      </c>
      <c r="J148" s="271">
        <v>1568.0333333333333</v>
      </c>
      <c r="K148" s="270">
        <v>1541</v>
      </c>
      <c r="L148" s="270">
        <v>1515</v>
      </c>
      <c r="M148" s="270">
        <v>0.63473999999999997</v>
      </c>
      <c r="N148" s="1"/>
      <c r="O148" s="1"/>
    </row>
    <row r="149" spans="1:15" ht="12.75" customHeight="1">
      <c r="A149" s="30">
        <v>139</v>
      </c>
      <c r="B149" s="280" t="s">
        <v>347</v>
      </c>
      <c r="C149" s="270">
        <v>71.900000000000006</v>
      </c>
      <c r="D149" s="271">
        <v>70.583333333333329</v>
      </c>
      <c r="E149" s="271">
        <v>68.766666666666652</v>
      </c>
      <c r="F149" s="271">
        <v>65.633333333333326</v>
      </c>
      <c r="G149" s="271">
        <v>63.816666666666649</v>
      </c>
      <c r="H149" s="271">
        <v>73.716666666666654</v>
      </c>
      <c r="I149" s="271">
        <v>75.533333333333346</v>
      </c>
      <c r="J149" s="271">
        <v>78.666666666666657</v>
      </c>
      <c r="K149" s="270">
        <v>72.400000000000006</v>
      </c>
      <c r="L149" s="270">
        <v>67.45</v>
      </c>
      <c r="M149" s="270">
        <v>59.116729999999997</v>
      </c>
      <c r="N149" s="1"/>
      <c r="O149" s="1"/>
    </row>
    <row r="150" spans="1:15" ht="12.75" customHeight="1">
      <c r="A150" s="30">
        <v>140</v>
      </c>
      <c r="B150" s="280" t="s">
        <v>348</v>
      </c>
      <c r="C150" s="270">
        <v>104.3</v>
      </c>
      <c r="D150" s="271">
        <v>104.41666666666667</v>
      </c>
      <c r="E150" s="271">
        <v>102.38333333333334</v>
      </c>
      <c r="F150" s="271">
        <v>100.46666666666667</v>
      </c>
      <c r="G150" s="271">
        <v>98.433333333333337</v>
      </c>
      <c r="H150" s="271">
        <v>106.33333333333334</v>
      </c>
      <c r="I150" s="271">
        <v>108.36666666666667</v>
      </c>
      <c r="J150" s="271">
        <v>110.28333333333335</v>
      </c>
      <c r="K150" s="270">
        <v>106.45</v>
      </c>
      <c r="L150" s="270">
        <v>102.5</v>
      </c>
      <c r="M150" s="270">
        <v>16.282550000000001</v>
      </c>
      <c r="N150" s="1"/>
      <c r="O150" s="1"/>
    </row>
    <row r="151" spans="1:15" ht="12.75" customHeight="1">
      <c r="A151" s="30">
        <v>141</v>
      </c>
      <c r="B151" s="280" t="s">
        <v>793</v>
      </c>
      <c r="C151" s="270">
        <v>46.8</v>
      </c>
      <c r="D151" s="271">
        <v>47.066666666666663</v>
      </c>
      <c r="E151" s="271">
        <v>45.633333333333326</v>
      </c>
      <c r="F151" s="271">
        <v>44.466666666666661</v>
      </c>
      <c r="G151" s="271">
        <v>43.033333333333324</v>
      </c>
      <c r="H151" s="271">
        <v>48.233333333333327</v>
      </c>
      <c r="I151" s="271">
        <v>49.666666666666664</v>
      </c>
      <c r="J151" s="271">
        <v>50.833333333333329</v>
      </c>
      <c r="K151" s="270">
        <v>48.5</v>
      </c>
      <c r="L151" s="270">
        <v>45.9</v>
      </c>
      <c r="M151" s="270">
        <v>79.342889999999997</v>
      </c>
      <c r="N151" s="1"/>
      <c r="O151" s="1"/>
    </row>
    <row r="152" spans="1:15" ht="12.75" customHeight="1">
      <c r="A152" s="30">
        <v>142</v>
      </c>
      <c r="B152" s="280" t="s">
        <v>349</v>
      </c>
      <c r="C152" s="270">
        <v>699</v>
      </c>
      <c r="D152" s="271">
        <v>695.38333333333333</v>
      </c>
      <c r="E152" s="271">
        <v>687.61666666666667</v>
      </c>
      <c r="F152" s="271">
        <v>676.23333333333335</v>
      </c>
      <c r="G152" s="271">
        <v>668.4666666666667</v>
      </c>
      <c r="H152" s="271">
        <v>706.76666666666665</v>
      </c>
      <c r="I152" s="271">
        <v>714.5333333333333</v>
      </c>
      <c r="J152" s="271">
        <v>725.91666666666663</v>
      </c>
      <c r="K152" s="270">
        <v>703.15</v>
      </c>
      <c r="L152" s="270">
        <v>684</v>
      </c>
      <c r="M152" s="270">
        <v>0.16408</v>
      </c>
      <c r="N152" s="1"/>
      <c r="O152" s="1"/>
    </row>
    <row r="153" spans="1:15" ht="12.75" customHeight="1">
      <c r="A153" s="30">
        <v>143</v>
      </c>
      <c r="B153" s="280" t="s">
        <v>100</v>
      </c>
      <c r="C153" s="270">
        <v>2019.6</v>
      </c>
      <c r="D153" s="271">
        <v>2032.2333333333333</v>
      </c>
      <c r="E153" s="271">
        <v>1994.4666666666667</v>
      </c>
      <c r="F153" s="271">
        <v>1969.3333333333333</v>
      </c>
      <c r="G153" s="271">
        <v>1931.5666666666666</v>
      </c>
      <c r="H153" s="271">
        <v>2057.3666666666668</v>
      </c>
      <c r="I153" s="271">
        <v>2095.1333333333337</v>
      </c>
      <c r="J153" s="271">
        <v>2120.2666666666669</v>
      </c>
      <c r="K153" s="270">
        <v>2070</v>
      </c>
      <c r="L153" s="270">
        <v>2007.1</v>
      </c>
      <c r="M153" s="270">
        <v>7.4937899999999997</v>
      </c>
      <c r="N153" s="1"/>
      <c r="O153" s="1"/>
    </row>
    <row r="154" spans="1:15" ht="12.75" customHeight="1">
      <c r="A154" s="30">
        <v>144</v>
      </c>
      <c r="B154" s="280" t="s">
        <v>101</v>
      </c>
      <c r="C154" s="270">
        <v>172.4</v>
      </c>
      <c r="D154" s="271">
        <v>168.48333333333335</v>
      </c>
      <c r="E154" s="271">
        <v>163.56666666666669</v>
      </c>
      <c r="F154" s="271">
        <v>154.73333333333335</v>
      </c>
      <c r="G154" s="271">
        <v>149.81666666666669</v>
      </c>
      <c r="H154" s="271">
        <v>177.31666666666669</v>
      </c>
      <c r="I154" s="271">
        <v>182.23333333333332</v>
      </c>
      <c r="J154" s="271">
        <v>191.06666666666669</v>
      </c>
      <c r="K154" s="270">
        <v>173.4</v>
      </c>
      <c r="L154" s="270">
        <v>159.65</v>
      </c>
      <c r="M154" s="270">
        <v>205.19524999999999</v>
      </c>
      <c r="N154" s="1"/>
      <c r="O154" s="1"/>
    </row>
    <row r="155" spans="1:15" ht="12.75" customHeight="1">
      <c r="A155" s="30">
        <v>145</v>
      </c>
      <c r="B155" s="280" t="s">
        <v>350</v>
      </c>
      <c r="C155" s="270">
        <v>280.25</v>
      </c>
      <c r="D155" s="271">
        <v>273.51666666666665</v>
      </c>
      <c r="E155" s="271">
        <v>263.93333333333328</v>
      </c>
      <c r="F155" s="271">
        <v>247.61666666666662</v>
      </c>
      <c r="G155" s="271">
        <v>238.03333333333325</v>
      </c>
      <c r="H155" s="271">
        <v>289.83333333333331</v>
      </c>
      <c r="I155" s="271">
        <v>299.41666666666669</v>
      </c>
      <c r="J155" s="271">
        <v>315.73333333333335</v>
      </c>
      <c r="K155" s="270">
        <v>283.10000000000002</v>
      </c>
      <c r="L155" s="270">
        <v>257.2</v>
      </c>
      <c r="M155" s="270">
        <v>4.1905799999999997</v>
      </c>
      <c r="N155" s="1"/>
      <c r="O155" s="1"/>
    </row>
    <row r="156" spans="1:15" ht="12.75" customHeight="1">
      <c r="A156" s="30">
        <v>146</v>
      </c>
      <c r="B156" s="280" t="s">
        <v>831</v>
      </c>
      <c r="C156" s="270">
        <v>1365.85</v>
      </c>
      <c r="D156" s="271">
        <v>1370.5333333333335</v>
      </c>
      <c r="E156" s="271">
        <v>1357.3166666666671</v>
      </c>
      <c r="F156" s="271">
        <v>1348.7833333333335</v>
      </c>
      <c r="G156" s="271">
        <v>1335.5666666666671</v>
      </c>
      <c r="H156" s="271">
        <v>1379.0666666666671</v>
      </c>
      <c r="I156" s="271">
        <v>1392.2833333333338</v>
      </c>
      <c r="J156" s="271">
        <v>1400.8166666666671</v>
      </c>
      <c r="K156" s="270">
        <v>1383.75</v>
      </c>
      <c r="L156" s="270">
        <v>1362</v>
      </c>
      <c r="M156" s="270">
        <v>2.28538</v>
      </c>
      <c r="N156" s="1"/>
      <c r="O156" s="1"/>
    </row>
    <row r="157" spans="1:15" ht="12.75" customHeight="1">
      <c r="A157" s="30">
        <v>147</v>
      </c>
      <c r="B157" s="280" t="s">
        <v>102</v>
      </c>
      <c r="C157" s="270">
        <v>123.55</v>
      </c>
      <c r="D157" s="271">
        <v>124.46666666666665</v>
      </c>
      <c r="E157" s="271">
        <v>119.18333333333331</v>
      </c>
      <c r="F157" s="271">
        <v>114.81666666666665</v>
      </c>
      <c r="G157" s="271">
        <v>109.5333333333333</v>
      </c>
      <c r="H157" s="271">
        <v>128.83333333333331</v>
      </c>
      <c r="I157" s="271">
        <v>134.11666666666665</v>
      </c>
      <c r="J157" s="271">
        <v>138.48333333333332</v>
      </c>
      <c r="K157" s="270">
        <v>129.75</v>
      </c>
      <c r="L157" s="270">
        <v>120.1</v>
      </c>
      <c r="M157" s="270">
        <v>609.77738999999997</v>
      </c>
      <c r="N157" s="1"/>
      <c r="O157" s="1"/>
    </row>
    <row r="158" spans="1:15" ht="12.75" customHeight="1">
      <c r="A158" s="30">
        <v>148</v>
      </c>
      <c r="B158" s="280" t="s">
        <v>794</v>
      </c>
      <c r="C158" s="270">
        <v>122.55</v>
      </c>
      <c r="D158" s="271">
        <v>122.68333333333334</v>
      </c>
      <c r="E158" s="271">
        <v>120.86666666666667</v>
      </c>
      <c r="F158" s="271">
        <v>119.18333333333334</v>
      </c>
      <c r="G158" s="271">
        <v>117.36666666666667</v>
      </c>
      <c r="H158" s="271">
        <v>124.36666666666667</v>
      </c>
      <c r="I158" s="271">
        <v>126.18333333333334</v>
      </c>
      <c r="J158" s="271">
        <v>127.86666666666667</v>
      </c>
      <c r="K158" s="270">
        <v>124.5</v>
      </c>
      <c r="L158" s="270">
        <v>121</v>
      </c>
      <c r="M158" s="270">
        <v>1.4972700000000001</v>
      </c>
      <c r="N158" s="1"/>
      <c r="O158" s="1"/>
    </row>
    <row r="159" spans="1:15" ht="12.75" customHeight="1">
      <c r="A159" s="30">
        <v>149</v>
      </c>
      <c r="B159" s="280" t="s">
        <v>351</v>
      </c>
      <c r="C159" s="270">
        <v>6122.05</v>
      </c>
      <c r="D159" s="271">
        <v>6147.3499999999995</v>
      </c>
      <c r="E159" s="271">
        <v>6079.6999999999989</v>
      </c>
      <c r="F159" s="271">
        <v>6037.3499999999995</v>
      </c>
      <c r="G159" s="271">
        <v>5969.6999999999989</v>
      </c>
      <c r="H159" s="271">
        <v>6189.6999999999989</v>
      </c>
      <c r="I159" s="271">
        <v>6257.3499999999985</v>
      </c>
      <c r="J159" s="271">
        <v>6299.6999999999989</v>
      </c>
      <c r="K159" s="270">
        <v>6215</v>
      </c>
      <c r="L159" s="270">
        <v>6105</v>
      </c>
      <c r="M159" s="270">
        <v>0.29121000000000002</v>
      </c>
      <c r="N159" s="1"/>
      <c r="O159" s="1"/>
    </row>
    <row r="160" spans="1:15" ht="12.75" customHeight="1">
      <c r="A160" s="30">
        <v>150</v>
      </c>
      <c r="B160" s="280" t="s">
        <v>352</v>
      </c>
      <c r="C160" s="270">
        <v>462.2</v>
      </c>
      <c r="D160" s="271">
        <v>464.85000000000008</v>
      </c>
      <c r="E160" s="271">
        <v>457.70000000000016</v>
      </c>
      <c r="F160" s="271">
        <v>453.2000000000001</v>
      </c>
      <c r="G160" s="271">
        <v>446.05000000000018</v>
      </c>
      <c r="H160" s="271">
        <v>469.35000000000014</v>
      </c>
      <c r="I160" s="271">
        <v>476.50000000000011</v>
      </c>
      <c r="J160" s="271">
        <v>481.00000000000011</v>
      </c>
      <c r="K160" s="270">
        <v>472</v>
      </c>
      <c r="L160" s="270">
        <v>460.35</v>
      </c>
      <c r="M160" s="270">
        <v>2.5419299999999998</v>
      </c>
      <c r="N160" s="1"/>
      <c r="O160" s="1"/>
    </row>
    <row r="161" spans="1:15" ht="12.75" customHeight="1">
      <c r="A161" s="30">
        <v>151</v>
      </c>
      <c r="B161" s="280" t="s">
        <v>353</v>
      </c>
      <c r="C161" s="270">
        <v>151.94999999999999</v>
      </c>
      <c r="D161" s="271">
        <v>150.78333333333333</v>
      </c>
      <c r="E161" s="271">
        <v>148.76666666666665</v>
      </c>
      <c r="F161" s="271">
        <v>145.58333333333331</v>
      </c>
      <c r="G161" s="271">
        <v>143.56666666666663</v>
      </c>
      <c r="H161" s="271">
        <v>153.96666666666667</v>
      </c>
      <c r="I161" s="271">
        <v>155.98333333333338</v>
      </c>
      <c r="J161" s="271">
        <v>159.16666666666669</v>
      </c>
      <c r="K161" s="270">
        <v>152.80000000000001</v>
      </c>
      <c r="L161" s="270">
        <v>147.6</v>
      </c>
      <c r="M161" s="270">
        <v>8.4980700000000002</v>
      </c>
      <c r="N161" s="1"/>
      <c r="O161" s="1"/>
    </row>
    <row r="162" spans="1:15" ht="12.75" customHeight="1">
      <c r="A162" s="30">
        <v>152</v>
      </c>
      <c r="B162" s="280" t="s">
        <v>354</v>
      </c>
      <c r="C162" s="270">
        <v>106.25</v>
      </c>
      <c r="D162" s="271">
        <v>105.76666666666667</v>
      </c>
      <c r="E162" s="271">
        <v>105.13333333333333</v>
      </c>
      <c r="F162" s="271">
        <v>104.01666666666667</v>
      </c>
      <c r="G162" s="271">
        <v>103.38333333333333</v>
      </c>
      <c r="H162" s="271">
        <v>106.88333333333333</v>
      </c>
      <c r="I162" s="271">
        <v>107.51666666666668</v>
      </c>
      <c r="J162" s="271">
        <v>108.63333333333333</v>
      </c>
      <c r="K162" s="270">
        <v>106.4</v>
      </c>
      <c r="L162" s="270">
        <v>104.65</v>
      </c>
      <c r="M162" s="270">
        <v>14.920579999999999</v>
      </c>
      <c r="N162" s="1"/>
      <c r="O162" s="1"/>
    </row>
    <row r="163" spans="1:15" ht="12.75" customHeight="1">
      <c r="A163" s="30">
        <v>153</v>
      </c>
      <c r="B163" s="280" t="s">
        <v>255</v>
      </c>
      <c r="C163" s="270">
        <v>287</v>
      </c>
      <c r="D163" s="271">
        <v>288.5</v>
      </c>
      <c r="E163" s="271">
        <v>284.05</v>
      </c>
      <c r="F163" s="271">
        <v>281.10000000000002</v>
      </c>
      <c r="G163" s="271">
        <v>276.65000000000003</v>
      </c>
      <c r="H163" s="271">
        <v>291.45</v>
      </c>
      <c r="I163" s="271">
        <v>295.90000000000003</v>
      </c>
      <c r="J163" s="271">
        <v>298.84999999999997</v>
      </c>
      <c r="K163" s="270">
        <v>292.95</v>
      </c>
      <c r="L163" s="270">
        <v>285.55</v>
      </c>
      <c r="M163" s="270">
        <v>7.0689599999999997</v>
      </c>
      <c r="N163" s="1"/>
      <c r="O163" s="1"/>
    </row>
    <row r="164" spans="1:15" ht="12.75" customHeight="1">
      <c r="A164" s="30">
        <v>154</v>
      </c>
      <c r="B164" s="280" t="s">
        <v>843</v>
      </c>
      <c r="C164" s="270">
        <v>1353.75</v>
      </c>
      <c r="D164" s="271">
        <v>1355.05</v>
      </c>
      <c r="E164" s="271">
        <v>1339.8999999999999</v>
      </c>
      <c r="F164" s="271">
        <v>1326.05</v>
      </c>
      <c r="G164" s="271">
        <v>1310.8999999999999</v>
      </c>
      <c r="H164" s="271">
        <v>1368.8999999999999</v>
      </c>
      <c r="I164" s="271">
        <v>1384.05</v>
      </c>
      <c r="J164" s="271">
        <v>1397.8999999999999</v>
      </c>
      <c r="K164" s="270">
        <v>1370.2</v>
      </c>
      <c r="L164" s="270">
        <v>1341.2</v>
      </c>
      <c r="M164" s="270">
        <v>6.8489999999999995E-2</v>
      </c>
      <c r="N164" s="1"/>
      <c r="O164" s="1"/>
    </row>
    <row r="165" spans="1:15" ht="12.75" customHeight="1">
      <c r="A165" s="30">
        <v>155</v>
      </c>
      <c r="B165" s="280" t="s">
        <v>103</v>
      </c>
      <c r="C165" s="270">
        <v>136.75</v>
      </c>
      <c r="D165" s="271">
        <v>136.03333333333333</v>
      </c>
      <c r="E165" s="271">
        <v>134.81666666666666</v>
      </c>
      <c r="F165" s="271">
        <v>132.88333333333333</v>
      </c>
      <c r="G165" s="271">
        <v>131.66666666666666</v>
      </c>
      <c r="H165" s="271">
        <v>137.96666666666667</v>
      </c>
      <c r="I165" s="271">
        <v>139.18333333333331</v>
      </c>
      <c r="J165" s="271">
        <v>141.11666666666667</v>
      </c>
      <c r="K165" s="270">
        <v>137.25</v>
      </c>
      <c r="L165" s="270">
        <v>134.1</v>
      </c>
      <c r="M165" s="270">
        <v>128.16452000000001</v>
      </c>
      <c r="N165" s="1"/>
      <c r="O165" s="1"/>
    </row>
    <row r="166" spans="1:15" ht="12.75" customHeight="1">
      <c r="A166" s="30">
        <v>156</v>
      </c>
      <c r="B166" s="280" t="s">
        <v>356</v>
      </c>
      <c r="C166" s="270">
        <v>1899.55</v>
      </c>
      <c r="D166" s="271">
        <v>1875.8500000000001</v>
      </c>
      <c r="E166" s="271">
        <v>1835.7000000000003</v>
      </c>
      <c r="F166" s="271">
        <v>1771.8500000000001</v>
      </c>
      <c r="G166" s="271">
        <v>1731.7000000000003</v>
      </c>
      <c r="H166" s="271">
        <v>1939.7000000000003</v>
      </c>
      <c r="I166" s="271">
        <v>1979.8500000000004</v>
      </c>
      <c r="J166" s="271">
        <v>2043.7000000000003</v>
      </c>
      <c r="K166" s="270">
        <v>1916</v>
      </c>
      <c r="L166" s="270">
        <v>1812</v>
      </c>
      <c r="M166" s="270">
        <v>8.2946600000000004</v>
      </c>
      <c r="N166" s="1"/>
      <c r="O166" s="1"/>
    </row>
    <row r="167" spans="1:15" ht="12.75" customHeight="1">
      <c r="A167" s="30">
        <v>157</v>
      </c>
      <c r="B167" s="280" t="s">
        <v>106</v>
      </c>
      <c r="C167" s="270">
        <v>39.200000000000003</v>
      </c>
      <c r="D167" s="271">
        <v>39.383333333333333</v>
      </c>
      <c r="E167" s="271">
        <v>38.666666666666664</v>
      </c>
      <c r="F167" s="271">
        <v>38.133333333333333</v>
      </c>
      <c r="G167" s="271">
        <v>37.416666666666664</v>
      </c>
      <c r="H167" s="271">
        <v>39.916666666666664</v>
      </c>
      <c r="I167" s="271">
        <v>40.633333333333333</v>
      </c>
      <c r="J167" s="271">
        <v>41.166666666666664</v>
      </c>
      <c r="K167" s="270">
        <v>40.1</v>
      </c>
      <c r="L167" s="270">
        <v>38.85</v>
      </c>
      <c r="M167" s="270">
        <v>126.5693</v>
      </c>
      <c r="N167" s="1"/>
      <c r="O167" s="1"/>
    </row>
    <row r="168" spans="1:15" ht="12.75" customHeight="1">
      <c r="A168" s="30">
        <v>158</v>
      </c>
      <c r="B168" s="280" t="s">
        <v>357</v>
      </c>
      <c r="C168" s="270">
        <v>3243.75</v>
      </c>
      <c r="D168" s="271">
        <v>3260.2666666666664</v>
      </c>
      <c r="E168" s="271">
        <v>3215.5333333333328</v>
      </c>
      <c r="F168" s="271">
        <v>3187.3166666666666</v>
      </c>
      <c r="G168" s="271">
        <v>3142.583333333333</v>
      </c>
      <c r="H168" s="271">
        <v>3288.4833333333327</v>
      </c>
      <c r="I168" s="271">
        <v>3333.2166666666662</v>
      </c>
      <c r="J168" s="271">
        <v>3361.4333333333325</v>
      </c>
      <c r="K168" s="270">
        <v>3305</v>
      </c>
      <c r="L168" s="270">
        <v>3232.05</v>
      </c>
      <c r="M168" s="270">
        <v>0.28786</v>
      </c>
      <c r="N168" s="1"/>
      <c r="O168" s="1"/>
    </row>
    <row r="169" spans="1:15" ht="12.75" customHeight="1">
      <c r="A169" s="30">
        <v>159</v>
      </c>
      <c r="B169" s="280" t="s">
        <v>358</v>
      </c>
      <c r="C169" s="270">
        <v>3422.6</v>
      </c>
      <c r="D169" s="271">
        <v>3422.3666666666668</v>
      </c>
      <c r="E169" s="271">
        <v>3389.7333333333336</v>
      </c>
      <c r="F169" s="271">
        <v>3356.8666666666668</v>
      </c>
      <c r="G169" s="271">
        <v>3324.2333333333336</v>
      </c>
      <c r="H169" s="271">
        <v>3455.2333333333336</v>
      </c>
      <c r="I169" s="271">
        <v>3487.8666666666668</v>
      </c>
      <c r="J169" s="271">
        <v>3520.7333333333336</v>
      </c>
      <c r="K169" s="270">
        <v>3455</v>
      </c>
      <c r="L169" s="270">
        <v>3389.5</v>
      </c>
      <c r="M169" s="270">
        <v>0.37436000000000003</v>
      </c>
      <c r="N169" s="1"/>
      <c r="O169" s="1"/>
    </row>
    <row r="170" spans="1:15" ht="12.75" customHeight="1">
      <c r="A170" s="30">
        <v>160</v>
      </c>
      <c r="B170" s="280" t="s">
        <v>359</v>
      </c>
      <c r="C170" s="270">
        <v>128.55000000000001</v>
      </c>
      <c r="D170" s="271">
        <v>127.60000000000001</v>
      </c>
      <c r="E170" s="271">
        <v>125.4</v>
      </c>
      <c r="F170" s="271">
        <v>122.25</v>
      </c>
      <c r="G170" s="271">
        <v>120.05</v>
      </c>
      <c r="H170" s="271">
        <v>130.75</v>
      </c>
      <c r="I170" s="271">
        <v>132.95000000000005</v>
      </c>
      <c r="J170" s="271">
        <v>136.10000000000002</v>
      </c>
      <c r="K170" s="270">
        <v>129.80000000000001</v>
      </c>
      <c r="L170" s="270">
        <v>124.45</v>
      </c>
      <c r="M170" s="270">
        <v>5.17462</v>
      </c>
      <c r="N170" s="1"/>
      <c r="O170" s="1"/>
    </row>
    <row r="171" spans="1:15" ht="12.75" customHeight="1">
      <c r="A171" s="30">
        <v>161</v>
      </c>
      <c r="B171" s="280" t="s">
        <v>256</v>
      </c>
      <c r="C171" s="270">
        <v>2472.8000000000002</v>
      </c>
      <c r="D171" s="271">
        <v>2499.4500000000003</v>
      </c>
      <c r="E171" s="271">
        <v>2428.9000000000005</v>
      </c>
      <c r="F171" s="271">
        <v>2385.0000000000005</v>
      </c>
      <c r="G171" s="271">
        <v>2314.4500000000007</v>
      </c>
      <c r="H171" s="271">
        <v>2543.3500000000004</v>
      </c>
      <c r="I171" s="271">
        <v>2613.9000000000005</v>
      </c>
      <c r="J171" s="271">
        <v>2657.8</v>
      </c>
      <c r="K171" s="270">
        <v>2570</v>
      </c>
      <c r="L171" s="270">
        <v>2455.5500000000002</v>
      </c>
      <c r="M171" s="270">
        <v>2.7509700000000001</v>
      </c>
      <c r="N171" s="1"/>
      <c r="O171" s="1"/>
    </row>
    <row r="172" spans="1:15" ht="12.75" customHeight="1">
      <c r="A172" s="30">
        <v>162</v>
      </c>
      <c r="B172" s="280" t="s">
        <v>360</v>
      </c>
      <c r="C172" s="270">
        <v>1440.15</v>
      </c>
      <c r="D172" s="271">
        <v>1439.8333333333333</v>
      </c>
      <c r="E172" s="271">
        <v>1430.6666666666665</v>
      </c>
      <c r="F172" s="271">
        <v>1421.1833333333332</v>
      </c>
      <c r="G172" s="271">
        <v>1412.0166666666664</v>
      </c>
      <c r="H172" s="271">
        <v>1449.3166666666666</v>
      </c>
      <c r="I172" s="271">
        <v>1458.4833333333331</v>
      </c>
      <c r="J172" s="271">
        <v>1467.9666666666667</v>
      </c>
      <c r="K172" s="270">
        <v>1449</v>
      </c>
      <c r="L172" s="270">
        <v>1430.35</v>
      </c>
      <c r="M172" s="270">
        <v>0.17498</v>
      </c>
      <c r="N172" s="1"/>
      <c r="O172" s="1"/>
    </row>
    <row r="173" spans="1:15" ht="12.75" customHeight="1">
      <c r="A173" s="30">
        <v>163</v>
      </c>
      <c r="B173" s="280" t="s">
        <v>844</v>
      </c>
      <c r="C173" s="270">
        <v>437.5</v>
      </c>
      <c r="D173" s="271">
        <v>439.01666666666665</v>
      </c>
      <c r="E173" s="271">
        <v>433.98333333333329</v>
      </c>
      <c r="F173" s="271">
        <v>430.46666666666664</v>
      </c>
      <c r="G173" s="271">
        <v>425.43333333333328</v>
      </c>
      <c r="H173" s="271">
        <v>442.5333333333333</v>
      </c>
      <c r="I173" s="271">
        <v>447.56666666666661</v>
      </c>
      <c r="J173" s="271">
        <v>451.08333333333331</v>
      </c>
      <c r="K173" s="270">
        <v>444.05</v>
      </c>
      <c r="L173" s="270">
        <v>435.5</v>
      </c>
      <c r="M173" s="270">
        <v>0.98370999999999997</v>
      </c>
      <c r="N173" s="1"/>
      <c r="O173" s="1"/>
    </row>
    <row r="174" spans="1:15" ht="12.75" customHeight="1">
      <c r="A174" s="30">
        <v>164</v>
      </c>
      <c r="B174" s="280" t="s">
        <v>104</v>
      </c>
      <c r="C174" s="270">
        <v>371.45</v>
      </c>
      <c r="D174" s="271">
        <v>370.65000000000003</v>
      </c>
      <c r="E174" s="271">
        <v>368.25000000000006</v>
      </c>
      <c r="F174" s="271">
        <v>365.05</v>
      </c>
      <c r="G174" s="271">
        <v>362.65000000000003</v>
      </c>
      <c r="H174" s="271">
        <v>373.85000000000008</v>
      </c>
      <c r="I174" s="271">
        <v>376.25000000000006</v>
      </c>
      <c r="J174" s="271">
        <v>379.4500000000001</v>
      </c>
      <c r="K174" s="270">
        <v>373.05</v>
      </c>
      <c r="L174" s="270">
        <v>367.45</v>
      </c>
      <c r="M174" s="270">
        <v>4.0190400000000004</v>
      </c>
      <c r="N174" s="1"/>
      <c r="O174" s="1"/>
    </row>
    <row r="175" spans="1:15" ht="12.75" customHeight="1">
      <c r="A175" s="30">
        <v>165</v>
      </c>
      <c r="B175" s="280" t="s">
        <v>845</v>
      </c>
      <c r="C175" s="270">
        <v>1186.45</v>
      </c>
      <c r="D175" s="271">
        <v>1196.3666666666668</v>
      </c>
      <c r="E175" s="271">
        <v>1162.1333333333337</v>
      </c>
      <c r="F175" s="271">
        <v>1137.8166666666668</v>
      </c>
      <c r="G175" s="271">
        <v>1103.5833333333337</v>
      </c>
      <c r="H175" s="271">
        <v>1220.6833333333336</v>
      </c>
      <c r="I175" s="271">
        <v>1254.9166666666667</v>
      </c>
      <c r="J175" s="271">
        <v>1279.2333333333336</v>
      </c>
      <c r="K175" s="270">
        <v>1230.5999999999999</v>
      </c>
      <c r="L175" s="270">
        <v>1172.05</v>
      </c>
      <c r="M175" s="270">
        <v>0.37287999999999999</v>
      </c>
      <c r="N175" s="1"/>
      <c r="O175" s="1"/>
    </row>
    <row r="176" spans="1:15" ht="12.75" customHeight="1">
      <c r="A176" s="30">
        <v>166</v>
      </c>
      <c r="B176" s="280" t="s">
        <v>361</v>
      </c>
      <c r="C176" s="270">
        <v>1059.95</v>
      </c>
      <c r="D176" s="271">
        <v>1068.3166666666666</v>
      </c>
      <c r="E176" s="271">
        <v>1048.6333333333332</v>
      </c>
      <c r="F176" s="271">
        <v>1037.3166666666666</v>
      </c>
      <c r="G176" s="271">
        <v>1017.6333333333332</v>
      </c>
      <c r="H176" s="271">
        <v>1079.6333333333332</v>
      </c>
      <c r="I176" s="271">
        <v>1099.3166666666666</v>
      </c>
      <c r="J176" s="271">
        <v>1110.6333333333332</v>
      </c>
      <c r="K176" s="270">
        <v>1088</v>
      </c>
      <c r="L176" s="270">
        <v>1057</v>
      </c>
      <c r="M176" s="270">
        <v>0.54469000000000001</v>
      </c>
      <c r="N176" s="1"/>
      <c r="O176" s="1"/>
    </row>
    <row r="177" spans="1:15" ht="12.75" customHeight="1">
      <c r="A177" s="30">
        <v>167</v>
      </c>
      <c r="B177" s="280" t="s">
        <v>257</v>
      </c>
      <c r="C177" s="270">
        <v>522.1</v>
      </c>
      <c r="D177" s="271">
        <v>522.91666666666663</v>
      </c>
      <c r="E177" s="271">
        <v>518.23333333333323</v>
      </c>
      <c r="F177" s="271">
        <v>514.36666666666656</v>
      </c>
      <c r="G177" s="271">
        <v>509.68333333333317</v>
      </c>
      <c r="H177" s="271">
        <v>526.7833333333333</v>
      </c>
      <c r="I177" s="271">
        <v>531.4666666666667</v>
      </c>
      <c r="J177" s="271">
        <v>535.33333333333337</v>
      </c>
      <c r="K177" s="270">
        <v>527.6</v>
      </c>
      <c r="L177" s="270">
        <v>519.04999999999995</v>
      </c>
      <c r="M177" s="270">
        <v>0.78225</v>
      </c>
      <c r="N177" s="1"/>
      <c r="O177" s="1"/>
    </row>
    <row r="178" spans="1:15" ht="12.75" customHeight="1">
      <c r="A178" s="30">
        <v>168</v>
      </c>
      <c r="B178" s="280" t="s">
        <v>107</v>
      </c>
      <c r="C178" s="270">
        <v>893.5</v>
      </c>
      <c r="D178" s="271">
        <v>902.26666666666677</v>
      </c>
      <c r="E178" s="271">
        <v>881.23333333333358</v>
      </c>
      <c r="F178" s="271">
        <v>868.96666666666681</v>
      </c>
      <c r="G178" s="271">
        <v>847.93333333333362</v>
      </c>
      <c r="H178" s="271">
        <v>914.53333333333353</v>
      </c>
      <c r="I178" s="271">
        <v>935.56666666666661</v>
      </c>
      <c r="J178" s="271">
        <v>947.83333333333348</v>
      </c>
      <c r="K178" s="270">
        <v>923.3</v>
      </c>
      <c r="L178" s="270">
        <v>890</v>
      </c>
      <c r="M178" s="270">
        <v>15.429119999999999</v>
      </c>
      <c r="N178" s="1"/>
      <c r="O178" s="1"/>
    </row>
    <row r="179" spans="1:15" ht="12.75" customHeight="1">
      <c r="A179" s="30">
        <v>169</v>
      </c>
      <c r="B179" s="280" t="s">
        <v>258</v>
      </c>
      <c r="C179" s="270">
        <v>469.1</v>
      </c>
      <c r="D179" s="271">
        <v>469.5333333333333</v>
      </c>
      <c r="E179" s="271">
        <v>465.06666666666661</v>
      </c>
      <c r="F179" s="271">
        <v>461.0333333333333</v>
      </c>
      <c r="G179" s="271">
        <v>456.56666666666661</v>
      </c>
      <c r="H179" s="271">
        <v>473.56666666666661</v>
      </c>
      <c r="I179" s="271">
        <v>478.0333333333333</v>
      </c>
      <c r="J179" s="271">
        <v>482.06666666666661</v>
      </c>
      <c r="K179" s="270">
        <v>474</v>
      </c>
      <c r="L179" s="270">
        <v>465.5</v>
      </c>
      <c r="M179" s="270">
        <v>1.1086199999999999</v>
      </c>
      <c r="N179" s="1"/>
      <c r="O179" s="1"/>
    </row>
    <row r="180" spans="1:15" ht="12.75" customHeight="1">
      <c r="A180" s="30">
        <v>170</v>
      </c>
      <c r="B180" s="280" t="s">
        <v>108</v>
      </c>
      <c r="C180" s="270">
        <v>1428.6</v>
      </c>
      <c r="D180" s="271">
        <v>1431.1499999999999</v>
      </c>
      <c r="E180" s="271">
        <v>1416.2999999999997</v>
      </c>
      <c r="F180" s="271">
        <v>1403.9999999999998</v>
      </c>
      <c r="G180" s="271">
        <v>1389.1499999999996</v>
      </c>
      <c r="H180" s="271">
        <v>1443.4499999999998</v>
      </c>
      <c r="I180" s="271">
        <v>1458.2999999999997</v>
      </c>
      <c r="J180" s="271">
        <v>1470.6</v>
      </c>
      <c r="K180" s="270">
        <v>1446</v>
      </c>
      <c r="L180" s="270">
        <v>1418.85</v>
      </c>
      <c r="M180" s="270">
        <v>2.4592399999999999</v>
      </c>
      <c r="N180" s="1"/>
      <c r="O180" s="1"/>
    </row>
    <row r="181" spans="1:15" ht="12.75" customHeight="1">
      <c r="A181" s="30">
        <v>171</v>
      </c>
      <c r="B181" s="280" t="s">
        <v>109</v>
      </c>
      <c r="C181" s="270">
        <v>306.05</v>
      </c>
      <c r="D181" s="271">
        <v>305.56666666666666</v>
      </c>
      <c r="E181" s="271">
        <v>303.73333333333335</v>
      </c>
      <c r="F181" s="271">
        <v>301.41666666666669</v>
      </c>
      <c r="G181" s="271">
        <v>299.58333333333337</v>
      </c>
      <c r="H181" s="271">
        <v>307.88333333333333</v>
      </c>
      <c r="I181" s="271">
        <v>309.7166666666667</v>
      </c>
      <c r="J181" s="271">
        <v>312.0333333333333</v>
      </c>
      <c r="K181" s="270">
        <v>307.39999999999998</v>
      </c>
      <c r="L181" s="270">
        <v>303.25</v>
      </c>
      <c r="M181" s="270">
        <v>3.9634299999999998</v>
      </c>
      <c r="N181" s="1"/>
      <c r="O181" s="1"/>
    </row>
    <row r="182" spans="1:15" ht="12.75" customHeight="1">
      <c r="A182" s="30">
        <v>172</v>
      </c>
      <c r="B182" s="280" t="s">
        <v>362</v>
      </c>
      <c r="C182" s="270">
        <v>408.45</v>
      </c>
      <c r="D182" s="271">
        <v>408.8</v>
      </c>
      <c r="E182" s="271">
        <v>405.90000000000003</v>
      </c>
      <c r="F182" s="271">
        <v>403.35</v>
      </c>
      <c r="G182" s="271">
        <v>400.45000000000005</v>
      </c>
      <c r="H182" s="271">
        <v>411.35</v>
      </c>
      <c r="I182" s="271">
        <v>414.25</v>
      </c>
      <c r="J182" s="271">
        <v>416.8</v>
      </c>
      <c r="K182" s="270">
        <v>411.7</v>
      </c>
      <c r="L182" s="270">
        <v>406.25</v>
      </c>
      <c r="M182" s="270">
        <v>2.3145799999999999</v>
      </c>
      <c r="N182" s="1"/>
      <c r="O182" s="1"/>
    </row>
    <row r="183" spans="1:15" ht="12.75" customHeight="1">
      <c r="A183" s="30">
        <v>173</v>
      </c>
      <c r="B183" s="280" t="s">
        <v>110</v>
      </c>
      <c r="C183" s="270">
        <v>1710.75</v>
      </c>
      <c r="D183" s="271">
        <v>1701.6666666666667</v>
      </c>
      <c r="E183" s="271">
        <v>1689.0833333333335</v>
      </c>
      <c r="F183" s="271">
        <v>1667.4166666666667</v>
      </c>
      <c r="G183" s="271">
        <v>1654.8333333333335</v>
      </c>
      <c r="H183" s="271">
        <v>1723.3333333333335</v>
      </c>
      <c r="I183" s="271">
        <v>1735.916666666667</v>
      </c>
      <c r="J183" s="271">
        <v>1757.5833333333335</v>
      </c>
      <c r="K183" s="270">
        <v>1714.25</v>
      </c>
      <c r="L183" s="270">
        <v>1680</v>
      </c>
      <c r="M183" s="270">
        <v>7.8730599999999997</v>
      </c>
      <c r="N183" s="1"/>
      <c r="O183" s="1"/>
    </row>
    <row r="184" spans="1:15" ht="12.75" customHeight="1">
      <c r="A184" s="30">
        <v>174</v>
      </c>
      <c r="B184" s="280" t="s">
        <v>363</v>
      </c>
      <c r="C184" s="270">
        <v>536.70000000000005</v>
      </c>
      <c r="D184" s="271">
        <v>545.69999999999993</v>
      </c>
      <c r="E184" s="271">
        <v>524.59999999999991</v>
      </c>
      <c r="F184" s="271">
        <v>512.5</v>
      </c>
      <c r="G184" s="271">
        <v>491.4</v>
      </c>
      <c r="H184" s="271">
        <v>557.79999999999984</v>
      </c>
      <c r="I184" s="271">
        <v>578.9</v>
      </c>
      <c r="J184" s="271">
        <v>590.99999999999977</v>
      </c>
      <c r="K184" s="270">
        <v>566.79999999999995</v>
      </c>
      <c r="L184" s="270">
        <v>533.6</v>
      </c>
      <c r="M184" s="270">
        <v>6.3525499999999999</v>
      </c>
      <c r="N184" s="1"/>
      <c r="O184" s="1"/>
    </row>
    <row r="185" spans="1:15" ht="12.75" customHeight="1">
      <c r="A185" s="30">
        <v>175</v>
      </c>
      <c r="B185" s="280" t="s">
        <v>365</v>
      </c>
      <c r="C185" s="270">
        <v>2168</v>
      </c>
      <c r="D185" s="271">
        <v>2186.8000000000002</v>
      </c>
      <c r="E185" s="271">
        <v>2137.2500000000005</v>
      </c>
      <c r="F185" s="271">
        <v>2106.5000000000005</v>
      </c>
      <c r="G185" s="271">
        <v>2056.9500000000007</v>
      </c>
      <c r="H185" s="271">
        <v>2217.5500000000002</v>
      </c>
      <c r="I185" s="271">
        <v>2267.0999999999995</v>
      </c>
      <c r="J185" s="271">
        <v>2297.85</v>
      </c>
      <c r="K185" s="270">
        <v>2236.35</v>
      </c>
      <c r="L185" s="270">
        <v>2156.0500000000002</v>
      </c>
      <c r="M185" s="270">
        <v>0.35167999999999999</v>
      </c>
      <c r="N185" s="1"/>
      <c r="O185" s="1"/>
    </row>
    <row r="186" spans="1:15" ht="12.75" customHeight="1">
      <c r="A186" s="30">
        <v>176</v>
      </c>
      <c r="B186" s="280" t="s">
        <v>366</v>
      </c>
      <c r="C186" s="270">
        <v>887.9</v>
      </c>
      <c r="D186" s="271">
        <v>891</v>
      </c>
      <c r="E186" s="271">
        <v>881</v>
      </c>
      <c r="F186" s="271">
        <v>874.1</v>
      </c>
      <c r="G186" s="271">
        <v>864.1</v>
      </c>
      <c r="H186" s="271">
        <v>897.9</v>
      </c>
      <c r="I186" s="271">
        <v>907.9</v>
      </c>
      <c r="J186" s="271">
        <v>914.8</v>
      </c>
      <c r="K186" s="270">
        <v>901</v>
      </c>
      <c r="L186" s="270">
        <v>884.1</v>
      </c>
      <c r="M186" s="270">
        <v>1.81924</v>
      </c>
      <c r="N186" s="1"/>
      <c r="O186" s="1"/>
    </row>
    <row r="187" spans="1:15" ht="12.75" customHeight="1">
      <c r="A187" s="30">
        <v>177</v>
      </c>
      <c r="B187" s="280" t="s">
        <v>367</v>
      </c>
      <c r="C187" s="270">
        <v>269.3</v>
      </c>
      <c r="D187" s="271">
        <v>271.39999999999998</v>
      </c>
      <c r="E187" s="271">
        <v>266.29999999999995</v>
      </c>
      <c r="F187" s="271">
        <v>263.29999999999995</v>
      </c>
      <c r="G187" s="271">
        <v>258.19999999999993</v>
      </c>
      <c r="H187" s="271">
        <v>274.39999999999998</v>
      </c>
      <c r="I187" s="271">
        <v>279.5</v>
      </c>
      <c r="J187" s="271">
        <v>282.5</v>
      </c>
      <c r="K187" s="270">
        <v>276.5</v>
      </c>
      <c r="L187" s="270">
        <v>268.39999999999998</v>
      </c>
      <c r="M187" s="270">
        <v>4.3391099999999998</v>
      </c>
      <c r="N187" s="1"/>
      <c r="O187" s="1"/>
    </row>
    <row r="188" spans="1:15" ht="12.75" customHeight="1">
      <c r="A188" s="30">
        <v>178</v>
      </c>
      <c r="B188" s="280" t="s">
        <v>368</v>
      </c>
      <c r="C188" s="270">
        <v>3457.25</v>
      </c>
      <c r="D188" s="271">
        <v>3418.5</v>
      </c>
      <c r="E188" s="271">
        <v>3359</v>
      </c>
      <c r="F188" s="271">
        <v>3260.75</v>
      </c>
      <c r="G188" s="271">
        <v>3201.25</v>
      </c>
      <c r="H188" s="271">
        <v>3516.75</v>
      </c>
      <c r="I188" s="271">
        <v>3576.25</v>
      </c>
      <c r="J188" s="271">
        <v>3674.5</v>
      </c>
      <c r="K188" s="270">
        <v>3478</v>
      </c>
      <c r="L188" s="270">
        <v>3320.25</v>
      </c>
      <c r="M188" s="270">
        <v>1.3864700000000001</v>
      </c>
      <c r="N188" s="1"/>
      <c r="O188" s="1"/>
    </row>
    <row r="189" spans="1:15" ht="12.75" customHeight="1">
      <c r="A189" s="30">
        <v>179</v>
      </c>
      <c r="B189" s="280" t="s">
        <v>111</v>
      </c>
      <c r="C189" s="270">
        <v>483.2</v>
      </c>
      <c r="D189" s="271">
        <v>482.11666666666662</v>
      </c>
      <c r="E189" s="271">
        <v>478.23333333333323</v>
      </c>
      <c r="F189" s="271">
        <v>473.26666666666659</v>
      </c>
      <c r="G189" s="271">
        <v>469.38333333333321</v>
      </c>
      <c r="H189" s="271">
        <v>487.08333333333326</v>
      </c>
      <c r="I189" s="271">
        <v>490.96666666666658</v>
      </c>
      <c r="J189" s="271">
        <v>495.93333333333328</v>
      </c>
      <c r="K189" s="270">
        <v>486</v>
      </c>
      <c r="L189" s="270">
        <v>477.15</v>
      </c>
      <c r="M189" s="270">
        <v>4.9065700000000003</v>
      </c>
      <c r="N189" s="1"/>
      <c r="O189" s="1"/>
    </row>
    <row r="190" spans="1:15" ht="12.75" customHeight="1">
      <c r="A190" s="30">
        <v>180</v>
      </c>
      <c r="B190" s="280" t="s">
        <v>369</v>
      </c>
      <c r="C190" s="270">
        <v>742.85</v>
      </c>
      <c r="D190" s="271">
        <v>745.19999999999993</v>
      </c>
      <c r="E190" s="271">
        <v>737.89999999999986</v>
      </c>
      <c r="F190" s="271">
        <v>732.94999999999993</v>
      </c>
      <c r="G190" s="271">
        <v>725.64999999999986</v>
      </c>
      <c r="H190" s="271">
        <v>750.14999999999986</v>
      </c>
      <c r="I190" s="271">
        <v>757.44999999999982</v>
      </c>
      <c r="J190" s="271">
        <v>762.39999999999986</v>
      </c>
      <c r="K190" s="270">
        <v>752.5</v>
      </c>
      <c r="L190" s="270">
        <v>740.25</v>
      </c>
      <c r="M190" s="270">
        <v>9.0142000000000007</v>
      </c>
      <c r="N190" s="1"/>
      <c r="O190" s="1"/>
    </row>
    <row r="191" spans="1:15" ht="12.75" customHeight="1">
      <c r="A191" s="30">
        <v>181</v>
      </c>
      <c r="B191" s="280" t="s">
        <v>370</v>
      </c>
      <c r="C191" s="270">
        <v>86.85</v>
      </c>
      <c r="D191" s="271">
        <v>87.100000000000009</v>
      </c>
      <c r="E191" s="271">
        <v>86.250000000000014</v>
      </c>
      <c r="F191" s="271">
        <v>85.65</v>
      </c>
      <c r="G191" s="271">
        <v>84.800000000000011</v>
      </c>
      <c r="H191" s="271">
        <v>87.700000000000017</v>
      </c>
      <c r="I191" s="271">
        <v>88.550000000000011</v>
      </c>
      <c r="J191" s="271">
        <v>89.15000000000002</v>
      </c>
      <c r="K191" s="270">
        <v>87.95</v>
      </c>
      <c r="L191" s="270">
        <v>86.5</v>
      </c>
      <c r="M191" s="270">
        <v>3.05627</v>
      </c>
      <c r="N191" s="1"/>
      <c r="O191" s="1"/>
    </row>
    <row r="192" spans="1:15" ht="12.75" customHeight="1">
      <c r="A192" s="30">
        <v>182</v>
      </c>
      <c r="B192" s="280" t="s">
        <v>371</v>
      </c>
      <c r="C192" s="270">
        <v>157.19999999999999</v>
      </c>
      <c r="D192" s="271">
        <v>157.36666666666667</v>
      </c>
      <c r="E192" s="271">
        <v>156.48333333333335</v>
      </c>
      <c r="F192" s="271">
        <v>155.76666666666668</v>
      </c>
      <c r="G192" s="271">
        <v>154.88333333333335</v>
      </c>
      <c r="H192" s="271">
        <v>158.08333333333334</v>
      </c>
      <c r="I192" s="271">
        <v>158.96666666666667</v>
      </c>
      <c r="J192" s="271">
        <v>159.68333333333334</v>
      </c>
      <c r="K192" s="270">
        <v>158.25</v>
      </c>
      <c r="L192" s="270">
        <v>156.65</v>
      </c>
      <c r="M192" s="270">
        <v>10.166040000000001</v>
      </c>
      <c r="N192" s="1"/>
      <c r="O192" s="1"/>
    </row>
    <row r="193" spans="1:15" ht="12.75" customHeight="1">
      <c r="A193" s="30">
        <v>183</v>
      </c>
      <c r="B193" s="280" t="s">
        <v>259</v>
      </c>
      <c r="C193" s="270">
        <v>233.7</v>
      </c>
      <c r="D193" s="271">
        <v>235.6</v>
      </c>
      <c r="E193" s="271">
        <v>231.39999999999998</v>
      </c>
      <c r="F193" s="271">
        <v>229.1</v>
      </c>
      <c r="G193" s="271">
        <v>224.89999999999998</v>
      </c>
      <c r="H193" s="271">
        <v>237.89999999999998</v>
      </c>
      <c r="I193" s="271">
        <v>242.09999999999997</v>
      </c>
      <c r="J193" s="271">
        <v>244.39999999999998</v>
      </c>
      <c r="K193" s="270">
        <v>239.8</v>
      </c>
      <c r="L193" s="270">
        <v>233.3</v>
      </c>
      <c r="M193" s="270">
        <v>4.3120399999999997</v>
      </c>
      <c r="N193" s="1"/>
      <c r="O193" s="1"/>
    </row>
    <row r="194" spans="1:15" ht="12.75" customHeight="1">
      <c r="A194" s="30">
        <v>184</v>
      </c>
      <c r="B194" s="280" t="s">
        <v>373</v>
      </c>
      <c r="C194" s="270">
        <v>1232.3499999999999</v>
      </c>
      <c r="D194" s="271">
        <v>1239.55</v>
      </c>
      <c r="E194" s="271">
        <v>1214.1499999999999</v>
      </c>
      <c r="F194" s="271">
        <v>1195.9499999999998</v>
      </c>
      <c r="G194" s="271">
        <v>1170.5499999999997</v>
      </c>
      <c r="H194" s="271">
        <v>1257.75</v>
      </c>
      <c r="I194" s="271">
        <v>1283.1500000000001</v>
      </c>
      <c r="J194" s="271">
        <v>1301.3500000000001</v>
      </c>
      <c r="K194" s="270">
        <v>1264.95</v>
      </c>
      <c r="L194" s="270">
        <v>1221.3499999999999</v>
      </c>
      <c r="M194" s="270">
        <v>1.68973</v>
      </c>
      <c r="N194" s="1"/>
      <c r="O194" s="1"/>
    </row>
    <row r="195" spans="1:15" ht="12.75" customHeight="1">
      <c r="A195" s="30">
        <v>185</v>
      </c>
      <c r="B195" s="280" t="s">
        <v>113</v>
      </c>
      <c r="C195" s="270">
        <v>936</v>
      </c>
      <c r="D195" s="271">
        <v>933.6</v>
      </c>
      <c r="E195" s="271">
        <v>924.90000000000009</v>
      </c>
      <c r="F195" s="271">
        <v>913.80000000000007</v>
      </c>
      <c r="G195" s="271">
        <v>905.10000000000014</v>
      </c>
      <c r="H195" s="271">
        <v>944.7</v>
      </c>
      <c r="I195" s="271">
        <v>953.40000000000009</v>
      </c>
      <c r="J195" s="271">
        <v>964.5</v>
      </c>
      <c r="K195" s="270">
        <v>942.3</v>
      </c>
      <c r="L195" s="270">
        <v>922.5</v>
      </c>
      <c r="M195" s="270">
        <v>22.798120000000001</v>
      </c>
      <c r="N195" s="1"/>
      <c r="O195" s="1"/>
    </row>
    <row r="196" spans="1:15" ht="12.75" customHeight="1">
      <c r="A196" s="30">
        <v>186</v>
      </c>
      <c r="B196" s="280" t="s">
        <v>115</v>
      </c>
      <c r="C196" s="270">
        <v>2001.9</v>
      </c>
      <c r="D196" s="271">
        <v>2009.7333333333336</v>
      </c>
      <c r="E196" s="271">
        <v>1990.0666666666671</v>
      </c>
      <c r="F196" s="271">
        <v>1978.2333333333336</v>
      </c>
      <c r="G196" s="271">
        <v>1958.5666666666671</v>
      </c>
      <c r="H196" s="271">
        <v>2021.5666666666671</v>
      </c>
      <c r="I196" s="271">
        <v>2041.2333333333336</v>
      </c>
      <c r="J196" s="271">
        <v>2053.0666666666671</v>
      </c>
      <c r="K196" s="270">
        <v>2029.4</v>
      </c>
      <c r="L196" s="270">
        <v>1997.9</v>
      </c>
      <c r="M196" s="270">
        <v>2.0971799999999998</v>
      </c>
      <c r="N196" s="1"/>
      <c r="O196" s="1"/>
    </row>
    <row r="197" spans="1:15" ht="12.75" customHeight="1">
      <c r="A197" s="30">
        <v>187</v>
      </c>
      <c r="B197" s="280" t="s">
        <v>116</v>
      </c>
      <c r="C197" s="270">
        <v>1495.05</v>
      </c>
      <c r="D197" s="271">
        <v>1492.7166666666665</v>
      </c>
      <c r="E197" s="271">
        <v>1486.4333333333329</v>
      </c>
      <c r="F197" s="271">
        <v>1477.8166666666664</v>
      </c>
      <c r="G197" s="271">
        <v>1471.5333333333328</v>
      </c>
      <c r="H197" s="271">
        <v>1501.333333333333</v>
      </c>
      <c r="I197" s="271">
        <v>1507.6166666666663</v>
      </c>
      <c r="J197" s="271">
        <v>1516.2333333333331</v>
      </c>
      <c r="K197" s="270">
        <v>1499</v>
      </c>
      <c r="L197" s="270">
        <v>1484.1</v>
      </c>
      <c r="M197" s="270">
        <v>60.659660000000002</v>
      </c>
      <c r="N197" s="1"/>
      <c r="O197" s="1"/>
    </row>
    <row r="198" spans="1:15" ht="12.75" customHeight="1">
      <c r="A198" s="30">
        <v>188</v>
      </c>
      <c r="B198" s="280" t="s">
        <v>117</v>
      </c>
      <c r="C198" s="270">
        <v>573.65</v>
      </c>
      <c r="D198" s="271">
        <v>574.18333333333328</v>
      </c>
      <c r="E198" s="271">
        <v>569.51666666666654</v>
      </c>
      <c r="F198" s="271">
        <v>565.38333333333321</v>
      </c>
      <c r="G198" s="271">
        <v>560.71666666666647</v>
      </c>
      <c r="H198" s="271">
        <v>578.31666666666661</v>
      </c>
      <c r="I198" s="271">
        <v>582.98333333333335</v>
      </c>
      <c r="J198" s="271">
        <v>587.11666666666667</v>
      </c>
      <c r="K198" s="270">
        <v>578.85</v>
      </c>
      <c r="L198" s="270">
        <v>570.04999999999995</v>
      </c>
      <c r="M198" s="270">
        <v>12.18242</v>
      </c>
      <c r="N198" s="1"/>
      <c r="O198" s="1"/>
    </row>
    <row r="199" spans="1:15" ht="12.75" customHeight="1">
      <c r="A199" s="30">
        <v>189</v>
      </c>
      <c r="B199" s="280" t="s">
        <v>374</v>
      </c>
      <c r="C199" s="270">
        <v>78.7</v>
      </c>
      <c r="D199" s="271">
        <v>78.916666666666671</v>
      </c>
      <c r="E199" s="271">
        <v>76.63333333333334</v>
      </c>
      <c r="F199" s="271">
        <v>74.566666666666663</v>
      </c>
      <c r="G199" s="271">
        <v>72.283333333333331</v>
      </c>
      <c r="H199" s="271">
        <v>80.983333333333348</v>
      </c>
      <c r="I199" s="271">
        <v>83.26666666666668</v>
      </c>
      <c r="J199" s="271">
        <v>85.333333333333357</v>
      </c>
      <c r="K199" s="270">
        <v>81.2</v>
      </c>
      <c r="L199" s="270">
        <v>76.849999999999994</v>
      </c>
      <c r="M199" s="270">
        <v>213.39429000000001</v>
      </c>
      <c r="N199" s="1"/>
      <c r="O199" s="1"/>
    </row>
    <row r="200" spans="1:15" ht="12.75" customHeight="1">
      <c r="A200" s="30">
        <v>190</v>
      </c>
      <c r="B200" s="280" t="s">
        <v>846</v>
      </c>
      <c r="C200" s="270">
        <v>3889.55</v>
      </c>
      <c r="D200" s="271">
        <v>3929.8833333333332</v>
      </c>
      <c r="E200" s="271">
        <v>3784.7666666666664</v>
      </c>
      <c r="F200" s="271">
        <v>3679.9833333333331</v>
      </c>
      <c r="G200" s="271">
        <v>3534.8666666666663</v>
      </c>
      <c r="H200" s="271">
        <v>4034.6666666666665</v>
      </c>
      <c r="I200" s="271">
        <v>4179.7833333333328</v>
      </c>
      <c r="J200" s="271">
        <v>4284.5666666666666</v>
      </c>
      <c r="K200" s="270">
        <v>4075</v>
      </c>
      <c r="L200" s="270">
        <v>3825.1</v>
      </c>
      <c r="M200" s="270">
        <v>0.54798000000000002</v>
      </c>
      <c r="N200" s="1"/>
      <c r="O200" s="1"/>
    </row>
    <row r="201" spans="1:15" ht="12.75" customHeight="1">
      <c r="A201" s="30">
        <v>191</v>
      </c>
      <c r="B201" s="280" t="s">
        <v>375</v>
      </c>
      <c r="C201" s="270">
        <v>1015.05</v>
      </c>
      <c r="D201" s="271">
        <v>1020.0166666666668</v>
      </c>
      <c r="E201" s="271">
        <v>1005.0333333333335</v>
      </c>
      <c r="F201" s="271">
        <v>995.01666666666677</v>
      </c>
      <c r="G201" s="271">
        <v>980.03333333333353</v>
      </c>
      <c r="H201" s="271">
        <v>1030.0333333333335</v>
      </c>
      <c r="I201" s="271">
        <v>1045.0166666666669</v>
      </c>
      <c r="J201" s="271">
        <v>1055.0333333333335</v>
      </c>
      <c r="K201" s="270">
        <v>1035</v>
      </c>
      <c r="L201" s="270">
        <v>1010</v>
      </c>
      <c r="M201" s="270">
        <v>2.12182</v>
      </c>
      <c r="N201" s="1"/>
      <c r="O201" s="1"/>
    </row>
    <row r="202" spans="1:15" ht="12.75" customHeight="1">
      <c r="A202" s="30">
        <v>192</v>
      </c>
      <c r="B202" s="280" t="s">
        <v>795</v>
      </c>
      <c r="C202" s="270">
        <v>18.7</v>
      </c>
      <c r="D202" s="271">
        <v>18.849999999999998</v>
      </c>
      <c r="E202" s="271">
        <v>18.049999999999997</v>
      </c>
      <c r="F202" s="271">
        <v>17.399999999999999</v>
      </c>
      <c r="G202" s="271">
        <v>16.599999999999998</v>
      </c>
      <c r="H202" s="271">
        <v>19.499999999999996</v>
      </c>
      <c r="I202" s="271">
        <v>20.3</v>
      </c>
      <c r="J202" s="271">
        <v>20.949999999999996</v>
      </c>
      <c r="K202" s="270">
        <v>19.649999999999999</v>
      </c>
      <c r="L202" s="270">
        <v>18.2</v>
      </c>
      <c r="M202" s="270">
        <v>126.06335</v>
      </c>
      <c r="N202" s="1"/>
      <c r="O202" s="1"/>
    </row>
    <row r="203" spans="1:15" ht="12.75" customHeight="1">
      <c r="A203" s="30">
        <v>193</v>
      </c>
      <c r="B203" s="280" t="s">
        <v>376</v>
      </c>
      <c r="C203" s="270">
        <v>987.8</v>
      </c>
      <c r="D203" s="271">
        <v>991.66666666666663</v>
      </c>
      <c r="E203" s="271">
        <v>973.38333333333321</v>
      </c>
      <c r="F203" s="271">
        <v>958.96666666666658</v>
      </c>
      <c r="G203" s="271">
        <v>940.68333333333317</v>
      </c>
      <c r="H203" s="271">
        <v>1006.0833333333333</v>
      </c>
      <c r="I203" s="271">
        <v>1024.3666666666668</v>
      </c>
      <c r="J203" s="271">
        <v>1038.7833333333333</v>
      </c>
      <c r="K203" s="270">
        <v>1009.95</v>
      </c>
      <c r="L203" s="270">
        <v>977.25</v>
      </c>
      <c r="M203" s="270">
        <v>0.27526</v>
      </c>
      <c r="N203" s="1"/>
      <c r="O203" s="1"/>
    </row>
    <row r="204" spans="1:15" ht="12.75" customHeight="1">
      <c r="A204" s="30">
        <v>194</v>
      </c>
      <c r="B204" s="280" t="s">
        <v>112</v>
      </c>
      <c r="C204" s="270">
        <v>1379.8</v>
      </c>
      <c r="D204" s="271">
        <v>1382.7333333333336</v>
      </c>
      <c r="E204" s="271">
        <v>1363.4666666666672</v>
      </c>
      <c r="F204" s="271">
        <v>1347.1333333333337</v>
      </c>
      <c r="G204" s="271">
        <v>1327.8666666666672</v>
      </c>
      <c r="H204" s="271">
        <v>1399.0666666666671</v>
      </c>
      <c r="I204" s="271">
        <v>1418.3333333333335</v>
      </c>
      <c r="J204" s="271">
        <v>1434.666666666667</v>
      </c>
      <c r="K204" s="270">
        <v>1402</v>
      </c>
      <c r="L204" s="270">
        <v>1366.4</v>
      </c>
      <c r="M204" s="270">
        <v>4.5933000000000002</v>
      </c>
      <c r="N204" s="1"/>
      <c r="O204" s="1"/>
    </row>
    <row r="205" spans="1:15" ht="12.75" customHeight="1">
      <c r="A205" s="30">
        <v>195</v>
      </c>
      <c r="B205" s="280" t="s">
        <v>378</v>
      </c>
      <c r="C205" s="270">
        <v>104.5</v>
      </c>
      <c r="D205" s="271">
        <v>104.83333333333333</v>
      </c>
      <c r="E205" s="271">
        <v>103.66666666666666</v>
      </c>
      <c r="F205" s="271">
        <v>102.83333333333333</v>
      </c>
      <c r="G205" s="271">
        <v>101.66666666666666</v>
      </c>
      <c r="H205" s="271">
        <v>105.66666666666666</v>
      </c>
      <c r="I205" s="271">
        <v>106.83333333333331</v>
      </c>
      <c r="J205" s="271">
        <v>107.66666666666666</v>
      </c>
      <c r="K205" s="270">
        <v>106</v>
      </c>
      <c r="L205" s="270">
        <v>104</v>
      </c>
      <c r="M205" s="270">
        <v>10.62654</v>
      </c>
      <c r="N205" s="1"/>
      <c r="O205" s="1"/>
    </row>
    <row r="206" spans="1:15" ht="12.75" customHeight="1">
      <c r="A206" s="30">
        <v>196</v>
      </c>
      <c r="B206" s="280" t="s">
        <v>118</v>
      </c>
      <c r="C206" s="270">
        <v>2842.05</v>
      </c>
      <c r="D206" s="271">
        <v>2832.7000000000003</v>
      </c>
      <c r="E206" s="271">
        <v>2817.4000000000005</v>
      </c>
      <c r="F206" s="271">
        <v>2792.7500000000005</v>
      </c>
      <c r="G206" s="271">
        <v>2777.4500000000007</v>
      </c>
      <c r="H206" s="271">
        <v>2857.3500000000004</v>
      </c>
      <c r="I206" s="271">
        <v>2872.6500000000005</v>
      </c>
      <c r="J206" s="271">
        <v>2897.3</v>
      </c>
      <c r="K206" s="270">
        <v>2848</v>
      </c>
      <c r="L206" s="270">
        <v>2808.05</v>
      </c>
      <c r="M206" s="270">
        <v>9.3071599999999997</v>
      </c>
      <c r="N206" s="1"/>
      <c r="O206" s="1"/>
    </row>
    <row r="207" spans="1:15" ht="12.75" customHeight="1">
      <c r="A207" s="30">
        <v>197</v>
      </c>
      <c r="B207" s="280" t="s">
        <v>786</v>
      </c>
      <c r="C207" s="270">
        <v>331.5</v>
      </c>
      <c r="D207" s="271">
        <v>333.73333333333335</v>
      </c>
      <c r="E207" s="271">
        <v>326.9666666666667</v>
      </c>
      <c r="F207" s="271">
        <v>322.43333333333334</v>
      </c>
      <c r="G207" s="271">
        <v>315.66666666666669</v>
      </c>
      <c r="H207" s="271">
        <v>338.26666666666671</v>
      </c>
      <c r="I207" s="271">
        <v>345.03333333333336</v>
      </c>
      <c r="J207" s="271">
        <v>349.56666666666672</v>
      </c>
      <c r="K207" s="270">
        <v>340.5</v>
      </c>
      <c r="L207" s="270">
        <v>329.2</v>
      </c>
      <c r="M207" s="270">
        <v>2.9733299999999998</v>
      </c>
      <c r="N207" s="1"/>
      <c r="O207" s="1"/>
    </row>
    <row r="208" spans="1:15" ht="12.75" customHeight="1">
      <c r="A208" s="30">
        <v>198</v>
      </c>
      <c r="B208" s="280" t="s">
        <v>120</v>
      </c>
      <c r="C208" s="270">
        <v>429.3</v>
      </c>
      <c r="D208" s="271">
        <v>424.83333333333331</v>
      </c>
      <c r="E208" s="271">
        <v>419.46666666666664</v>
      </c>
      <c r="F208" s="271">
        <v>409.63333333333333</v>
      </c>
      <c r="G208" s="271">
        <v>404.26666666666665</v>
      </c>
      <c r="H208" s="271">
        <v>434.66666666666663</v>
      </c>
      <c r="I208" s="271">
        <v>440.0333333333333</v>
      </c>
      <c r="J208" s="271">
        <v>449.86666666666662</v>
      </c>
      <c r="K208" s="270">
        <v>430.2</v>
      </c>
      <c r="L208" s="270">
        <v>415</v>
      </c>
      <c r="M208" s="270">
        <v>147.07728</v>
      </c>
      <c r="N208" s="1"/>
      <c r="O208" s="1"/>
    </row>
    <row r="209" spans="1:15" ht="12.75" customHeight="1">
      <c r="A209" s="30">
        <v>199</v>
      </c>
      <c r="B209" s="280" t="s">
        <v>796</v>
      </c>
      <c r="C209" s="270">
        <v>1398.9</v>
      </c>
      <c r="D209" s="271">
        <v>1409.5166666666667</v>
      </c>
      <c r="E209" s="271">
        <v>1382.3833333333332</v>
      </c>
      <c r="F209" s="271">
        <v>1365.8666666666666</v>
      </c>
      <c r="G209" s="271">
        <v>1338.7333333333331</v>
      </c>
      <c r="H209" s="271">
        <v>1426.0333333333333</v>
      </c>
      <c r="I209" s="271">
        <v>1453.166666666667</v>
      </c>
      <c r="J209" s="271">
        <v>1469.6833333333334</v>
      </c>
      <c r="K209" s="270">
        <v>1436.65</v>
      </c>
      <c r="L209" s="270">
        <v>1393</v>
      </c>
      <c r="M209" s="270">
        <v>2.0099800000000001</v>
      </c>
      <c r="N209" s="1"/>
      <c r="O209" s="1"/>
    </row>
    <row r="210" spans="1:15" ht="12.75" customHeight="1">
      <c r="A210" s="30">
        <v>200</v>
      </c>
      <c r="B210" s="280" t="s">
        <v>260</v>
      </c>
      <c r="C210" s="270">
        <v>2377.5</v>
      </c>
      <c r="D210" s="271">
        <v>2380.9</v>
      </c>
      <c r="E210" s="271">
        <v>2349.65</v>
      </c>
      <c r="F210" s="271">
        <v>2321.8000000000002</v>
      </c>
      <c r="G210" s="271">
        <v>2290.5500000000002</v>
      </c>
      <c r="H210" s="271">
        <v>2408.75</v>
      </c>
      <c r="I210" s="271">
        <v>2440</v>
      </c>
      <c r="J210" s="271">
        <v>2467.85</v>
      </c>
      <c r="K210" s="270">
        <v>2412.15</v>
      </c>
      <c r="L210" s="270">
        <v>2353.0500000000002</v>
      </c>
      <c r="M210" s="270">
        <v>10.70209</v>
      </c>
      <c r="N210" s="1"/>
      <c r="O210" s="1"/>
    </row>
    <row r="211" spans="1:15" ht="12.75" customHeight="1">
      <c r="A211" s="30">
        <v>201</v>
      </c>
      <c r="B211" s="280" t="s">
        <v>379</v>
      </c>
      <c r="C211" s="270">
        <v>116.8</v>
      </c>
      <c r="D211" s="271">
        <v>116.66666666666667</v>
      </c>
      <c r="E211" s="271">
        <v>115.53333333333335</v>
      </c>
      <c r="F211" s="271">
        <v>114.26666666666668</v>
      </c>
      <c r="G211" s="271">
        <v>113.13333333333335</v>
      </c>
      <c r="H211" s="271">
        <v>117.93333333333334</v>
      </c>
      <c r="I211" s="271">
        <v>119.06666666666666</v>
      </c>
      <c r="J211" s="271">
        <v>120.33333333333333</v>
      </c>
      <c r="K211" s="270">
        <v>117.8</v>
      </c>
      <c r="L211" s="270">
        <v>115.4</v>
      </c>
      <c r="M211" s="270">
        <v>26.474460000000001</v>
      </c>
      <c r="N211" s="1"/>
      <c r="O211" s="1"/>
    </row>
    <row r="212" spans="1:15" ht="12.75" customHeight="1">
      <c r="A212" s="30">
        <v>202</v>
      </c>
      <c r="B212" s="280" t="s">
        <v>121</v>
      </c>
      <c r="C212" s="270">
        <v>238.65</v>
      </c>
      <c r="D212" s="271">
        <v>239.0333333333333</v>
      </c>
      <c r="E212" s="271">
        <v>237.56666666666661</v>
      </c>
      <c r="F212" s="271">
        <v>236.48333333333329</v>
      </c>
      <c r="G212" s="271">
        <v>235.01666666666659</v>
      </c>
      <c r="H212" s="271">
        <v>240.11666666666662</v>
      </c>
      <c r="I212" s="271">
        <v>241.58333333333331</v>
      </c>
      <c r="J212" s="271">
        <v>242.66666666666663</v>
      </c>
      <c r="K212" s="270">
        <v>240.5</v>
      </c>
      <c r="L212" s="270">
        <v>237.95</v>
      </c>
      <c r="M212" s="270">
        <v>17.117229999999999</v>
      </c>
      <c r="N212" s="1"/>
      <c r="O212" s="1"/>
    </row>
    <row r="213" spans="1:15" ht="12.75" customHeight="1">
      <c r="A213" s="30">
        <v>203</v>
      </c>
      <c r="B213" s="280" t="s">
        <v>122</v>
      </c>
      <c r="C213" s="270">
        <v>2600.6</v>
      </c>
      <c r="D213" s="271">
        <v>2603.0333333333333</v>
      </c>
      <c r="E213" s="271">
        <v>2583.6666666666665</v>
      </c>
      <c r="F213" s="271">
        <v>2566.7333333333331</v>
      </c>
      <c r="G213" s="271">
        <v>2547.3666666666663</v>
      </c>
      <c r="H213" s="271">
        <v>2619.9666666666667</v>
      </c>
      <c r="I213" s="271">
        <v>2639.3333333333335</v>
      </c>
      <c r="J213" s="271">
        <v>2656.2666666666669</v>
      </c>
      <c r="K213" s="270">
        <v>2622.4</v>
      </c>
      <c r="L213" s="270">
        <v>2586.1</v>
      </c>
      <c r="M213" s="270">
        <v>12.740740000000001</v>
      </c>
      <c r="N213" s="1"/>
      <c r="O213" s="1"/>
    </row>
    <row r="214" spans="1:15" ht="12.75" customHeight="1">
      <c r="A214" s="30">
        <v>204</v>
      </c>
      <c r="B214" s="280" t="s">
        <v>261</v>
      </c>
      <c r="C214" s="270">
        <v>287.45</v>
      </c>
      <c r="D214" s="271">
        <v>287.58333333333331</v>
      </c>
      <c r="E214" s="271">
        <v>284.86666666666662</v>
      </c>
      <c r="F214" s="271">
        <v>282.2833333333333</v>
      </c>
      <c r="G214" s="271">
        <v>279.56666666666661</v>
      </c>
      <c r="H214" s="271">
        <v>290.16666666666663</v>
      </c>
      <c r="I214" s="271">
        <v>292.88333333333333</v>
      </c>
      <c r="J214" s="271">
        <v>295.46666666666664</v>
      </c>
      <c r="K214" s="270">
        <v>290.3</v>
      </c>
      <c r="L214" s="270">
        <v>285</v>
      </c>
      <c r="M214" s="270">
        <v>7.0652400000000002</v>
      </c>
      <c r="N214" s="1"/>
      <c r="O214" s="1"/>
    </row>
    <row r="215" spans="1:15" ht="12.75" customHeight="1">
      <c r="A215" s="30">
        <v>205</v>
      </c>
      <c r="B215" s="280" t="s">
        <v>289</v>
      </c>
      <c r="C215" s="270">
        <v>3809.1</v>
      </c>
      <c r="D215" s="271">
        <v>3823.0333333333333</v>
      </c>
      <c r="E215" s="271">
        <v>3757.0666666666666</v>
      </c>
      <c r="F215" s="271">
        <v>3705.0333333333333</v>
      </c>
      <c r="G215" s="271">
        <v>3639.0666666666666</v>
      </c>
      <c r="H215" s="271">
        <v>3875.0666666666666</v>
      </c>
      <c r="I215" s="271">
        <v>3941.0333333333328</v>
      </c>
      <c r="J215" s="271">
        <v>3993.0666666666666</v>
      </c>
      <c r="K215" s="270">
        <v>3889</v>
      </c>
      <c r="L215" s="270">
        <v>3771</v>
      </c>
      <c r="M215" s="270">
        <v>0.50695000000000001</v>
      </c>
      <c r="N215" s="1"/>
      <c r="O215" s="1"/>
    </row>
    <row r="216" spans="1:15" ht="12.75" customHeight="1">
      <c r="A216" s="30">
        <v>206</v>
      </c>
      <c r="B216" s="280" t="s">
        <v>797</v>
      </c>
      <c r="C216" s="270">
        <v>913.4</v>
      </c>
      <c r="D216" s="271">
        <v>918.55000000000007</v>
      </c>
      <c r="E216" s="271">
        <v>902.95000000000016</v>
      </c>
      <c r="F216" s="271">
        <v>892.50000000000011</v>
      </c>
      <c r="G216" s="271">
        <v>876.9000000000002</v>
      </c>
      <c r="H216" s="271">
        <v>929.00000000000011</v>
      </c>
      <c r="I216" s="271">
        <v>944.6</v>
      </c>
      <c r="J216" s="271">
        <v>955.05000000000007</v>
      </c>
      <c r="K216" s="270">
        <v>934.15</v>
      </c>
      <c r="L216" s="270">
        <v>908.1</v>
      </c>
      <c r="M216" s="270">
        <v>1.0245200000000001</v>
      </c>
      <c r="N216" s="1"/>
      <c r="O216" s="1"/>
    </row>
    <row r="217" spans="1:15" ht="12.75" customHeight="1">
      <c r="A217" s="30">
        <v>207</v>
      </c>
      <c r="B217" s="280" t="s">
        <v>380</v>
      </c>
      <c r="C217" s="270">
        <v>41954.05</v>
      </c>
      <c r="D217" s="271">
        <v>42167.683333333334</v>
      </c>
      <c r="E217" s="271">
        <v>41469.416666666672</v>
      </c>
      <c r="F217" s="271">
        <v>40984.78333333334</v>
      </c>
      <c r="G217" s="271">
        <v>40286.516666666677</v>
      </c>
      <c r="H217" s="271">
        <v>42652.316666666666</v>
      </c>
      <c r="I217" s="271">
        <v>43350.583333333328</v>
      </c>
      <c r="J217" s="271">
        <v>43835.21666666666</v>
      </c>
      <c r="K217" s="270">
        <v>42865.95</v>
      </c>
      <c r="L217" s="270">
        <v>41683.050000000003</v>
      </c>
      <c r="M217" s="270">
        <v>3.7179999999999998E-2</v>
      </c>
      <c r="N217" s="1"/>
      <c r="O217" s="1"/>
    </row>
    <row r="218" spans="1:15" ht="12.75" customHeight="1">
      <c r="A218" s="30">
        <v>208</v>
      </c>
      <c r="B218" s="280" t="s">
        <v>381</v>
      </c>
      <c r="C218" s="270">
        <v>42.05</v>
      </c>
      <c r="D218" s="271">
        <v>42.033333333333331</v>
      </c>
      <c r="E218" s="271">
        <v>41.86666666666666</v>
      </c>
      <c r="F218" s="271">
        <v>41.68333333333333</v>
      </c>
      <c r="G218" s="271">
        <v>41.516666666666659</v>
      </c>
      <c r="H218" s="271">
        <v>42.216666666666661</v>
      </c>
      <c r="I218" s="271">
        <v>42.383333333333333</v>
      </c>
      <c r="J218" s="271">
        <v>42.566666666666663</v>
      </c>
      <c r="K218" s="270">
        <v>42.2</v>
      </c>
      <c r="L218" s="270">
        <v>41.85</v>
      </c>
      <c r="M218" s="270">
        <v>19.128579999999999</v>
      </c>
      <c r="N218" s="1"/>
      <c r="O218" s="1"/>
    </row>
    <row r="219" spans="1:15" ht="12.75" customHeight="1">
      <c r="A219" s="30">
        <v>209</v>
      </c>
      <c r="B219" s="280" t="s">
        <v>114</v>
      </c>
      <c r="C219" s="270">
        <v>2456.25</v>
      </c>
      <c r="D219" s="271">
        <v>2453.4166666666665</v>
      </c>
      <c r="E219" s="271">
        <v>2442.333333333333</v>
      </c>
      <c r="F219" s="271">
        <v>2428.4166666666665</v>
      </c>
      <c r="G219" s="271">
        <v>2417.333333333333</v>
      </c>
      <c r="H219" s="271">
        <v>2467.333333333333</v>
      </c>
      <c r="I219" s="271">
        <v>2478.4166666666661</v>
      </c>
      <c r="J219" s="271">
        <v>2492.333333333333</v>
      </c>
      <c r="K219" s="270">
        <v>2464.5</v>
      </c>
      <c r="L219" s="270">
        <v>2439.5</v>
      </c>
      <c r="M219" s="270">
        <v>17.72185</v>
      </c>
      <c r="N219" s="1"/>
      <c r="O219" s="1"/>
    </row>
    <row r="220" spans="1:15" ht="12.75" customHeight="1">
      <c r="A220" s="30">
        <v>210</v>
      </c>
      <c r="B220" s="280" t="s">
        <v>124</v>
      </c>
      <c r="C220" s="270">
        <v>882.45</v>
      </c>
      <c r="D220" s="271">
        <v>879.96666666666658</v>
      </c>
      <c r="E220" s="271">
        <v>874.03333333333319</v>
      </c>
      <c r="F220" s="271">
        <v>865.61666666666656</v>
      </c>
      <c r="G220" s="271">
        <v>859.68333333333317</v>
      </c>
      <c r="H220" s="271">
        <v>888.38333333333321</v>
      </c>
      <c r="I220" s="271">
        <v>894.31666666666661</v>
      </c>
      <c r="J220" s="271">
        <v>902.73333333333323</v>
      </c>
      <c r="K220" s="270">
        <v>885.9</v>
      </c>
      <c r="L220" s="270">
        <v>871.55</v>
      </c>
      <c r="M220" s="270">
        <v>87.44999</v>
      </c>
      <c r="N220" s="1"/>
      <c r="O220" s="1"/>
    </row>
    <row r="221" spans="1:15" ht="12.75" customHeight="1">
      <c r="A221" s="30">
        <v>211</v>
      </c>
      <c r="B221" s="280" t="s">
        <v>125</v>
      </c>
      <c r="C221" s="270">
        <v>1261.8499999999999</v>
      </c>
      <c r="D221" s="271">
        <v>1264.05</v>
      </c>
      <c r="E221" s="271">
        <v>1252.9499999999998</v>
      </c>
      <c r="F221" s="271">
        <v>1244.05</v>
      </c>
      <c r="G221" s="271">
        <v>1232.9499999999998</v>
      </c>
      <c r="H221" s="271">
        <v>1272.9499999999998</v>
      </c>
      <c r="I221" s="271">
        <v>1284.0499999999997</v>
      </c>
      <c r="J221" s="271">
        <v>1292.9499999999998</v>
      </c>
      <c r="K221" s="270">
        <v>1275.1500000000001</v>
      </c>
      <c r="L221" s="270">
        <v>1255.1500000000001</v>
      </c>
      <c r="M221" s="270">
        <v>2.4538199999999999</v>
      </c>
      <c r="N221" s="1"/>
      <c r="O221" s="1"/>
    </row>
    <row r="222" spans="1:15" ht="12.75" customHeight="1">
      <c r="A222" s="30">
        <v>212</v>
      </c>
      <c r="B222" s="280" t="s">
        <v>126</v>
      </c>
      <c r="C222" s="270">
        <v>585.04999999999995</v>
      </c>
      <c r="D222" s="271">
        <v>585.69999999999993</v>
      </c>
      <c r="E222" s="271">
        <v>580.44999999999982</v>
      </c>
      <c r="F222" s="271">
        <v>575.84999999999991</v>
      </c>
      <c r="G222" s="271">
        <v>570.5999999999998</v>
      </c>
      <c r="H222" s="271">
        <v>590.29999999999984</v>
      </c>
      <c r="I222" s="271">
        <v>595.55000000000007</v>
      </c>
      <c r="J222" s="271">
        <v>600.14999999999986</v>
      </c>
      <c r="K222" s="270">
        <v>590.95000000000005</v>
      </c>
      <c r="L222" s="270">
        <v>581.1</v>
      </c>
      <c r="M222" s="270">
        <v>6.5745199999999997</v>
      </c>
      <c r="N222" s="1"/>
      <c r="O222" s="1"/>
    </row>
    <row r="223" spans="1:15" ht="12.75" customHeight="1">
      <c r="A223" s="30">
        <v>213</v>
      </c>
      <c r="B223" s="280" t="s">
        <v>262</v>
      </c>
      <c r="C223" s="270">
        <v>499.3</v>
      </c>
      <c r="D223" s="271">
        <v>499.76666666666665</v>
      </c>
      <c r="E223" s="271">
        <v>496.5333333333333</v>
      </c>
      <c r="F223" s="271">
        <v>493.76666666666665</v>
      </c>
      <c r="G223" s="271">
        <v>490.5333333333333</v>
      </c>
      <c r="H223" s="271">
        <v>502.5333333333333</v>
      </c>
      <c r="I223" s="271">
        <v>505.76666666666665</v>
      </c>
      <c r="J223" s="271">
        <v>508.5333333333333</v>
      </c>
      <c r="K223" s="270">
        <v>503</v>
      </c>
      <c r="L223" s="270">
        <v>497</v>
      </c>
      <c r="M223" s="270">
        <v>2.5274000000000001</v>
      </c>
      <c r="N223" s="1"/>
      <c r="O223" s="1"/>
    </row>
    <row r="224" spans="1:15" ht="12.75" customHeight="1">
      <c r="A224" s="30">
        <v>214</v>
      </c>
      <c r="B224" s="280" t="s">
        <v>383</v>
      </c>
      <c r="C224" s="270">
        <v>43.3</v>
      </c>
      <c r="D224" s="271">
        <v>43.5</v>
      </c>
      <c r="E224" s="271">
        <v>43</v>
      </c>
      <c r="F224" s="271">
        <v>42.7</v>
      </c>
      <c r="G224" s="271">
        <v>42.2</v>
      </c>
      <c r="H224" s="271">
        <v>43.8</v>
      </c>
      <c r="I224" s="271">
        <v>44.3</v>
      </c>
      <c r="J224" s="271">
        <v>44.599999999999994</v>
      </c>
      <c r="K224" s="270">
        <v>44</v>
      </c>
      <c r="L224" s="270">
        <v>43.2</v>
      </c>
      <c r="M224" s="270">
        <v>69.637169999999998</v>
      </c>
      <c r="N224" s="1"/>
      <c r="O224" s="1"/>
    </row>
    <row r="225" spans="1:15" ht="12.75" customHeight="1">
      <c r="A225" s="30">
        <v>215</v>
      </c>
      <c r="B225" s="280" t="s">
        <v>128</v>
      </c>
      <c r="C225" s="270">
        <v>50.8</v>
      </c>
      <c r="D225" s="271">
        <v>50.15</v>
      </c>
      <c r="E225" s="271">
        <v>49.15</v>
      </c>
      <c r="F225" s="271">
        <v>47.5</v>
      </c>
      <c r="G225" s="271">
        <v>46.5</v>
      </c>
      <c r="H225" s="271">
        <v>51.8</v>
      </c>
      <c r="I225" s="271">
        <v>52.8</v>
      </c>
      <c r="J225" s="271">
        <v>54.449999999999996</v>
      </c>
      <c r="K225" s="270">
        <v>51.15</v>
      </c>
      <c r="L225" s="270">
        <v>48.5</v>
      </c>
      <c r="M225" s="270">
        <v>586.75271999999995</v>
      </c>
      <c r="N225" s="1"/>
      <c r="O225" s="1"/>
    </row>
    <row r="226" spans="1:15" ht="12.75" customHeight="1">
      <c r="A226" s="30">
        <v>216</v>
      </c>
      <c r="B226" s="280" t="s">
        <v>384</v>
      </c>
      <c r="C226" s="270">
        <v>69.349999999999994</v>
      </c>
      <c r="D226" s="271">
        <v>69.166666666666671</v>
      </c>
      <c r="E226" s="271">
        <v>67.933333333333337</v>
      </c>
      <c r="F226" s="271">
        <v>66.516666666666666</v>
      </c>
      <c r="G226" s="271">
        <v>65.283333333333331</v>
      </c>
      <c r="H226" s="271">
        <v>70.583333333333343</v>
      </c>
      <c r="I226" s="271">
        <v>71.816666666666663</v>
      </c>
      <c r="J226" s="271">
        <v>73.233333333333348</v>
      </c>
      <c r="K226" s="270">
        <v>70.400000000000006</v>
      </c>
      <c r="L226" s="270">
        <v>67.75</v>
      </c>
      <c r="M226" s="270">
        <v>105.0407</v>
      </c>
      <c r="N226" s="1"/>
      <c r="O226" s="1"/>
    </row>
    <row r="227" spans="1:15" ht="12.75" customHeight="1">
      <c r="A227" s="30">
        <v>217</v>
      </c>
      <c r="B227" s="280" t="s">
        <v>385</v>
      </c>
      <c r="C227" s="270">
        <v>1018.35</v>
      </c>
      <c r="D227" s="271">
        <v>1016.9666666666666</v>
      </c>
      <c r="E227" s="271">
        <v>1002.9333333333332</v>
      </c>
      <c r="F227" s="271">
        <v>987.51666666666654</v>
      </c>
      <c r="G227" s="271">
        <v>973.48333333333312</v>
      </c>
      <c r="H227" s="271">
        <v>1032.3833333333332</v>
      </c>
      <c r="I227" s="271">
        <v>1046.4166666666667</v>
      </c>
      <c r="J227" s="271">
        <v>1061.8333333333333</v>
      </c>
      <c r="K227" s="270">
        <v>1031</v>
      </c>
      <c r="L227" s="270">
        <v>1001.55</v>
      </c>
      <c r="M227" s="270">
        <v>0.10431</v>
      </c>
      <c r="N227" s="1"/>
      <c r="O227" s="1"/>
    </row>
    <row r="228" spans="1:15" ht="12.75" customHeight="1">
      <c r="A228" s="30">
        <v>218</v>
      </c>
      <c r="B228" s="280" t="s">
        <v>386</v>
      </c>
      <c r="C228" s="270">
        <v>338.55</v>
      </c>
      <c r="D228" s="271">
        <v>340.51666666666665</v>
      </c>
      <c r="E228" s="271">
        <v>336.0333333333333</v>
      </c>
      <c r="F228" s="271">
        <v>333.51666666666665</v>
      </c>
      <c r="G228" s="271">
        <v>329.0333333333333</v>
      </c>
      <c r="H228" s="271">
        <v>343.0333333333333</v>
      </c>
      <c r="I228" s="271">
        <v>347.51666666666665</v>
      </c>
      <c r="J228" s="271">
        <v>350.0333333333333</v>
      </c>
      <c r="K228" s="270">
        <v>345</v>
      </c>
      <c r="L228" s="270">
        <v>338</v>
      </c>
      <c r="M228" s="270">
        <v>3.8950800000000001</v>
      </c>
      <c r="N228" s="1"/>
      <c r="O228" s="1"/>
    </row>
    <row r="229" spans="1:15" ht="12.75" customHeight="1">
      <c r="A229" s="30">
        <v>219</v>
      </c>
      <c r="B229" s="280" t="s">
        <v>387</v>
      </c>
      <c r="C229" s="270">
        <v>1669.8</v>
      </c>
      <c r="D229" s="271">
        <v>1671.4166666666667</v>
      </c>
      <c r="E229" s="271">
        <v>1648.5833333333335</v>
      </c>
      <c r="F229" s="271">
        <v>1627.3666666666668</v>
      </c>
      <c r="G229" s="271">
        <v>1604.5333333333335</v>
      </c>
      <c r="H229" s="271">
        <v>1692.6333333333334</v>
      </c>
      <c r="I229" s="271">
        <v>1715.4666666666669</v>
      </c>
      <c r="J229" s="271">
        <v>1736.6833333333334</v>
      </c>
      <c r="K229" s="270">
        <v>1694.25</v>
      </c>
      <c r="L229" s="270">
        <v>1650.2</v>
      </c>
      <c r="M229" s="270">
        <v>0.97643999999999997</v>
      </c>
      <c r="N229" s="1"/>
      <c r="O229" s="1"/>
    </row>
    <row r="230" spans="1:15" ht="12.75" customHeight="1">
      <c r="A230" s="30">
        <v>220</v>
      </c>
      <c r="B230" s="280" t="s">
        <v>388</v>
      </c>
      <c r="C230" s="270">
        <v>240.9</v>
      </c>
      <c r="D230" s="271">
        <v>239.18333333333331</v>
      </c>
      <c r="E230" s="271">
        <v>236.36666666666662</v>
      </c>
      <c r="F230" s="271">
        <v>231.83333333333331</v>
      </c>
      <c r="G230" s="271">
        <v>229.01666666666662</v>
      </c>
      <c r="H230" s="271">
        <v>243.71666666666661</v>
      </c>
      <c r="I230" s="271">
        <v>246.53333333333327</v>
      </c>
      <c r="J230" s="271">
        <v>251.06666666666661</v>
      </c>
      <c r="K230" s="270">
        <v>242</v>
      </c>
      <c r="L230" s="270">
        <v>234.65</v>
      </c>
      <c r="M230" s="270">
        <v>9.6588499999999993</v>
      </c>
      <c r="N230" s="1"/>
      <c r="O230" s="1"/>
    </row>
    <row r="231" spans="1:15" ht="12.75" customHeight="1">
      <c r="A231" s="30">
        <v>221</v>
      </c>
      <c r="B231" s="280" t="s">
        <v>389</v>
      </c>
      <c r="C231" s="270">
        <v>42.6</v>
      </c>
      <c r="D231" s="271">
        <v>42.833333333333336</v>
      </c>
      <c r="E231" s="271">
        <v>42.166666666666671</v>
      </c>
      <c r="F231" s="271">
        <v>41.733333333333334</v>
      </c>
      <c r="G231" s="271">
        <v>41.06666666666667</v>
      </c>
      <c r="H231" s="271">
        <v>43.266666666666673</v>
      </c>
      <c r="I231" s="271">
        <v>43.933333333333344</v>
      </c>
      <c r="J231" s="271">
        <v>44.366666666666674</v>
      </c>
      <c r="K231" s="270">
        <v>43.5</v>
      </c>
      <c r="L231" s="270">
        <v>42.4</v>
      </c>
      <c r="M231" s="270">
        <v>10.784459999999999</v>
      </c>
      <c r="N231" s="1"/>
      <c r="O231" s="1"/>
    </row>
    <row r="232" spans="1:15" ht="12.75" customHeight="1">
      <c r="A232" s="30">
        <v>222</v>
      </c>
      <c r="B232" s="280" t="s">
        <v>137</v>
      </c>
      <c r="C232" s="270">
        <v>328.85</v>
      </c>
      <c r="D232" s="271">
        <v>327.40000000000003</v>
      </c>
      <c r="E232" s="271">
        <v>325.20000000000005</v>
      </c>
      <c r="F232" s="271">
        <v>321.55</v>
      </c>
      <c r="G232" s="271">
        <v>319.35000000000002</v>
      </c>
      <c r="H232" s="271">
        <v>331.05000000000007</v>
      </c>
      <c r="I232" s="271">
        <v>333.25</v>
      </c>
      <c r="J232" s="271">
        <v>336.90000000000009</v>
      </c>
      <c r="K232" s="270">
        <v>329.6</v>
      </c>
      <c r="L232" s="270">
        <v>323.75</v>
      </c>
      <c r="M232" s="270">
        <v>174.71906000000001</v>
      </c>
      <c r="N232" s="1"/>
      <c r="O232" s="1"/>
    </row>
    <row r="233" spans="1:15" ht="12.75" customHeight="1">
      <c r="A233" s="30">
        <v>223</v>
      </c>
      <c r="B233" s="280" t="s">
        <v>390</v>
      </c>
      <c r="C233" s="270">
        <v>115.3</v>
      </c>
      <c r="D233" s="271">
        <v>115.34999999999998</v>
      </c>
      <c r="E233" s="271">
        <v>113.04999999999995</v>
      </c>
      <c r="F233" s="271">
        <v>110.79999999999997</v>
      </c>
      <c r="G233" s="271">
        <v>108.49999999999994</v>
      </c>
      <c r="H233" s="271">
        <v>117.59999999999997</v>
      </c>
      <c r="I233" s="271">
        <v>119.9</v>
      </c>
      <c r="J233" s="271">
        <v>122.14999999999998</v>
      </c>
      <c r="K233" s="270">
        <v>117.65</v>
      </c>
      <c r="L233" s="270">
        <v>113.1</v>
      </c>
      <c r="M233" s="270">
        <v>14.348610000000001</v>
      </c>
      <c r="N233" s="1"/>
      <c r="O233" s="1"/>
    </row>
    <row r="234" spans="1:15" ht="12.75" customHeight="1">
      <c r="A234" s="30">
        <v>224</v>
      </c>
      <c r="B234" s="280" t="s">
        <v>391</v>
      </c>
      <c r="C234" s="270">
        <v>232.05</v>
      </c>
      <c r="D234" s="271">
        <v>231.73333333333335</v>
      </c>
      <c r="E234" s="271">
        <v>229.2166666666667</v>
      </c>
      <c r="F234" s="271">
        <v>226.38333333333335</v>
      </c>
      <c r="G234" s="271">
        <v>223.8666666666667</v>
      </c>
      <c r="H234" s="271">
        <v>234.56666666666669</v>
      </c>
      <c r="I234" s="271">
        <v>237.08333333333334</v>
      </c>
      <c r="J234" s="271">
        <v>239.91666666666669</v>
      </c>
      <c r="K234" s="270">
        <v>234.25</v>
      </c>
      <c r="L234" s="270">
        <v>228.9</v>
      </c>
      <c r="M234" s="270">
        <v>22.088809999999999</v>
      </c>
      <c r="N234" s="1"/>
      <c r="O234" s="1"/>
    </row>
    <row r="235" spans="1:15" ht="12.75" customHeight="1">
      <c r="A235" s="30">
        <v>225</v>
      </c>
      <c r="B235" s="280" t="s">
        <v>123</v>
      </c>
      <c r="C235" s="270">
        <v>134.9</v>
      </c>
      <c r="D235" s="271">
        <v>135.25</v>
      </c>
      <c r="E235" s="271">
        <v>133.4</v>
      </c>
      <c r="F235" s="271">
        <v>131.9</v>
      </c>
      <c r="G235" s="271">
        <v>130.05000000000001</v>
      </c>
      <c r="H235" s="271">
        <v>136.75</v>
      </c>
      <c r="I235" s="271">
        <v>138.60000000000002</v>
      </c>
      <c r="J235" s="271">
        <v>140.1</v>
      </c>
      <c r="K235" s="270">
        <v>137.1</v>
      </c>
      <c r="L235" s="270">
        <v>133.75</v>
      </c>
      <c r="M235" s="270">
        <v>77.871840000000006</v>
      </c>
      <c r="N235" s="1"/>
      <c r="O235" s="1"/>
    </row>
    <row r="236" spans="1:15" ht="12.75" customHeight="1">
      <c r="A236" s="30">
        <v>226</v>
      </c>
      <c r="B236" s="280" t="s">
        <v>392</v>
      </c>
      <c r="C236" s="270">
        <v>90.35</v>
      </c>
      <c r="D236" s="271">
        <v>89.883333333333326</v>
      </c>
      <c r="E236" s="271">
        <v>87.666666666666657</v>
      </c>
      <c r="F236" s="271">
        <v>84.983333333333334</v>
      </c>
      <c r="G236" s="271">
        <v>82.766666666666666</v>
      </c>
      <c r="H236" s="271">
        <v>92.566666666666649</v>
      </c>
      <c r="I236" s="271">
        <v>94.783333333333317</v>
      </c>
      <c r="J236" s="271">
        <v>97.46666666666664</v>
      </c>
      <c r="K236" s="270">
        <v>92.1</v>
      </c>
      <c r="L236" s="270">
        <v>87.2</v>
      </c>
      <c r="M236" s="270">
        <v>125.48066</v>
      </c>
      <c r="N236" s="1"/>
      <c r="O236" s="1"/>
    </row>
    <row r="237" spans="1:15" ht="12.75" customHeight="1">
      <c r="A237" s="30">
        <v>227</v>
      </c>
      <c r="B237" s="280" t="s">
        <v>263</v>
      </c>
      <c r="C237" s="270">
        <v>4660.75</v>
      </c>
      <c r="D237" s="271">
        <v>4699.1333333333332</v>
      </c>
      <c r="E237" s="271">
        <v>4603.2666666666664</v>
      </c>
      <c r="F237" s="271">
        <v>4545.7833333333328</v>
      </c>
      <c r="G237" s="271">
        <v>4449.9166666666661</v>
      </c>
      <c r="H237" s="271">
        <v>4756.6166666666668</v>
      </c>
      <c r="I237" s="271">
        <v>4852.4833333333336</v>
      </c>
      <c r="J237" s="271">
        <v>4909.9666666666672</v>
      </c>
      <c r="K237" s="270">
        <v>4795</v>
      </c>
      <c r="L237" s="270">
        <v>4641.6499999999996</v>
      </c>
      <c r="M237" s="270">
        <v>1.94922</v>
      </c>
      <c r="N237" s="1"/>
      <c r="O237" s="1"/>
    </row>
    <row r="238" spans="1:15" ht="12.75" customHeight="1">
      <c r="A238" s="30">
        <v>228</v>
      </c>
      <c r="B238" s="280" t="s">
        <v>393</v>
      </c>
      <c r="C238" s="270">
        <v>192.55</v>
      </c>
      <c r="D238" s="271">
        <v>193.33333333333334</v>
      </c>
      <c r="E238" s="271">
        <v>190.81666666666669</v>
      </c>
      <c r="F238" s="271">
        <v>189.08333333333334</v>
      </c>
      <c r="G238" s="271">
        <v>186.56666666666669</v>
      </c>
      <c r="H238" s="271">
        <v>195.06666666666669</v>
      </c>
      <c r="I238" s="271">
        <v>197.58333333333334</v>
      </c>
      <c r="J238" s="271">
        <v>199.31666666666669</v>
      </c>
      <c r="K238" s="270">
        <v>195.85</v>
      </c>
      <c r="L238" s="270">
        <v>191.6</v>
      </c>
      <c r="M238" s="270">
        <v>8.6624999999999996</v>
      </c>
      <c r="N238" s="1"/>
      <c r="O238" s="1"/>
    </row>
    <row r="239" spans="1:15" ht="12.75" customHeight="1">
      <c r="A239" s="30">
        <v>229</v>
      </c>
      <c r="B239" s="280" t="s">
        <v>394</v>
      </c>
      <c r="C239" s="270">
        <v>160.65</v>
      </c>
      <c r="D239" s="271">
        <v>160.06666666666669</v>
      </c>
      <c r="E239" s="271">
        <v>158.83333333333337</v>
      </c>
      <c r="F239" s="271">
        <v>157.01666666666668</v>
      </c>
      <c r="G239" s="271">
        <v>155.78333333333336</v>
      </c>
      <c r="H239" s="271">
        <v>161.88333333333338</v>
      </c>
      <c r="I239" s="271">
        <v>163.11666666666667</v>
      </c>
      <c r="J239" s="271">
        <v>164.93333333333339</v>
      </c>
      <c r="K239" s="270">
        <v>161.30000000000001</v>
      </c>
      <c r="L239" s="270">
        <v>158.25</v>
      </c>
      <c r="M239" s="270">
        <v>54.415489999999998</v>
      </c>
      <c r="N239" s="1"/>
      <c r="O239" s="1"/>
    </row>
    <row r="240" spans="1:15" ht="12.75" customHeight="1">
      <c r="A240" s="30">
        <v>230</v>
      </c>
      <c r="B240" s="280" t="s">
        <v>130</v>
      </c>
      <c r="C240" s="270">
        <v>309.95</v>
      </c>
      <c r="D240" s="271">
        <v>306.05</v>
      </c>
      <c r="E240" s="271">
        <v>300.8</v>
      </c>
      <c r="F240" s="271">
        <v>291.64999999999998</v>
      </c>
      <c r="G240" s="271">
        <v>286.39999999999998</v>
      </c>
      <c r="H240" s="271">
        <v>315.20000000000005</v>
      </c>
      <c r="I240" s="271">
        <v>320.45000000000005</v>
      </c>
      <c r="J240" s="271">
        <v>329.60000000000008</v>
      </c>
      <c r="K240" s="270">
        <v>311.3</v>
      </c>
      <c r="L240" s="270">
        <v>296.89999999999998</v>
      </c>
      <c r="M240" s="270">
        <v>89.413880000000006</v>
      </c>
      <c r="N240" s="1"/>
      <c r="O240" s="1"/>
    </row>
    <row r="241" spans="1:15" ht="12.75" customHeight="1">
      <c r="A241" s="30">
        <v>231</v>
      </c>
      <c r="B241" s="280" t="s">
        <v>135</v>
      </c>
      <c r="C241" s="270">
        <v>70.95</v>
      </c>
      <c r="D241" s="271">
        <v>71.150000000000006</v>
      </c>
      <c r="E241" s="271">
        <v>70.650000000000006</v>
      </c>
      <c r="F241" s="271">
        <v>70.349999999999994</v>
      </c>
      <c r="G241" s="271">
        <v>69.849999999999994</v>
      </c>
      <c r="H241" s="271">
        <v>71.450000000000017</v>
      </c>
      <c r="I241" s="271">
        <v>71.950000000000017</v>
      </c>
      <c r="J241" s="271">
        <v>72.250000000000028</v>
      </c>
      <c r="K241" s="270">
        <v>71.650000000000006</v>
      </c>
      <c r="L241" s="270">
        <v>70.849999999999994</v>
      </c>
      <c r="M241" s="270">
        <v>116.58725</v>
      </c>
      <c r="N241" s="1"/>
      <c r="O241" s="1"/>
    </row>
    <row r="242" spans="1:15" ht="12.75" customHeight="1">
      <c r="A242" s="30">
        <v>232</v>
      </c>
      <c r="B242" s="280" t="s">
        <v>395</v>
      </c>
      <c r="C242" s="270">
        <v>17.8</v>
      </c>
      <c r="D242" s="271">
        <v>17.833333333333332</v>
      </c>
      <c r="E242" s="271">
        <v>17.616666666666664</v>
      </c>
      <c r="F242" s="271">
        <v>17.43333333333333</v>
      </c>
      <c r="G242" s="271">
        <v>17.216666666666661</v>
      </c>
      <c r="H242" s="271">
        <v>18.016666666666666</v>
      </c>
      <c r="I242" s="271">
        <v>18.233333333333334</v>
      </c>
      <c r="J242" s="271">
        <v>18.416666666666668</v>
      </c>
      <c r="K242" s="270">
        <v>18.05</v>
      </c>
      <c r="L242" s="270">
        <v>17.649999999999999</v>
      </c>
      <c r="M242" s="270">
        <v>22.374860000000002</v>
      </c>
      <c r="N242" s="1"/>
      <c r="O242" s="1"/>
    </row>
    <row r="243" spans="1:15" ht="12.75" customHeight="1">
      <c r="A243" s="30">
        <v>233</v>
      </c>
      <c r="B243" s="280" t="s">
        <v>136</v>
      </c>
      <c r="C243" s="270">
        <v>710.9</v>
      </c>
      <c r="D243" s="271">
        <v>714.11666666666667</v>
      </c>
      <c r="E243" s="271">
        <v>706.7833333333333</v>
      </c>
      <c r="F243" s="271">
        <v>702.66666666666663</v>
      </c>
      <c r="G243" s="271">
        <v>695.33333333333326</v>
      </c>
      <c r="H243" s="271">
        <v>718.23333333333335</v>
      </c>
      <c r="I243" s="271">
        <v>725.56666666666661</v>
      </c>
      <c r="J243" s="271">
        <v>729.68333333333339</v>
      </c>
      <c r="K243" s="270">
        <v>721.45</v>
      </c>
      <c r="L243" s="270">
        <v>710</v>
      </c>
      <c r="M243" s="270">
        <v>15.730790000000001</v>
      </c>
      <c r="N243" s="1"/>
      <c r="O243" s="1"/>
    </row>
    <row r="244" spans="1:15" ht="12.75" customHeight="1">
      <c r="A244" s="30">
        <v>234</v>
      </c>
      <c r="B244" s="280" t="s">
        <v>791</v>
      </c>
      <c r="C244" s="270">
        <v>22.1</v>
      </c>
      <c r="D244" s="271">
        <v>22.066666666666663</v>
      </c>
      <c r="E244" s="271">
        <v>21.933333333333326</v>
      </c>
      <c r="F244" s="271">
        <v>21.766666666666662</v>
      </c>
      <c r="G244" s="271">
        <v>21.633333333333326</v>
      </c>
      <c r="H244" s="271">
        <v>22.233333333333327</v>
      </c>
      <c r="I244" s="271">
        <v>22.366666666666667</v>
      </c>
      <c r="J244" s="271">
        <v>22.533333333333328</v>
      </c>
      <c r="K244" s="270">
        <v>22.2</v>
      </c>
      <c r="L244" s="270">
        <v>21.9</v>
      </c>
      <c r="M244" s="270">
        <v>54.131520000000002</v>
      </c>
      <c r="N244" s="1"/>
      <c r="O244" s="1"/>
    </row>
    <row r="245" spans="1:15" ht="12.75" customHeight="1">
      <c r="A245" s="30">
        <v>235</v>
      </c>
      <c r="B245" s="280" t="s">
        <v>798</v>
      </c>
      <c r="C245" s="270">
        <v>1546.85</v>
      </c>
      <c r="D245" s="271">
        <v>1562.3666666666668</v>
      </c>
      <c r="E245" s="271">
        <v>1527.0333333333335</v>
      </c>
      <c r="F245" s="271">
        <v>1507.2166666666667</v>
      </c>
      <c r="G245" s="271">
        <v>1471.8833333333334</v>
      </c>
      <c r="H245" s="271">
        <v>1582.1833333333336</v>
      </c>
      <c r="I245" s="271">
        <v>1617.5166666666667</v>
      </c>
      <c r="J245" s="271">
        <v>1637.3333333333337</v>
      </c>
      <c r="K245" s="270">
        <v>1597.7</v>
      </c>
      <c r="L245" s="270">
        <v>1542.55</v>
      </c>
      <c r="M245" s="270">
        <v>0.54842000000000002</v>
      </c>
      <c r="N245" s="1"/>
      <c r="O245" s="1"/>
    </row>
    <row r="246" spans="1:15" ht="12.75" customHeight="1">
      <c r="A246" s="30">
        <v>236</v>
      </c>
      <c r="B246" s="280" t="s">
        <v>396</v>
      </c>
      <c r="C246" s="270">
        <v>162.44999999999999</v>
      </c>
      <c r="D246" s="271">
        <v>161.58333333333334</v>
      </c>
      <c r="E246" s="271">
        <v>157.41666666666669</v>
      </c>
      <c r="F246" s="271">
        <v>152.38333333333335</v>
      </c>
      <c r="G246" s="271">
        <v>148.2166666666667</v>
      </c>
      <c r="H246" s="271">
        <v>166.61666666666667</v>
      </c>
      <c r="I246" s="271">
        <v>170.78333333333336</v>
      </c>
      <c r="J246" s="271">
        <v>175.81666666666666</v>
      </c>
      <c r="K246" s="270">
        <v>165.75</v>
      </c>
      <c r="L246" s="270">
        <v>156.55000000000001</v>
      </c>
      <c r="M246" s="270">
        <v>3.74675</v>
      </c>
      <c r="N246" s="1"/>
      <c r="O246" s="1"/>
    </row>
    <row r="247" spans="1:15" ht="12.75" customHeight="1">
      <c r="A247" s="30">
        <v>237</v>
      </c>
      <c r="B247" s="280" t="s">
        <v>397</v>
      </c>
      <c r="C247" s="270">
        <v>368.15</v>
      </c>
      <c r="D247" s="271">
        <v>367.61666666666662</v>
      </c>
      <c r="E247" s="271">
        <v>364.03333333333325</v>
      </c>
      <c r="F247" s="271">
        <v>359.91666666666663</v>
      </c>
      <c r="G247" s="271">
        <v>356.33333333333326</v>
      </c>
      <c r="H247" s="271">
        <v>371.73333333333323</v>
      </c>
      <c r="I247" s="271">
        <v>375.31666666666661</v>
      </c>
      <c r="J247" s="271">
        <v>379.43333333333322</v>
      </c>
      <c r="K247" s="270">
        <v>371.2</v>
      </c>
      <c r="L247" s="270">
        <v>363.5</v>
      </c>
      <c r="M247" s="270">
        <v>0.62970999999999999</v>
      </c>
      <c r="N247" s="1"/>
      <c r="O247" s="1"/>
    </row>
    <row r="248" spans="1:15" ht="12.75" customHeight="1">
      <c r="A248" s="30">
        <v>238</v>
      </c>
      <c r="B248" s="280" t="s">
        <v>129</v>
      </c>
      <c r="C248" s="270">
        <v>415.3</v>
      </c>
      <c r="D248" s="271">
        <v>416.78333333333336</v>
      </c>
      <c r="E248" s="271">
        <v>412.2166666666667</v>
      </c>
      <c r="F248" s="271">
        <v>409.13333333333333</v>
      </c>
      <c r="G248" s="271">
        <v>404.56666666666666</v>
      </c>
      <c r="H248" s="271">
        <v>419.86666666666673</v>
      </c>
      <c r="I248" s="271">
        <v>424.43333333333345</v>
      </c>
      <c r="J248" s="271">
        <v>427.51666666666677</v>
      </c>
      <c r="K248" s="270">
        <v>421.35</v>
      </c>
      <c r="L248" s="270">
        <v>413.7</v>
      </c>
      <c r="M248" s="270">
        <v>13.57784</v>
      </c>
      <c r="N248" s="1"/>
      <c r="O248" s="1"/>
    </row>
    <row r="249" spans="1:15" ht="12.75" customHeight="1">
      <c r="A249" s="30">
        <v>239</v>
      </c>
      <c r="B249" s="280" t="s">
        <v>133</v>
      </c>
      <c r="C249" s="270">
        <v>199.6</v>
      </c>
      <c r="D249" s="271">
        <v>199.4666666666667</v>
      </c>
      <c r="E249" s="271">
        <v>198.43333333333339</v>
      </c>
      <c r="F249" s="271">
        <v>197.26666666666671</v>
      </c>
      <c r="G249" s="271">
        <v>196.23333333333341</v>
      </c>
      <c r="H249" s="271">
        <v>200.63333333333338</v>
      </c>
      <c r="I249" s="271">
        <v>201.66666666666669</v>
      </c>
      <c r="J249" s="271">
        <v>202.83333333333337</v>
      </c>
      <c r="K249" s="270">
        <v>200.5</v>
      </c>
      <c r="L249" s="270">
        <v>198.3</v>
      </c>
      <c r="M249" s="270">
        <v>9.5963999999999992</v>
      </c>
      <c r="N249" s="1"/>
      <c r="O249" s="1"/>
    </row>
    <row r="250" spans="1:15" ht="12.75" customHeight="1">
      <c r="A250" s="30">
        <v>240</v>
      </c>
      <c r="B250" s="280" t="s">
        <v>132</v>
      </c>
      <c r="C250" s="270">
        <v>1108</v>
      </c>
      <c r="D250" s="271">
        <v>1105.6666666666667</v>
      </c>
      <c r="E250" s="271">
        <v>1098.8833333333334</v>
      </c>
      <c r="F250" s="271">
        <v>1089.7666666666667</v>
      </c>
      <c r="G250" s="271">
        <v>1082.9833333333333</v>
      </c>
      <c r="H250" s="271">
        <v>1114.7833333333335</v>
      </c>
      <c r="I250" s="271">
        <v>1121.5666666666668</v>
      </c>
      <c r="J250" s="271">
        <v>1130.6833333333336</v>
      </c>
      <c r="K250" s="270">
        <v>1112.45</v>
      </c>
      <c r="L250" s="270">
        <v>1096.55</v>
      </c>
      <c r="M250" s="270">
        <v>24.198869999999999</v>
      </c>
      <c r="N250" s="1"/>
      <c r="O250" s="1"/>
    </row>
    <row r="251" spans="1:15" ht="12.75" customHeight="1">
      <c r="A251" s="30">
        <v>241</v>
      </c>
      <c r="B251" s="280" t="s">
        <v>398</v>
      </c>
      <c r="C251" s="270">
        <v>15.6</v>
      </c>
      <c r="D251" s="271">
        <v>15.65</v>
      </c>
      <c r="E251" s="271">
        <v>15.450000000000001</v>
      </c>
      <c r="F251" s="271">
        <v>15.3</v>
      </c>
      <c r="G251" s="271">
        <v>15.100000000000001</v>
      </c>
      <c r="H251" s="271">
        <v>15.8</v>
      </c>
      <c r="I251" s="271">
        <v>16</v>
      </c>
      <c r="J251" s="271">
        <v>16.149999999999999</v>
      </c>
      <c r="K251" s="270">
        <v>15.85</v>
      </c>
      <c r="L251" s="270">
        <v>15.5</v>
      </c>
      <c r="M251" s="270">
        <v>25.70861</v>
      </c>
      <c r="N251" s="1"/>
      <c r="O251" s="1"/>
    </row>
    <row r="252" spans="1:15" ht="12.75" customHeight="1">
      <c r="A252" s="30">
        <v>242</v>
      </c>
      <c r="B252" s="280" t="s">
        <v>164</v>
      </c>
      <c r="C252" s="270">
        <v>4255.45</v>
      </c>
      <c r="D252" s="271">
        <v>4263.75</v>
      </c>
      <c r="E252" s="271">
        <v>4228.5</v>
      </c>
      <c r="F252" s="271">
        <v>4201.55</v>
      </c>
      <c r="G252" s="271">
        <v>4166.3</v>
      </c>
      <c r="H252" s="271">
        <v>4290.7</v>
      </c>
      <c r="I252" s="271">
        <v>4325.95</v>
      </c>
      <c r="J252" s="271">
        <v>4352.8999999999996</v>
      </c>
      <c r="K252" s="270">
        <v>4299</v>
      </c>
      <c r="L252" s="270">
        <v>4236.8</v>
      </c>
      <c r="M252" s="270">
        <v>1.80532</v>
      </c>
      <c r="N252" s="1"/>
      <c r="O252" s="1"/>
    </row>
    <row r="253" spans="1:15" ht="12.75" customHeight="1">
      <c r="A253" s="30">
        <v>243</v>
      </c>
      <c r="B253" s="280" t="s">
        <v>134</v>
      </c>
      <c r="C253" s="270">
        <v>1461.3</v>
      </c>
      <c r="D253" s="271">
        <v>1458.2166666666665</v>
      </c>
      <c r="E253" s="271">
        <v>1449.4333333333329</v>
      </c>
      <c r="F253" s="271">
        <v>1437.5666666666664</v>
      </c>
      <c r="G253" s="271">
        <v>1428.7833333333328</v>
      </c>
      <c r="H253" s="271">
        <v>1470.083333333333</v>
      </c>
      <c r="I253" s="271">
        <v>1478.8666666666663</v>
      </c>
      <c r="J253" s="271">
        <v>1490.7333333333331</v>
      </c>
      <c r="K253" s="270">
        <v>1467</v>
      </c>
      <c r="L253" s="270">
        <v>1446.35</v>
      </c>
      <c r="M253" s="270">
        <v>36.693519999999999</v>
      </c>
      <c r="N253" s="1"/>
      <c r="O253" s="1"/>
    </row>
    <row r="254" spans="1:15" ht="12.75" customHeight="1">
      <c r="A254" s="30">
        <v>244</v>
      </c>
      <c r="B254" s="280" t="s">
        <v>399</v>
      </c>
      <c r="C254" s="270">
        <v>523.65</v>
      </c>
      <c r="D254" s="271">
        <v>518.4666666666667</v>
      </c>
      <c r="E254" s="271">
        <v>508.28333333333342</v>
      </c>
      <c r="F254" s="271">
        <v>492.91666666666674</v>
      </c>
      <c r="G254" s="271">
        <v>482.73333333333346</v>
      </c>
      <c r="H254" s="271">
        <v>533.83333333333337</v>
      </c>
      <c r="I254" s="271">
        <v>544.01666666666677</v>
      </c>
      <c r="J254" s="271">
        <v>559.38333333333333</v>
      </c>
      <c r="K254" s="270">
        <v>528.65</v>
      </c>
      <c r="L254" s="270">
        <v>503.1</v>
      </c>
      <c r="M254" s="270">
        <v>10.76201</v>
      </c>
      <c r="N254" s="1"/>
      <c r="O254" s="1"/>
    </row>
    <row r="255" spans="1:15" ht="12.75" customHeight="1">
      <c r="A255" s="30">
        <v>245</v>
      </c>
      <c r="B255" s="280" t="s">
        <v>400</v>
      </c>
      <c r="C255" s="270">
        <v>614.04999999999995</v>
      </c>
      <c r="D255" s="271">
        <v>610.15</v>
      </c>
      <c r="E255" s="271">
        <v>602.9</v>
      </c>
      <c r="F255" s="271">
        <v>591.75</v>
      </c>
      <c r="G255" s="271">
        <v>584.5</v>
      </c>
      <c r="H255" s="271">
        <v>621.29999999999995</v>
      </c>
      <c r="I255" s="271">
        <v>628.54999999999995</v>
      </c>
      <c r="J255" s="271">
        <v>639.69999999999993</v>
      </c>
      <c r="K255" s="270">
        <v>617.4</v>
      </c>
      <c r="L255" s="270">
        <v>599</v>
      </c>
      <c r="M255" s="270">
        <v>5.7012099999999997</v>
      </c>
      <c r="N255" s="1"/>
      <c r="O255" s="1"/>
    </row>
    <row r="256" spans="1:15" ht="12.75" customHeight="1">
      <c r="A256" s="30">
        <v>246</v>
      </c>
      <c r="B256" s="280" t="s">
        <v>131</v>
      </c>
      <c r="C256" s="270">
        <v>2019.9</v>
      </c>
      <c r="D256" s="271">
        <v>2027.1000000000001</v>
      </c>
      <c r="E256" s="271">
        <v>2004.3000000000002</v>
      </c>
      <c r="F256" s="271">
        <v>1988.7</v>
      </c>
      <c r="G256" s="271">
        <v>1965.9</v>
      </c>
      <c r="H256" s="271">
        <v>2042.7000000000003</v>
      </c>
      <c r="I256" s="271">
        <v>2065.5</v>
      </c>
      <c r="J256" s="271">
        <v>2081.1000000000004</v>
      </c>
      <c r="K256" s="270">
        <v>2049.9</v>
      </c>
      <c r="L256" s="270">
        <v>2011.5</v>
      </c>
      <c r="M256" s="270">
        <v>2.0731000000000002</v>
      </c>
      <c r="N256" s="1"/>
      <c r="O256" s="1"/>
    </row>
    <row r="257" spans="1:15" ht="12.75" customHeight="1">
      <c r="A257" s="30">
        <v>247</v>
      </c>
      <c r="B257" s="280" t="s">
        <v>264</v>
      </c>
      <c r="C257" s="270">
        <v>886.35</v>
      </c>
      <c r="D257" s="271">
        <v>887.19999999999993</v>
      </c>
      <c r="E257" s="271">
        <v>880.24999999999989</v>
      </c>
      <c r="F257" s="271">
        <v>874.15</v>
      </c>
      <c r="G257" s="271">
        <v>867.19999999999993</v>
      </c>
      <c r="H257" s="271">
        <v>893.29999999999984</v>
      </c>
      <c r="I257" s="271">
        <v>900.24999999999989</v>
      </c>
      <c r="J257" s="271">
        <v>906.3499999999998</v>
      </c>
      <c r="K257" s="270">
        <v>894.15</v>
      </c>
      <c r="L257" s="270">
        <v>881.1</v>
      </c>
      <c r="M257" s="270">
        <v>4.9950400000000004</v>
      </c>
      <c r="N257" s="1"/>
      <c r="O257" s="1"/>
    </row>
    <row r="258" spans="1:15" ht="12.75" customHeight="1">
      <c r="A258" s="30">
        <v>248</v>
      </c>
      <c r="B258" s="280" t="s">
        <v>401</v>
      </c>
      <c r="C258" s="270">
        <v>1844.65</v>
      </c>
      <c r="D258" s="271">
        <v>1822.8500000000001</v>
      </c>
      <c r="E258" s="271">
        <v>1795.7000000000003</v>
      </c>
      <c r="F258" s="271">
        <v>1746.7500000000002</v>
      </c>
      <c r="G258" s="271">
        <v>1719.6000000000004</v>
      </c>
      <c r="H258" s="271">
        <v>1871.8000000000002</v>
      </c>
      <c r="I258" s="271">
        <v>1898.9500000000003</v>
      </c>
      <c r="J258" s="271">
        <v>1947.9</v>
      </c>
      <c r="K258" s="270">
        <v>1850</v>
      </c>
      <c r="L258" s="270">
        <v>1773.9</v>
      </c>
      <c r="M258" s="270">
        <v>0.77446000000000004</v>
      </c>
      <c r="N258" s="1"/>
      <c r="O258" s="1"/>
    </row>
    <row r="259" spans="1:15" ht="12.75" customHeight="1">
      <c r="A259" s="30">
        <v>249</v>
      </c>
      <c r="B259" s="280" t="s">
        <v>402</v>
      </c>
      <c r="C259" s="270">
        <v>2699.7</v>
      </c>
      <c r="D259" s="271">
        <v>2709.75</v>
      </c>
      <c r="E259" s="271">
        <v>2684.95</v>
      </c>
      <c r="F259" s="271">
        <v>2670.2</v>
      </c>
      <c r="G259" s="271">
        <v>2645.3999999999996</v>
      </c>
      <c r="H259" s="271">
        <v>2724.5</v>
      </c>
      <c r="I259" s="271">
        <v>2749.3</v>
      </c>
      <c r="J259" s="271">
        <v>2764.05</v>
      </c>
      <c r="K259" s="270">
        <v>2734.55</v>
      </c>
      <c r="L259" s="270">
        <v>2695</v>
      </c>
      <c r="M259" s="270">
        <v>0.37341000000000002</v>
      </c>
      <c r="N259" s="1"/>
      <c r="O259" s="1"/>
    </row>
    <row r="260" spans="1:15" ht="12.75" customHeight="1">
      <c r="A260" s="30">
        <v>250</v>
      </c>
      <c r="B260" s="280" t="s">
        <v>403</v>
      </c>
      <c r="C260" s="270">
        <v>468.05</v>
      </c>
      <c r="D260" s="271">
        <v>469.0333333333333</v>
      </c>
      <c r="E260" s="271">
        <v>464.11666666666662</v>
      </c>
      <c r="F260" s="271">
        <v>460.18333333333334</v>
      </c>
      <c r="G260" s="271">
        <v>455.26666666666665</v>
      </c>
      <c r="H260" s="271">
        <v>472.96666666666658</v>
      </c>
      <c r="I260" s="271">
        <v>477.88333333333333</v>
      </c>
      <c r="J260" s="271">
        <v>481.81666666666655</v>
      </c>
      <c r="K260" s="270">
        <v>473.95</v>
      </c>
      <c r="L260" s="270">
        <v>465.1</v>
      </c>
      <c r="M260" s="270">
        <v>1.00678</v>
      </c>
      <c r="N260" s="1"/>
      <c r="O260" s="1"/>
    </row>
    <row r="261" spans="1:15" ht="12.75" customHeight="1">
      <c r="A261" s="30">
        <v>251</v>
      </c>
      <c r="B261" s="280" t="s">
        <v>404</v>
      </c>
      <c r="C261" s="270">
        <v>420.3</v>
      </c>
      <c r="D261" s="271">
        <v>424.93333333333334</v>
      </c>
      <c r="E261" s="271">
        <v>413.86666666666667</v>
      </c>
      <c r="F261" s="271">
        <v>407.43333333333334</v>
      </c>
      <c r="G261" s="271">
        <v>396.36666666666667</v>
      </c>
      <c r="H261" s="271">
        <v>431.36666666666667</v>
      </c>
      <c r="I261" s="271">
        <v>442.43333333333339</v>
      </c>
      <c r="J261" s="271">
        <v>448.86666666666667</v>
      </c>
      <c r="K261" s="270">
        <v>436</v>
      </c>
      <c r="L261" s="270">
        <v>418.5</v>
      </c>
      <c r="M261" s="270">
        <v>14.026199999999999</v>
      </c>
      <c r="N261" s="1"/>
      <c r="O261" s="1"/>
    </row>
    <row r="262" spans="1:15" ht="12.75" customHeight="1">
      <c r="A262" s="30">
        <v>252</v>
      </c>
      <c r="B262" s="280" t="s">
        <v>405</v>
      </c>
      <c r="C262" s="270">
        <v>65.05</v>
      </c>
      <c r="D262" s="271">
        <v>64.783333333333331</v>
      </c>
      <c r="E262" s="271">
        <v>63.766666666666666</v>
      </c>
      <c r="F262" s="271">
        <v>62.483333333333334</v>
      </c>
      <c r="G262" s="271">
        <v>61.466666666666669</v>
      </c>
      <c r="H262" s="271">
        <v>66.066666666666663</v>
      </c>
      <c r="I262" s="271">
        <v>67.083333333333314</v>
      </c>
      <c r="J262" s="271">
        <v>68.36666666666666</v>
      </c>
      <c r="K262" s="270">
        <v>65.8</v>
      </c>
      <c r="L262" s="270">
        <v>63.5</v>
      </c>
      <c r="M262" s="270">
        <v>8.6521500000000007</v>
      </c>
      <c r="N262" s="1"/>
      <c r="O262" s="1"/>
    </row>
    <row r="263" spans="1:15" ht="12.75" customHeight="1">
      <c r="A263" s="30">
        <v>253</v>
      </c>
      <c r="B263" s="280" t="s">
        <v>265</v>
      </c>
      <c r="C263" s="270">
        <v>355.9</v>
      </c>
      <c r="D263" s="271">
        <v>356.3</v>
      </c>
      <c r="E263" s="271">
        <v>343.6</v>
      </c>
      <c r="F263" s="271">
        <v>331.3</v>
      </c>
      <c r="G263" s="271">
        <v>318.60000000000002</v>
      </c>
      <c r="H263" s="271">
        <v>368.6</v>
      </c>
      <c r="I263" s="271">
        <v>381.29999999999995</v>
      </c>
      <c r="J263" s="271">
        <v>393.6</v>
      </c>
      <c r="K263" s="270">
        <v>369</v>
      </c>
      <c r="L263" s="270">
        <v>344</v>
      </c>
      <c r="M263" s="270">
        <v>32.894950000000001</v>
      </c>
      <c r="N263" s="1"/>
      <c r="O263" s="1"/>
    </row>
    <row r="264" spans="1:15" ht="12.75" customHeight="1">
      <c r="A264" s="30">
        <v>254</v>
      </c>
      <c r="B264" s="280" t="s">
        <v>139</v>
      </c>
      <c r="C264" s="270">
        <v>681.95</v>
      </c>
      <c r="D264" s="271">
        <v>675.83333333333337</v>
      </c>
      <c r="E264" s="271">
        <v>668.11666666666679</v>
      </c>
      <c r="F264" s="271">
        <v>654.28333333333342</v>
      </c>
      <c r="G264" s="271">
        <v>646.56666666666683</v>
      </c>
      <c r="H264" s="271">
        <v>689.66666666666674</v>
      </c>
      <c r="I264" s="271">
        <v>697.38333333333321</v>
      </c>
      <c r="J264" s="271">
        <v>711.2166666666667</v>
      </c>
      <c r="K264" s="270">
        <v>683.55</v>
      </c>
      <c r="L264" s="270">
        <v>662</v>
      </c>
      <c r="M264" s="270">
        <v>49.30594</v>
      </c>
      <c r="N264" s="1"/>
      <c r="O264" s="1"/>
    </row>
    <row r="265" spans="1:15" ht="12.75" customHeight="1">
      <c r="A265" s="30">
        <v>255</v>
      </c>
      <c r="B265" s="280" t="s">
        <v>406</v>
      </c>
      <c r="C265" s="270">
        <v>124.1</v>
      </c>
      <c r="D265" s="271">
        <v>122.35000000000001</v>
      </c>
      <c r="E265" s="271">
        <v>120.00000000000001</v>
      </c>
      <c r="F265" s="271">
        <v>115.9</v>
      </c>
      <c r="G265" s="271">
        <v>113.55000000000001</v>
      </c>
      <c r="H265" s="271">
        <v>126.45000000000002</v>
      </c>
      <c r="I265" s="271">
        <v>128.80000000000001</v>
      </c>
      <c r="J265" s="271">
        <v>132.90000000000003</v>
      </c>
      <c r="K265" s="270">
        <v>124.7</v>
      </c>
      <c r="L265" s="270">
        <v>118.25</v>
      </c>
      <c r="M265" s="270">
        <v>23.0459</v>
      </c>
      <c r="N265" s="1"/>
      <c r="O265" s="1"/>
    </row>
    <row r="266" spans="1:15" ht="12.75" customHeight="1">
      <c r="A266" s="30">
        <v>256</v>
      </c>
      <c r="B266" s="280" t="s">
        <v>407</v>
      </c>
      <c r="C266" s="270">
        <v>129</v>
      </c>
      <c r="D266" s="271">
        <v>129.45000000000002</v>
      </c>
      <c r="E266" s="271">
        <v>128.05000000000004</v>
      </c>
      <c r="F266" s="271">
        <v>127.10000000000002</v>
      </c>
      <c r="G266" s="271">
        <v>125.70000000000005</v>
      </c>
      <c r="H266" s="271">
        <v>130.40000000000003</v>
      </c>
      <c r="I266" s="271">
        <v>131.80000000000001</v>
      </c>
      <c r="J266" s="271">
        <v>132.75000000000003</v>
      </c>
      <c r="K266" s="270">
        <v>130.85</v>
      </c>
      <c r="L266" s="270">
        <v>128.5</v>
      </c>
      <c r="M266" s="270">
        <v>4.0587499999999999</v>
      </c>
      <c r="N266" s="1"/>
      <c r="O266" s="1"/>
    </row>
    <row r="267" spans="1:15" ht="12.75" customHeight="1">
      <c r="A267" s="30">
        <v>257</v>
      </c>
      <c r="B267" s="280" t="s">
        <v>138</v>
      </c>
      <c r="C267" s="270">
        <v>425.65</v>
      </c>
      <c r="D267" s="271">
        <v>423.75</v>
      </c>
      <c r="E267" s="271">
        <v>419</v>
      </c>
      <c r="F267" s="271">
        <v>412.35</v>
      </c>
      <c r="G267" s="271">
        <v>407.6</v>
      </c>
      <c r="H267" s="271">
        <v>430.4</v>
      </c>
      <c r="I267" s="271">
        <v>435.15</v>
      </c>
      <c r="J267" s="271">
        <v>441.79999999999995</v>
      </c>
      <c r="K267" s="270">
        <v>428.5</v>
      </c>
      <c r="L267" s="270">
        <v>417.1</v>
      </c>
      <c r="M267" s="270">
        <v>23.699079999999999</v>
      </c>
      <c r="N267" s="1"/>
      <c r="O267" s="1"/>
    </row>
    <row r="268" spans="1:15" ht="12.75" customHeight="1">
      <c r="A268" s="30">
        <v>258</v>
      </c>
      <c r="B268" s="280" t="s">
        <v>140</v>
      </c>
      <c r="C268" s="270">
        <v>598.9</v>
      </c>
      <c r="D268" s="271">
        <v>602.30000000000007</v>
      </c>
      <c r="E268" s="271">
        <v>594.10000000000014</v>
      </c>
      <c r="F268" s="271">
        <v>589.30000000000007</v>
      </c>
      <c r="G268" s="271">
        <v>581.10000000000014</v>
      </c>
      <c r="H268" s="271">
        <v>607.10000000000014</v>
      </c>
      <c r="I268" s="271">
        <v>615.30000000000018</v>
      </c>
      <c r="J268" s="271">
        <v>620.10000000000014</v>
      </c>
      <c r="K268" s="270">
        <v>610.5</v>
      </c>
      <c r="L268" s="270">
        <v>597.5</v>
      </c>
      <c r="M268" s="270">
        <v>19.475850000000001</v>
      </c>
      <c r="N268" s="1"/>
      <c r="O268" s="1"/>
    </row>
    <row r="269" spans="1:15" ht="12.75" customHeight="1">
      <c r="A269" s="30">
        <v>259</v>
      </c>
      <c r="B269" s="280" t="s">
        <v>799</v>
      </c>
      <c r="C269" s="270">
        <v>465.55</v>
      </c>
      <c r="D269" s="271">
        <v>467.5333333333333</v>
      </c>
      <c r="E269" s="271">
        <v>462.06666666666661</v>
      </c>
      <c r="F269" s="271">
        <v>458.58333333333331</v>
      </c>
      <c r="G269" s="271">
        <v>453.11666666666662</v>
      </c>
      <c r="H269" s="271">
        <v>471.01666666666659</v>
      </c>
      <c r="I269" s="271">
        <v>476.48333333333329</v>
      </c>
      <c r="J269" s="271">
        <v>479.96666666666658</v>
      </c>
      <c r="K269" s="270">
        <v>473</v>
      </c>
      <c r="L269" s="270">
        <v>464.05</v>
      </c>
      <c r="M269" s="270">
        <v>2.9310100000000001</v>
      </c>
      <c r="N269" s="1"/>
      <c r="O269" s="1"/>
    </row>
    <row r="270" spans="1:15" ht="12.75" customHeight="1">
      <c r="A270" s="30">
        <v>260</v>
      </c>
      <c r="B270" s="280" t="s">
        <v>800</v>
      </c>
      <c r="C270" s="270">
        <v>328.3</v>
      </c>
      <c r="D270" s="271">
        <v>330.03333333333336</v>
      </c>
      <c r="E270" s="271">
        <v>325.2166666666667</v>
      </c>
      <c r="F270" s="271">
        <v>322.13333333333333</v>
      </c>
      <c r="G270" s="271">
        <v>317.31666666666666</v>
      </c>
      <c r="H270" s="271">
        <v>333.11666666666673</v>
      </c>
      <c r="I270" s="271">
        <v>337.93333333333345</v>
      </c>
      <c r="J270" s="271">
        <v>341.01666666666677</v>
      </c>
      <c r="K270" s="270">
        <v>334.85</v>
      </c>
      <c r="L270" s="270">
        <v>326.95</v>
      </c>
      <c r="M270" s="270">
        <v>1.4091</v>
      </c>
      <c r="N270" s="1"/>
      <c r="O270" s="1"/>
    </row>
    <row r="271" spans="1:15" ht="12.75" customHeight="1">
      <c r="A271" s="30">
        <v>261</v>
      </c>
      <c r="B271" s="280" t="s">
        <v>408</v>
      </c>
      <c r="C271" s="270">
        <v>621.04999999999995</v>
      </c>
      <c r="D271" s="271">
        <v>619.16666666666663</v>
      </c>
      <c r="E271" s="271">
        <v>599.93333333333328</v>
      </c>
      <c r="F271" s="271">
        <v>578.81666666666661</v>
      </c>
      <c r="G271" s="271">
        <v>559.58333333333326</v>
      </c>
      <c r="H271" s="271">
        <v>640.2833333333333</v>
      </c>
      <c r="I271" s="271">
        <v>659.51666666666665</v>
      </c>
      <c r="J271" s="271">
        <v>680.63333333333333</v>
      </c>
      <c r="K271" s="270">
        <v>638.4</v>
      </c>
      <c r="L271" s="270">
        <v>598.04999999999995</v>
      </c>
      <c r="M271" s="270">
        <v>12.649710000000001</v>
      </c>
      <c r="N271" s="1"/>
      <c r="O271" s="1"/>
    </row>
    <row r="272" spans="1:15" ht="12.75" customHeight="1">
      <c r="A272" s="30">
        <v>262</v>
      </c>
      <c r="B272" s="280" t="s">
        <v>409</v>
      </c>
      <c r="C272" s="270">
        <v>189.3</v>
      </c>
      <c r="D272" s="271">
        <v>190.28333333333333</v>
      </c>
      <c r="E272" s="271">
        <v>187.61666666666667</v>
      </c>
      <c r="F272" s="271">
        <v>185.93333333333334</v>
      </c>
      <c r="G272" s="271">
        <v>183.26666666666668</v>
      </c>
      <c r="H272" s="271">
        <v>191.96666666666667</v>
      </c>
      <c r="I272" s="271">
        <v>194.63333333333335</v>
      </c>
      <c r="J272" s="271">
        <v>196.31666666666666</v>
      </c>
      <c r="K272" s="270">
        <v>192.95</v>
      </c>
      <c r="L272" s="270">
        <v>188.6</v>
      </c>
      <c r="M272" s="270">
        <v>2.06081</v>
      </c>
      <c r="N272" s="1"/>
      <c r="O272" s="1"/>
    </row>
    <row r="273" spans="1:15" ht="12.75" customHeight="1">
      <c r="A273" s="30">
        <v>263</v>
      </c>
      <c r="B273" s="280" t="s">
        <v>410</v>
      </c>
      <c r="C273" s="270">
        <v>596.79999999999995</v>
      </c>
      <c r="D273" s="271">
        <v>594.93333333333328</v>
      </c>
      <c r="E273" s="271">
        <v>585.86666666666656</v>
      </c>
      <c r="F273" s="271">
        <v>574.93333333333328</v>
      </c>
      <c r="G273" s="271">
        <v>565.86666666666656</v>
      </c>
      <c r="H273" s="271">
        <v>605.86666666666656</v>
      </c>
      <c r="I273" s="271">
        <v>614.93333333333339</v>
      </c>
      <c r="J273" s="271">
        <v>625.86666666666656</v>
      </c>
      <c r="K273" s="270">
        <v>604</v>
      </c>
      <c r="L273" s="270">
        <v>584</v>
      </c>
      <c r="M273" s="270">
        <v>2.34389</v>
      </c>
      <c r="N273" s="1"/>
      <c r="O273" s="1"/>
    </row>
    <row r="274" spans="1:15" ht="12.75" customHeight="1">
      <c r="A274" s="30">
        <v>264</v>
      </c>
      <c r="B274" s="280" t="s">
        <v>411</v>
      </c>
      <c r="C274" s="270">
        <v>1474.3</v>
      </c>
      <c r="D274" s="271">
        <v>1470.5</v>
      </c>
      <c r="E274" s="271">
        <v>1442</v>
      </c>
      <c r="F274" s="271">
        <v>1409.7</v>
      </c>
      <c r="G274" s="271">
        <v>1381.2</v>
      </c>
      <c r="H274" s="271">
        <v>1502.8</v>
      </c>
      <c r="I274" s="271">
        <v>1531.3</v>
      </c>
      <c r="J274" s="271">
        <v>1563.6</v>
      </c>
      <c r="K274" s="270">
        <v>1499</v>
      </c>
      <c r="L274" s="270">
        <v>1438.2</v>
      </c>
      <c r="M274" s="270">
        <v>4.1934300000000002</v>
      </c>
      <c r="N274" s="1"/>
      <c r="O274" s="1"/>
    </row>
    <row r="275" spans="1:15" ht="12.75" customHeight="1">
      <c r="A275" s="30">
        <v>265</v>
      </c>
      <c r="B275" s="280" t="s">
        <v>412</v>
      </c>
      <c r="C275" s="270">
        <v>254.5</v>
      </c>
      <c r="D275" s="271">
        <v>255.58333333333334</v>
      </c>
      <c r="E275" s="271">
        <v>252.66666666666669</v>
      </c>
      <c r="F275" s="271">
        <v>250.83333333333334</v>
      </c>
      <c r="G275" s="271">
        <v>247.91666666666669</v>
      </c>
      <c r="H275" s="271">
        <v>257.41666666666669</v>
      </c>
      <c r="I275" s="271">
        <v>260.33333333333337</v>
      </c>
      <c r="J275" s="271">
        <v>262.16666666666669</v>
      </c>
      <c r="K275" s="270">
        <v>258.5</v>
      </c>
      <c r="L275" s="270">
        <v>253.75</v>
      </c>
      <c r="M275" s="270">
        <v>1.7203299999999999</v>
      </c>
      <c r="N275" s="1"/>
      <c r="O275" s="1"/>
    </row>
    <row r="276" spans="1:15" ht="12.75" customHeight="1">
      <c r="A276" s="30">
        <v>266</v>
      </c>
      <c r="B276" s="280" t="s">
        <v>413</v>
      </c>
      <c r="C276" s="270">
        <v>556.79999999999995</v>
      </c>
      <c r="D276" s="271">
        <v>560.11666666666667</v>
      </c>
      <c r="E276" s="271">
        <v>551.48333333333335</v>
      </c>
      <c r="F276" s="271">
        <v>546.16666666666663</v>
      </c>
      <c r="G276" s="271">
        <v>537.5333333333333</v>
      </c>
      <c r="H276" s="271">
        <v>565.43333333333339</v>
      </c>
      <c r="I276" s="271">
        <v>574.06666666666683</v>
      </c>
      <c r="J276" s="271">
        <v>579.38333333333344</v>
      </c>
      <c r="K276" s="270">
        <v>568.75</v>
      </c>
      <c r="L276" s="270">
        <v>554.79999999999995</v>
      </c>
      <c r="M276" s="270">
        <v>8.4159799999999994</v>
      </c>
      <c r="N276" s="1"/>
      <c r="O276" s="1"/>
    </row>
    <row r="277" spans="1:15" ht="12.75" customHeight="1">
      <c r="A277" s="30">
        <v>267</v>
      </c>
      <c r="B277" s="280" t="s">
        <v>414</v>
      </c>
      <c r="C277" s="270">
        <v>321.85000000000002</v>
      </c>
      <c r="D277" s="271">
        <v>319.56666666666666</v>
      </c>
      <c r="E277" s="271">
        <v>314.88333333333333</v>
      </c>
      <c r="F277" s="271">
        <v>307.91666666666669</v>
      </c>
      <c r="G277" s="271">
        <v>303.23333333333335</v>
      </c>
      <c r="H277" s="271">
        <v>326.5333333333333</v>
      </c>
      <c r="I277" s="271">
        <v>331.21666666666658</v>
      </c>
      <c r="J277" s="271">
        <v>338.18333333333328</v>
      </c>
      <c r="K277" s="270">
        <v>324.25</v>
      </c>
      <c r="L277" s="270">
        <v>312.60000000000002</v>
      </c>
      <c r="M277" s="270">
        <v>9.0699400000000008</v>
      </c>
      <c r="N277" s="1"/>
      <c r="O277" s="1"/>
    </row>
    <row r="278" spans="1:15" ht="12.75" customHeight="1">
      <c r="A278" s="30">
        <v>268</v>
      </c>
      <c r="B278" s="280" t="s">
        <v>415</v>
      </c>
      <c r="C278" s="270">
        <v>1134.5</v>
      </c>
      <c r="D278" s="271">
        <v>1142.1666666666667</v>
      </c>
      <c r="E278" s="271">
        <v>1124.3333333333335</v>
      </c>
      <c r="F278" s="271">
        <v>1114.1666666666667</v>
      </c>
      <c r="G278" s="271">
        <v>1096.3333333333335</v>
      </c>
      <c r="H278" s="271">
        <v>1152.3333333333335</v>
      </c>
      <c r="I278" s="271">
        <v>1170.166666666667</v>
      </c>
      <c r="J278" s="271">
        <v>1180.3333333333335</v>
      </c>
      <c r="K278" s="270">
        <v>1160</v>
      </c>
      <c r="L278" s="270">
        <v>1132</v>
      </c>
      <c r="M278" s="270">
        <v>1.1806399999999999</v>
      </c>
      <c r="N278" s="1"/>
      <c r="O278" s="1"/>
    </row>
    <row r="279" spans="1:15" ht="12.75" customHeight="1">
      <c r="A279" s="30">
        <v>269</v>
      </c>
      <c r="B279" s="280" t="s">
        <v>416</v>
      </c>
      <c r="C279" s="270">
        <v>404.05</v>
      </c>
      <c r="D279" s="271">
        <v>404.43333333333339</v>
      </c>
      <c r="E279" s="271">
        <v>401.26666666666677</v>
      </c>
      <c r="F279" s="271">
        <v>398.48333333333335</v>
      </c>
      <c r="G279" s="271">
        <v>395.31666666666672</v>
      </c>
      <c r="H279" s="271">
        <v>407.21666666666681</v>
      </c>
      <c r="I279" s="271">
        <v>410.38333333333344</v>
      </c>
      <c r="J279" s="271">
        <v>413.16666666666686</v>
      </c>
      <c r="K279" s="270">
        <v>407.6</v>
      </c>
      <c r="L279" s="270">
        <v>401.65</v>
      </c>
      <c r="M279" s="270">
        <v>0.59579000000000004</v>
      </c>
      <c r="N279" s="1"/>
      <c r="O279" s="1"/>
    </row>
    <row r="280" spans="1:15" ht="12.75" customHeight="1">
      <c r="A280" s="30">
        <v>270</v>
      </c>
      <c r="B280" s="280" t="s">
        <v>801</v>
      </c>
      <c r="C280" s="270">
        <v>82.6</v>
      </c>
      <c r="D280" s="271">
        <v>83.399999999999991</v>
      </c>
      <c r="E280" s="271">
        <v>81.299999999999983</v>
      </c>
      <c r="F280" s="271">
        <v>79.999999999999986</v>
      </c>
      <c r="G280" s="271">
        <v>77.899999999999977</v>
      </c>
      <c r="H280" s="271">
        <v>84.699999999999989</v>
      </c>
      <c r="I280" s="271">
        <v>86.799999999999983</v>
      </c>
      <c r="J280" s="271">
        <v>88.1</v>
      </c>
      <c r="K280" s="270">
        <v>85.5</v>
      </c>
      <c r="L280" s="270">
        <v>82.1</v>
      </c>
      <c r="M280" s="270">
        <v>24.449580000000001</v>
      </c>
      <c r="N280" s="1"/>
      <c r="O280" s="1"/>
    </row>
    <row r="281" spans="1:15" ht="12.75" customHeight="1">
      <c r="A281" s="30">
        <v>271</v>
      </c>
      <c r="B281" s="280" t="s">
        <v>417</v>
      </c>
      <c r="C281" s="270">
        <v>497.1</v>
      </c>
      <c r="D281" s="271">
        <v>497.40000000000003</v>
      </c>
      <c r="E281" s="271">
        <v>493.80000000000007</v>
      </c>
      <c r="F281" s="271">
        <v>490.50000000000006</v>
      </c>
      <c r="G281" s="271">
        <v>486.90000000000009</v>
      </c>
      <c r="H281" s="271">
        <v>500.70000000000005</v>
      </c>
      <c r="I281" s="271">
        <v>504.30000000000007</v>
      </c>
      <c r="J281" s="271">
        <v>507.6</v>
      </c>
      <c r="K281" s="270">
        <v>501</v>
      </c>
      <c r="L281" s="270">
        <v>494.1</v>
      </c>
      <c r="M281" s="270">
        <v>0.81042999999999998</v>
      </c>
      <c r="N281" s="1"/>
      <c r="O281" s="1"/>
    </row>
    <row r="282" spans="1:15" ht="12.75" customHeight="1">
      <c r="A282" s="30">
        <v>272</v>
      </c>
      <c r="B282" s="280" t="s">
        <v>418</v>
      </c>
      <c r="C282" s="270">
        <v>73.25</v>
      </c>
      <c r="D282" s="271">
        <v>72</v>
      </c>
      <c r="E282" s="271">
        <v>70</v>
      </c>
      <c r="F282" s="271">
        <v>66.75</v>
      </c>
      <c r="G282" s="271">
        <v>64.75</v>
      </c>
      <c r="H282" s="271">
        <v>75.25</v>
      </c>
      <c r="I282" s="271">
        <v>77.25</v>
      </c>
      <c r="J282" s="271">
        <v>80.5</v>
      </c>
      <c r="K282" s="270">
        <v>74</v>
      </c>
      <c r="L282" s="270">
        <v>68.75</v>
      </c>
      <c r="M282" s="270">
        <v>136.73885999999999</v>
      </c>
      <c r="N282" s="1"/>
      <c r="O282" s="1"/>
    </row>
    <row r="283" spans="1:15" ht="12.75" customHeight="1">
      <c r="A283" s="30">
        <v>273</v>
      </c>
      <c r="B283" s="280" t="s">
        <v>419</v>
      </c>
      <c r="C283" s="270">
        <v>401.8</v>
      </c>
      <c r="D283" s="271">
        <v>403.45</v>
      </c>
      <c r="E283" s="271">
        <v>398.65</v>
      </c>
      <c r="F283" s="271">
        <v>395.5</v>
      </c>
      <c r="G283" s="271">
        <v>390.7</v>
      </c>
      <c r="H283" s="271">
        <v>406.59999999999997</v>
      </c>
      <c r="I283" s="271">
        <v>411.40000000000003</v>
      </c>
      <c r="J283" s="271">
        <v>414.54999999999995</v>
      </c>
      <c r="K283" s="270">
        <v>408.25</v>
      </c>
      <c r="L283" s="270">
        <v>400.3</v>
      </c>
      <c r="M283" s="270">
        <v>2.4574099999999999</v>
      </c>
      <c r="N283" s="1"/>
      <c r="O283" s="1"/>
    </row>
    <row r="284" spans="1:15" ht="12.75" customHeight="1">
      <c r="A284" s="30">
        <v>274</v>
      </c>
      <c r="B284" s="280" t="s">
        <v>141</v>
      </c>
      <c r="C284" s="270">
        <v>1937.9</v>
      </c>
      <c r="D284" s="271">
        <v>1935.3</v>
      </c>
      <c r="E284" s="271">
        <v>1913.6</v>
      </c>
      <c r="F284" s="271">
        <v>1889.3</v>
      </c>
      <c r="G284" s="271">
        <v>1867.6</v>
      </c>
      <c r="H284" s="271">
        <v>1959.6</v>
      </c>
      <c r="I284" s="271">
        <v>1981.3000000000002</v>
      </c>
      <c r="J284" s="271">
        <v>2005.6</v>
      </c>
      <c r="K284" s="270">
        <v>1957</v>
      </c>
      <c r="L284" s="270">
        <v>1911</v>
      </c>
      <c r="M284" s="270">
        <v>38.067700000000002</v>
      </c>
      <c r="N284" s="1"/>
      <c r="O284" s="1"/>
    </row>
    <row r="285" spans="1:15" ht="12.75" customHeight="1">
      <c r="A285" s="30">
        <v>275</v>
      </c>
      <c r="B285" s="280" t="s">
        <v>783</v>
      </c>
      <c r="C285" s="270">
        <v>1271.75</v>
      </c>
      <c r="D285" s="271">
        <v>1272.5833333333333</v>
      </c>
      <c r="E285" s="271">
        <v>1260.1666666666665</v>
      </c>
      <c r="F285" s="271">
        <v>1248.5833333333333</v>
      </c>
      <c r="G285" s="271">
        <v>1236.1666666666665</v>
      </c>
      <c r="H285" s="271">
        <v>1284.1666666666665</v>
      </c>
      <c r="I285" s="271">
        <v>1296.583333333333</v>
      </c>
      <c r="J285" s="271">
        <v>1308.1666666666665</v>
      </c>
      <c r="K285" s="270">
        <v>1285</v>
      </c>
      <c r="L285" s="270">
        <v>1261</v>
      </c>
      <c r="M285" s="270">
        <v>0.42204000000000003</v>
      </c>
      <c r="N285" s="1"/>
      <c r="O285" s="1"/>
    </row>
    <row r="286" spans="1:15" ht="12.75" customHeight="1">
      <c r="A286" s="30">
        <v>276</v>
      </c>
      <c r="B286" s="280" t="s">
        <v>142</v>
      </c>
      <c r="C286" s="270">
        <v>80.3</v>
      </c>
      <c r="D286" s="271">
        <v>80.13333333333334</v>
      </c>
      <c r="E286" s="271">
        <v>78.76666666666668</v>
      </c>
      <c r="F286" s="271">
        <v>77.233333333333334</v>
      </c>
      <c r="G286" s="271">
        <v>75.866666666666674</v>
      </c>
      <c r="H286" s="271">
        <v>81.666666666666686</v>
      </c>
      <c r="I286" s="271">
        <v>83.033333333333331</v>
      </c>
      <c r="J286" s="271">
        <v>84.566666666666691</v>
      </c>
      <c r="K286" s="270">
        <v>81.5</v>
      </c>
      <c r="L286" s="270">
        <v>78.599999999999994</v>
      </c>
      <c r="M286" s="270">
        <v>79.662599999999998</v>
      </c>
      <c r="N286" s="1"/>
      <c r="O286" s="1"/>
    </row>
    <row r="287" spans="1:15" ht="12.75" customHeight="1">
      <c r="A287" s="30">
        <v>277</v>
      </c>
      <c r="B287" s="280" t="s">
        <v>147</v>
      </c>
      <c r="C287" s="270">
        <v>3644.55</v>
      </c>
      <c r="D287" s="271">
        <v>3661.0166666666664</v>
      </c>
      <c r="E287" s="271">
        <v>3604.5333333333328</v>
      </c>
      <c r="F287" s="271">
        <v>3564.5166666666664</v>
      </c>
      <c r="G287" s="271">
        <v>3508.0333333333328</v>
      </c>
      <c r="H287" s="271">
        <v>3701.0333333333328</v>
      </c>
      <c r="I287" s="271">
        <v>3757.5166666666664</v>
      </c>
      <c r="J287" s="271">
        <v>3797.5333333333328</v>
      </c>
      <c r="K287" s="270">
        <v>3717.5</v>
      </c>
      <c r="L287" s="270">
        <v>3621</v>
      </c>
      <c r="M287" s="270">
        <v>2.0445199999999999</v>
      </c>
      <c r="N287" s="1"/>
      <c r="O287" s="1"/>
    </row>
    <row r="288" spans="1:15" ht="12.75" customHeight="1">
      <c r="A288" s="30">
        <v>278</v>
      </c>
      <c r="B288" s="280" t="s">
        <v>144</v>
      </c>
      <c r="C288" s="270">
        <v>425.55</v>
      </c>
      <c r="D288" s="271">
        <v>423.45000000000005</v>
      </c>
      <c r="E288" s="271">
        <v>419.55000000000007</v>
      </c>
      <c r="F288" s="271">
        <v>413.55</v>
      </c>
      <c r="G288" s="271">
        <v>409.65000000000003</v>
      </c>
      <c r="H288" s="271">
        <v>429.4500000000001</v>
      </c>
      <c r="I288" s="271">
        <v>433.35000000000008</v>
      </c>
      <c r="J288" s="271">
        <v>439.35000000000014</v>
      </c>
      <c r="K288" s="270">
        <v>427.35</v>
      </c>
      <c r="L288" s="270">
        <v>417.45</v>
      </c>
      <c r="M288" s="270">
        <v>33.799840000000003</v>
      </c>
      <c r="N288" s="1"/>
      <c r="O288" s="1"/>
    </row>
    <row r="289" spans="1:15" ht="12.75" customHeight="1">
      <c r="A289" s="30">
        <v>279</v>
      </c>
      <c r="B289" s="280" t="s">
        <v>420</v>
      </c>
      <c r="C289" s="270">
        <v>12503.1</v>
      </c>
      <c r="D289" s="271">
        <v>12444.383333333333</v>
      </c>
      <c r="E289" s="271">
        <v>12308.716666666667</v>
      </c>
      <c r="F289" s="271">
        <v>12114.333333333334</v>
      </c>
      <c r="G289" s="271">
        <v>11978.666666666668</v>
      </c>
      <c r="H289" s="271">
        <v>12638.766666666666</v>
      </c>
      <c r="I289" s="271">
        <v>12774.433333333334</v>
      </c>
      <c r="J289" s="271">
        <v>12968.816666666666</v>
      </c>
      <c r="K289" s="270">
        <v>12580.05</v>
      </c>
      <c r="L289" s="270">
        <v>12250</v>
      </c>
      <c r="M289" s="270">
        <v>9.4829999999999998E-2</v>
      </c>
      <c r="N289" s="1"/>
      <c r="O289" s="1"/>
    </row>
    <row r="290" spans="1:15" ht="12.75" customHeight="1">
      <c r="A290" s="30">
        <v>280</v>
      </c>
      <c r="B290" s="280" t="s">
        <v>146</v>
      </c>
      <c r="C290" s="270">
        <v>4496.5</v>
      </c>
      <c r="D290" s="271">
        <v>4518.833333333333</v>
      </c>
      <c r="E290" s="271">
        <v>4464.1666666666661</v>
      </c>
      <c r="F290" s="271">
        <v>4431.833333333333</v>
      </c>
      <c r="G290" s="271">
        <v>4377.1666666666661</v>
      </c>
      <c r="H290" s="271">
        <v>4551.1666666666661</v>
      </c>
      <c r="I290" s="271">
        <v>4605.8333333333321</v>
      </c>
      <c r="J290" s="271">
        <v>4638.1666666666661</v>
      </c>
      <c r="K290" s="270">
        <v>4573.5</v>
      </c>
      <c r="L290" s="270">
        <v>4486.5</v>
      </c>
      <c r="M290" s="270">
        <v>2.1642600000000001</v>
      </c>
      <c r="N290" s="1"/>
      <c r="O290" s="1"/>
    </row>
    <row r="291" spans="1:15" ht="12.75" customHeight="1">
      <c r="A291" s="30">
        <v>281</v>
      </c>
      <c r="B291" s="280" t="s">
        <v>145</v>
      </c>
      <c r="C291" s="270">
        <v>1968.35</v>
      </c>
      <c r="D291" s="271">
        <v>1961.0666666666666</v>
      </c>
      <c r="E291" s="271">
        <v>1949.3833333333332</v>
      </c>
      <c r="F291" s="271">
        <v>1930.4166666666665</v>
      </c>
      <c r="G291" s="271">
        <v>1918.7333333333331</v>
      </c>
      <c r="H291" s="271">
        <v>1980.0333333333333</v>
      </c>
      <c r="I291" s="271">
        <v>1991.7166666666667</v>
      </c>
      <c r="J291" s="271">
        <v>2010.6833333333334</v>
      </c>
      <c r="K291" s="270">
        <v>1972.75</v>
      </c>
      <c r="L291" s="270">
        <v>1942.1</v>
      </c>
      <c r="M291" s="270">
        <v>24.74746</v>
      </c>
      <c r="N291" s="1"/>
      <c r="O291" s="1"/>
    </row>
    <row r="292" spans="1:15" ht="12.75" customHeight="1">
      <c r="A292" s="30">
        <v>282</v>
      </c>
      <c r="B292" s="280" t="s">
        <v>847</v>
      </c>
      <c r="C292" s="270">
        <v>382.15</v>
      </c>
      <c r="D292" s="271">
        <v>385.06666666666661</v>
      </c>
      <c r="E292" s="271">
        <v>377.48333333333323</v>
      </c>
      <c r="F292" s="271">
        <v>372.81666666666661</v>
      </c>
      <c r="G292" s="271">
        <v>365.23333333333323</v>
      </c>
      <c r="H292" s="271">
        <v>389.73333333333323</v>
      </c>
      <c r="I292" s="271">
        <v>397.31666666666661</v>
      </c>
      <c r="J292" s="271">
        <v>401.98333333333323</v>
      </c>
      <c r="K292" s="270">
        <v>392.65</v>
      </c>
      <c r="L292" s="270">
        <v>380.4</v>
      </c>
      <c r="M292" s="270">
        <v>3.0209999999999999</v>
      </c>
      <c r="N292" s="1"/>
      <c r="O292" s="1"/>
    </row>
    <row r="293" spans="1:15" ht="12.75" customHeight="1">
      <c r="A293" s="30">
        <v>283</v>
      </c>
      <c r="B293" s="280" t="s">
        <v>266</v>
      </c>
      <c r="C293" s="270">
        <v>562.85</v>
      </c>
      <c r="D293" s="271">
        <v>567.2833333333333</v>
      </c>
      <c r="E293" s="271">
        <v>557.56666666666661</v>
      </c>
      <c r="F293" s="271">
        <v>552.2833333333333</v>
      </c>
      <c r="G293" s="271">
        <v>542.56666666666661</v>
      </c>
      <c r="H293" s="271">
        <v>572.56666666666661</v>
      </c>
      <c r="I293" s="271">
        <v>582.2833333333333</v>
      </c>
      <c r="J293" s="271">
        <v>587.56666666666661</v>
      </c>
      <c r="K293" s="270">
        <v>577</v>
      </c>
      <c r="L293" s="270">
        <v>562</v>
      </c>
      <c r="M293" s="270">
        <v>7.6068600000000002</v>
      </c>
      <c r="N293" s="1"/>
      <c r="O293" s="1"/>
    </row>
    <row r="294" spans="1:15" ht="12.75" customHeight="1">
      <c r="A294" s="30">
        <v>284</v>
      </c>
      <c r="B294" s="280" t="s">
        <v>803</v>
      </c>
      <c r="C294" s="270">
        <v>327.2</v>
      </c>
      <c r="D294" s="271">
        <v>328.36666666666662</v>
      </c>
      <c r="E294" s="271">
        <v>325.33333333333326</v>
      </c>
      <c r="F294" s="271">
        <v>323.46666666666664</v>
      </c>
      <c r="G294" s="271">
        <v>320.43333333333328</v>
      </c>
      <c r="H294" s="271">
        <v>330.23333333333323</v>
      </c>
      <c r="I294" s="271">
        <v>333.26666666666665</v>
      </c>
      <c r="J294" s="271">
        <v>335.13333333333321</v>
      </c>
      <c r="K294" s="270">
        <v>331.4</v>
      </c>
      <c r="L294" s="270">
        <v>326.5</v>
      </c>
      <c r="M294" s="270">
        <v>5.1204099999999997</v>
      </c>
      <c r="N294" s="1"/>
      <c r="O294" s="1"/>
    </row>
    <row r="295" spans="1:15" ht="12.75" customHeight="1">
      <c r="A295" s="30">
        <v>285</v>
      </c>
      <c r="B295" s="280" t="s">
        <v>421</v>
      </c>
      <c r="C295" s="270">
        <v>3419.6</v>
      </c>
      <c r="D295" s="271">
        <v>3410.2833333333328</v>
      </c>
      <c r="E295" s="271">
        <v>3380.6166666666659</v>
      </c>
      <c r="F295" s="271">
        <v>3341.6333333333332</v>
      </c>
      <c r="G295" s="271">
        <v>3311.9666666666662</v>
      </c>
      <c r="H295" s="271">
        <v>3449.2666666666655</v>
      </c>
      <c r="I295" s="271">
        <v>3478.9333333333325</v>
      </c>
      <c r="J295" s="271">
        <v>3517.9166666666652</v>
      </c>
      <c r="K295" s="270">
        <v>3439.95</v>
      </c>
      <c r="L295" s="270">
        <v>3371.3</v>
      </c>
      <c r="M295" s="270">
        <v>0.29066999999999998</v>
      </c>
      <c r="N295" s="1"/>
      <c r="O295" s="1"/>
    </row>
    <row r="296" spans="1:15" ht="12.75" customHeight="1">
      <c r="A296" s="30">
        <v>286</v>
      </c>
      <c r="B296" s="280" t="s">
        <v>148</v>
      </c>
      <c r="C296" s="270">
        <v>653.15</v>
      </c>
      <c r="D296" s="271">
        <v>653.9</v>
      </c>
      <c r="E296" s="271">
        <v>650.25</v>
      </c>
      <c r="F296" s="271">
        <v>647.35</v>
      </c>
      <c r="G296" s="271">
        <v>643.70000000000005</v>
      </c>
      <c r="H296" s="271">
        <v>656.8</v>
      </c>
      <c r="I296" s="271">
        <v>660.44999999999982</v>
      </c>
      <c r="J296" s="271">
        <v>663.34999999999991</v>
      </c>
      <c r="K296" s="270">
        <v>657.55</v>
      </c>
      <c r="L296" s="270">
        <v>651</v>
      </c>
      <c r="M296" s="270">
        <v>3.41865</v>
      </c>
      <c r="N296" s="1"/>
      <c r="O296" s="1"/>
    </row>
    <row r="297" spans="1:15" ht="12.75" customHeight="1">
      <c r="A297" s="30">
        <v>287</v>
      </c>
      <c r="B297" s="280" t="s">
        <v>422</v>
      </c>
      <c r="C297" s="270">
        <v>1824.75</v>
      </c>
      <c r="D297" s="271">
        <v>1825.8500000000001</v>
      </c>
      <c r="E297" s="271">
        <v>1811.9000000000003</v>
      </c>
      <c r="F297" s="271">
        <v>1799.0500000000002</v>
      </c>
      <c r="G297" s="271">
        <v>1785.1000000000004</v>
      </c>
      <c r="H297" s="271">
        <v>1838.7000000000003</v>
      </c>
      <c r="I297" s="271">
        <v>1852.65</v>
      </c>
      <c r="J297" s="271">
        <v>1865.5000000000002</v>
      </c>
      <c r="K297" s="270">
        <v>1839.8</v>
      </c>
      <c r="L297" s="270">
        <v>1813</v>
      </c>
      <c r="M297" s="270">
        <v>0.29269000000000001</v>
      </c>
      <c r="N297" s="1"/>
      <c r="O297" s="1"/>
    </row>
    <row r="298" spans="1:15" ht="12.75" customHeight="1">
      <c r="A298" s="30">
        <v>288</v>
      </c>
      <c r="B298" s="280" t="s">
        <v>423</v>
      </c>
      <c r="C298" s="270">
        <v>41.65</v>
      </c>
      <c r="D298" s="271">
        <v>41.816666666666663</v>
      </c>
      <c r="E298" s="271">
        <v>41.333333333333329</v>
      </c>
      <c r="F298" s="271">
        <v>41.016666666666666</v>
      </c>
      <c r="G298" s="271">
        <v>40.533333333333331</v>
      </c>
      <c r="H298" s="271">
        <v>42.133333333333326</v>
      </c>
      <c r="I298" s="271">
        <v>42.61666666666666</v>
      </c>
      <c r="J298" s="271">
        <v>42.933333333333323</v>
      </c>
      <c r="K298" s="270">
        <v>42.3</v>
      </c>
      <c r="L298" s="270">
        <v>41.5</v>
      </c>
      <c r="M298" s="270">
        <v>12.203659999999999</v>
      </c>
      <c r="N298" s="1"/>
      <c r="O298" s="1"/>
    </row>
    <row r="299" spans="1:15" ht="12.75" customHeight="1">
      <c r="A299" s="30">
        <v>289</v>
      </c>
      <c r="B299" s="280" t="s">
        <v>424</v>
      </c>
      <c r="C299" s="270">
        <v>168.2</v>
      </c>
      <c r="D299" s="271">
        <v>169.25</v>
      </c>
      <c r="E299" s="271">
        <v>166.5</v>
      </c>
      <c r="F299" s="271">
        <v>164.8</v>
      </c>
      <c r="G299" s="271">
        <v>162.05000000000001</v>
      </c>
      <c r="H299" s="271">
        <v>170.95</v>
      </c>
      <c r="I299" s="271">
        <v>173.7</v>
      </c>
      <c r="J299" s="271">
        <v>175.39999999999998</v>
      </c>
      <c r="K299" s="270">
        <v>172</v>
      </c>
      <c r="L299" s="270">
        <v>167.55</v>
      </c>
      <c r="M299" s="270">
        <v>2.3450299999999999</v>
      </c>
      <c r="N299" s="1"/>
      <c r="O299" s="1"/>
    </row>
    <row r="300" spans="1:15" ht="12.75" customHeight="1">
      <c r="A300" s="30">
        <v>290</v>
      </c>
      <c r="B300" s="280" t="s">
        <v>160</v>
      </c>
      <c r="C300" s="270">
        <v>84254.05</v>
      </c>
      <c r="D300" s="271">
        <v>84485.116666666654</v>
      </c>
      <c r="E300" s="271">
        <v>83870.233333333308</v>
      </c>
      <c r="F300" s="271">
        <v>83486.416666666657</v>
      </c>
      <c r="G300" s="271">
        <v>82871.533333333311</v>
      </c>
      <c r="H300" s="271">
        <v>84868.933333333305</v>
      </c>
      <c r="I300" s="271">
        <v>85483.816666666637</v>
      </c>
      <c r="J300" s="271">
        <v>85867.633333333302</v>
      </c>
      <c r="K300" s="270">
        <v>85100</v>
      </c>
      <c r="L300" s="270">
        <v>84101.3</v>
      </c>
      <c r="M300" s="270">
        <v>4.0579999999999998E-2</v>
      </c>
      <c r="N300" s="1"/>
      <c r="O300" s="1"/>
    </row>
    <row r="301" spans="1:15" ht="12.75" customHeight="1">
      <c r="A301" s="30">
        <v>291</v>
      </c>
      <c r="B301" s="280" t="s">
        <v>848</v>
      </c>
      <c r="C301" s="270">
        <v>1633.5</v>
      </c>
      <c r="D301" s="271">
        <v>1652.1166666666668</v>
      </c>
      <c r="E301" s="271">
        <v>1608.3833333333337</v>
      </c>
      <c r="F301" s="271">
        <v>1583.2666666666669</v>
      </c>
      <c r="G301" s="271">
        <v>1539.5333333333338</v>
      </c>
      <c r="H301" s="271">
        <v>1677.2333333333336</v>
      </c>
      <c r="I301" s="271">
        <v>1720.9666666666667</v>
      </c>
      <c r="J301" s="271">
        <v>1746.0833333333335</v>
      </c>
      <c r="K301" s="270">
        <v>1695.85</v>
      </c>
      <c r="L301" s="270">
        <v>1627</v>
      </c>
      <c r="M301" s="270">
        <v>1.2000999999999999</v>
      </c>
      <c r="N301" s="1"/>
      <c r="O301" s="1"/>
    </row>
    <row r="302" spans="1:15" ht="12.75" customHeight="1">
      <c r="A302" s="30">
        <v>292</v>
      </c>
      <c r="B302" s="280" t="s">
        <v>802</v>
      </c>
      <c r="C302" s="270">
        <v>1103.7</v>
      </c>
      <c r="D302" s="271">
        <v>1099.2</v>
      </c>
      <c r="E302" s="271">
        <v>1086.5500000000002</v>
      </c>
      <c r="F302" s="271">
        <v>1069.4000000000001</v>
      </c>
      <c r="G302" s="271">
        <v>1056.7500000000002</v>
      </c>
      <c r="H302" s="271">
        <v>1116.3500000000001</v>
      </c>
      <c r="I302" s="271">
        <v>1129.0000000000002</v>
      </c>
      <c r="J302" s="271">
        <v>1146.1500000000001</v>
      </c>
      <c r="K302" s="270">
        <v>1111.8499999999999</v>
      </c>
      <c r="L302" s="270">
        <v>1082.05</v>
      </c>
      <c r="M302" s="270">
        <v>2.8799199999999998</v>
      </c>
      <c r="N302" s="1"/>
      <c r="O302" s="1"/>
    </row>
    <row r="303" spans="1:15" ht="12.75" customHeight="1">
      <c r="A303" s="30">
        <v>293</v>
      </c>
      <c r="B303" s="280" t="s">
        <v>157</v>
      </c>
      <c r="C303" s="270">
        <v>873.75</v>
      </c>
      <c r="D303" s="271">
        <v>871.7166666666667</v>
      </c>
      <c r="E303" s="271">
        <v>867.13333333333344</v>
      </c>
      <c r="F303" s="271">
        <v>860.51666666666677</v>
      </c>
      <c r="G303" s="271">
        <v>855.93333333333351</v>
      </c>
      <c r="H303" s="271">
        <v>878.33333333333337</v>
      </c>
      <c r="I303" s="271">
        <v>882.91666666666663</v>
      </c>
      <c r="J303" s="271">
        <v>889.5333333333333</v>
      </c>
      <c r="K303" s="270">
        <v>876.3</v>
      </c>
      <c r="L303" s="270">
        <v>865.1</v>
      </c>
      <c r="M303" s="270">
        <v>1.6370400000000001</v>
      </c>
      <c r="N303" s="1"/>
      <c r="O303" s="1"/>
    </row>
    <row r="304" spans="1:15" ht="12.75" customHeight="1">
      <c r="A304" s="30">
        <v>294</v>
      </c>
      <c r="B304" s="280" t="s">
        <v>150</v>
      </c>
      <c r="C304" s="270">
        <v>214.9</v>
      </c>
      <c r="D304" s="271">
        <v>214.29999999999998</v>
      </c>
      <c r="E304" s="271">
        <v>211.59999999999997</v>
      </c>
      <c r="F304" s="271">
        <v>208.29999999999998</v>
      </c>
      <c r="G304" s="271">
        <v>205.59999999999997</v>
      </c>
      <c r="H304" s="271">
        <v>217.59999999999997</v>
      </c>
      <c r="I304" s="271">
        <v>220.29999999999995</v>
      </c>
      <c r="J304" s="271">
        <v>223.59999999999997</v>
      </c>
      <c r="K304" s="270">
        <v>217</v>
      </c>
      <c r="L304" s="270">
        <v>211</v>
      </c>
      <c r="M304" s="270">
        <v>89.8416</v>
      </c>
      <c r="N304" s="1"/>
      <c r="O304" s="1"/>
    </row>
    <row r="305" spans="1:15" ht="12.75" customHeight="1">
      <c r="A305" s="30">
        <v>295</v>
      </c>
      <c r="B305" s="280" t="s">
        <v>149</v>
      </c>
      <c r="C305" s="270">
        <v>1320.55</v>
      </c>
      <c r="D305" s="271">
        <v>1315.3666666666666</v>
      </c>
      <c r="E305" s="271">
        <v>1306.2833333333331</v>
      </c>
      <c r="F305" s="271">
        <v>1292.0166666666664</v>
      </c>
      <c r="G305" s="271">
        <v>1282.9333333333329</v>
      </c>
      <c r="H305" s="271">
        <v>1329.6333333333332</v>
      </c>
      <c r="I305" s="271">
        <v>1338.7166666666667</v>
      </c>
      <c r="J305" s="271">
        <v>1352.9833333333333</v>
      </c>
      <c r="K305" s="270">
        <v>1324.45</v>
      </c>
      <c r="L305" s="270">
        <v>1301.0999999999999</v>
      </c>
      <c r="M305" s="270">
        <v>22.71837</v>
      </c>
      <c r="N305" s="1"/>
      <c r="O305" s="1"/>
    </row>
    <row r="306" spans="1:15" ht="12.75" customHeight="1">
      <c r="A306" s="30">
        <v>296</v>
      </c>
      <c r="B306" s="280" t="s">
        <v>425</v>
      </c>
      <c r="C306" s="270">
        <v>273.10000000000002</v>
      </c>
      <c r="D306" s="271">
        <v>274</v>
      </c>
      <c r="E306" s="271">
        <v>270.39999999999998</v>
      </c>
      <c r="F306" s="271">
        <v>267.7</v>
      </c>
      <c r="G306" s="271">
        <v>264.09999999999997</v>
      </c>
      <c r="H306" s="271">
        <v>276.7</v>
      </c>
      <c r="I306" s="271">
        <v>280.3</v>
      </c>
      <c r="J306" s="271">
        <v>283</v>
      </c>
      <c r="K306" s="270">
        <v>277.60000000000002</v>
      </c>
      <c r="L306" s="270">
        <v>271.3</v>
      </c>
      <c r="M306" s="270">
        <v>2.7389899999999998</v>
      </c>
      <c r="N306" s="1"/>
      <c r="O306" s="1"/>
    </row>
    <row r="307" spans="1:15" ht="12.75" customHeight="1">
      <c r="A307" s="30">
        <v>297</v>
      </c>
      <c r="B307" s="280" t="s">
        <v>426</v>
      </c>
      <c r="C307" s="270">
        <v>289.2</v>
      </c>
      <c r="D307" s="271">
        <v>291.73333333333335</v>
      </c>
      <c r="E307" s="271">
        <v>283.4666666666667</v>
      </c>
      <c r="F307" s="271">
        <v>277.73333333333335</v>
      </c>
      <c r="G307" s="271">
        <v>269.4666666666667</v>
      </c>
      <c r="H307" s="271">
        <v>297.4666666666667</v>
      </c>
      <c r="I307" s="271">
        <v>305.73333333333335</v>
      </c>
      <c r="J307" s="271">
        <v>311.4666666666667</v>
      </c>
      <c r="K307" s="270">
        <v>300</v>
      </c>
      <c r="L307" s="270">
        <v>286</v>
      </c>
      <c r="M307" s="270">
        <v>24.831040000000002</v>
      </c>
      <c r="N307" s="1"/>
      <c r="O307" s="1"/>
    </row>
    <row r="308" spans="1:15" ht="12.75" customHeight="1">
      <c r="A308" s="30">
        <v>298</v>
      </c>
      <c r="B308" s="280" t="s">
        <v>427</v>
      </c>
      <c r="C308" s="270">
        <v>493.5</v>
      </c>
      <c r="D308" s="271">
        <v>491</v>
      </c>
      <c r="E308" s="271">
        <v>483</v>
      </c>
      <c r="F308" s="271">
        <v>472.5</v>
      </c>
      <c r="G308" s="271">
        <v>464.5</v>
      </c>
      <c r="H308" s="271">
        <v>501.5</v>
      </c>
      <c r="I308" s="271">
        <v>509.5</v>
      </c>
      <c r="J308" s="271">
        <v>520</v>
      </c>
      <c r="K308" s="270">
        <v>499</v>
      </c>
      <c r="L308" s="270">
        <v>480.5</v>
      </c>
      <c r="M308" s="270">
        <v>1.20044</v>
      </c>
      <c r="N308" s="1"/>
      <c r="O308" s="1"/>
    </row>
    <row r="309" spans="1:15" ht="12.75" customHeight="1">
      <c r="A309" s="30">
        <v>299</v>
      </c>
      <c r="B309" s="280" t="s">
        <v>151</v>
      </c>
      <c r="C309" s="270">
        <v>104.45</v>
      </c>
      <c r="D309" s="271">
        <v>104.39999999999999</v>
      </c>
      <c r="E309" s="271">
        <v>103.04999999999998</v>
      </c>
      <c r="F309" s="271">
        <v>101.64999999999999</v>
      </c>
      <c r="G309" s="271">
        <v>100.29999999999998</v>
      </c>
      <c r="H309" s="271">
        <v>105.79999999999998</v>
      </c>
      <c r="I309" s="271">
        <v>107.14999999999998</v>
      </c>
      <c r="J309" s="271">
        <v>108.54999999999998</v>
      </c>
      <c r="K309" s="270">
        <v>105.75</v>
      </c>
      <c r="L309" s="270">
        <v>103</v>
      </c>
      <c r="M309" s="270">
        <v>44.218809999999998</v>
      </c>
      <c r="N309" s="1"/>
      <c r="O309" s="1"/>
    </row>
    <row r="310" spans="1:15" ht="12.75" customHeight="1">
      <c r="A310" s="30">
        <v>300</v>
      </c>
      <c r="B310" s="280" t="s">
        <v>428</v>
      </c>
      <c r="C310" s="270">
        <v>71.900000000000006</v>
      </c>
      <c r="D310" s="271">
        <v>72.033333333333331</v>
      </c>
      <c r="E310" s="271">
        <v>70.966666666666669</v>
      </c>
      <c r="F310" s="271">
        <v>70.033333333333331</v>
      </c>
      <c r="G310" s="271">
        <v>68.966666666666669</v>
      </c>
      <c r="H310" s="271">
        <v>72.966666666666669</v>
      </c>
      <c r="I310" s="271">
        <v>74.033333333333331</v>
      </c>
      <c r="J310" s="271">
        <v>74.966666666666669</v>
      </c>
      <c r="K310" s="270">
        <v>73.099999999999994</v>
      </c>
      <c r="L310" s="270">
        <v>71.099999999999994</v>
      </c>
      <c r="M310" s="270">
        <v>24.38514</v>
      </c>
      <c r="N310" s="1"/>
      <c r="O310" s="1"/>
    </row>
    <row r="311" spans="1:15" ht="12.75" customHeight="1">
      <c r="A311" s="30">
        <v>301</v>
      </c>
      <c r="B311" s="280" t="s">
        <v>152</v>
      </c>
      <c r="C311" s="270">
        <v>520.85</v>
      </c>
      <c r="D311" s="271">
        <v>521.18333333333339</v>
      </c>
      <c r="E311" s="271">
        <v>517.66666666666674</v>
      </c>
      <c r="F311" s="271">
        <v>514.48333333333335</v>
      </c>
      <c r="G311" s="271">
        <v>510.9666666666667</v>
      </c>
      <c r="H311" s="271">
        <v>524.36666666666679</v>
      </c>
      <c r="I311" s="271">
        <v>527.88333333333344</v>
      </c>
      <c r="J311" s="271">
        <v>531.06666666666683</v>
      </c>
      <c r="K311" s="270">
        <v>524.70000000000005</v>
      </c>
      <c r="L311" s="270">
        <v>518</v>
      </c>
      <c r="M311" s="270">
        <v>5.0582000000000003</v>
      </c>
      <c r="N311" s="1"/>
      <c r="O311" s="1"/>
    </row>
    <row r="312" spans="1:15" ht="12.75" customHeight="1">
      <c r="A312" s="30">
        <v>302</v>
      </c>
      <c r="B312" s="280" t="s">
        <v>153</v>
      </c>
      <c r="C312" s="270">
        <v>8950.0499999999993</v>
      </c>
      <c r="D312" s="271">
        <v>8947.2833333333328</v>
      </c>
      <c r="E312" s="271">
        <v>8877.7666666666664</v>
      </c>
      <c r="F312" s="271">
        <v>8805.4833333333336</v>
      </c>
      <c r="G312" s="271">
        <v>8735.9666666666672</v>
      </c>
      <c r="H312" s="271">
        <v>9019.5666666666657</v>
      </c>
      <c r="I312" s="271">
        <v>9089.0833333333321</v>
      </c>
      <c r="J312" s="271">
        <v>9161.366666666665</v>
      </c>
      <c r="K312" s="270">
        <v>9016.7999999999993</v>
      </c>
      <c r="L312" s="270">
        <v>8875</v>
      </c>
      <c r="M312" s="270">
        <v>3.8645499999999999</v>
      </c>
      <c r="N312" s="1"/>
      <c r="O312" s="1"/>
    </row>
    <row r="313" spans="1:15" ht="12.75" customHeight="1">
      <c r="A313" s="30">
        <v>303</v>
      </c>
      <c r="B313" s="280" t="s">
        <v>804</v>
      </c>
      <c r="C313" s="270">
        <v>1864.9</v>
      </c>
      <c r="D313" s="271">
        <v>1876.6000000000001</v>
      </c>
      <c r="E313" s="271">
        <v>1848.3000000000002</v>
      </c>
      <c r="F313" s="271">
        <v>1831.7</v>
      </c>
      <c r="G313" s="271">
        <v>1803.4</v>
      </c>
      <c r="H313" s="271">
        <v>1893.2000000000003</v>
      </c>
      <c r="I313" s="271">
        <v>1921.5</v>
      </c>
      <c r="J313" s="271">
        <v>1938.1000000000004</v>
      </c>
      <c r="K313" s="270">
        <v>1904.9</v>
      </c>
      <c r="L313" s="270">
        <v>1860</v>
      </c>
      <c r="M313" s="270">
        <v>2.2458200000000001</v>
      </c>
      <c r="N313" s="1"/>
      <c r="O313" s="1"/>
    </row>
    <row r="314" spans="1:15" ht="12.75" customHeight="1">
      <c r="A314" s="30">
        <v>304</v>
      </c>
      <c r="B314" s="280" t="s">
        <v>156</v>
      </c>
      <c r="C314" s="270">
        <v>804.1</v>
      </c>
      <c r="D314" s="271">
        <v>810.54999999999984</v>
      </c>
      <c r="E314" s="271">
        <v>795.09999999999968</v>
      </c>
      <c r="F314" s="271">
        <v>786.0999999999998</v>
      </c>
      <c r="G314" s="271">
        <v>770.64999999999964</v>
      </c>
      <c r="H314" s="271">
        <v>819.54999999999973</v>
      </c>
      <c r="I314" s="271">
        <v>834.99999999999977</v>
      </c>
      <c r="J314" s="271">
        <v>843.99999999999977</v>
      </c>
      <c r="K314" s="270">
        <v>826</v>
      </c>
      <c r="L314" s="270">
        <v>801.55</v>
      </c>
      <c r="M314" s="270">
        <v>1.9644999999999999</v>
      </c>
      <c r="N314" s="1"/>
      <c r="O314" s="1"/>
    </row>
    <row r="315" spans="1:15" ht="12.75" customHeight="1">
      <c r="A315" s="30">
        <v>305</v>
      </c>
      <c r="B315" s="280" t="s">
        <v>429</v>
      </c>
      <c r="C315" s="270">
        <v>378.9</v>
      </c>
      <c r="D315" s="271">
        <v>379.40000000000003</v>
      </c>
      <c r="E315" s="271">
        <v>376.00000000000006</v>
      </c>
      <c r="F315" s="271">
        <v>373.1</v>
      </c>
      <c r="G315" s="271">
        <v>369.70000000000005</v>
      </c>
      <c r="H315" s="271">
        <v>382.30000000000007</v>
      </c>
      <c r="I315" s="271">
        <v>385.70000000000005</v>
      </c>
      <c r="J315" s="271">
        <v>388.60000000000008</v>
      </c>
      <c r="K315" s="270">
        <v>382.8</v>
      </c>
      <c r="L315" s="270">
        <v>376.5</v>
      </c>
      <c r="M315" s="270">
        <v>14.63395</v>
      </c>
      <c r="N315" s="1"/>
      <c r="O315" s="1"/>
    </row>
    <row r="316" spans="1:15" ht="12.75" customHeight="1">
      <c r="A316" s="30">
        <v>306</v>
      </c>
      <c r="B316" s="280" t="s">
        <v>430</v>
      </c>
      <c r="C316" s="270">
        <v>392.1</v>
      </c>
      <c r="D316" s="271">
        <v>395.25</v>
      </c>
      <c r="E316" s="271">
        <v>385.9</v>
      </c>
      <c r="F316" s="271">
        <v>379.7</v>
      </c>
      <c r="G316" s="271">
        <v>370.34999999999997</v>
      </c>
      <c r="H316" s="271">
        <v>401.45</v>
      </c>
      <c r="I316" s="271">
        <v>410.8</v>
      </c>
      <c r="J316" s="271">
        <v>417</v>
      </c>
      <c r="K316" s="270">
        <v>404.6</v>
      </c>
      <c r="L316" s="270">
        <v>389.05</v>
      </c>
      <c r="M316" s="270">
        <v>11.10553</v>
      </c>
      <c r="N316" s="1"/>
      <c r="O316" s="1"/>
    </row>
    <row r="317" spans="1:15" ht="12.75" customHeight="1">
      <c r="A317" s="30">
        <v>307</v>
      </c>
      <c r="B317" s="280" t="s">
        <v>849</v>
      </c>
      <c r="C317" s="270">
        <v>741.5</v>
      </c>
      <c r="D317" s="271">
        <v>742.5333333333333</v>
      </c>
      <c r="E317" s="271">
        <v>735.06666666666661</v>
      </c>
      <c r="F317" s="271">
        <v>728.63333333333333</v>
      </c>
      <c r="G317" s="271">
        <v>721.16666666666663</v>
      </c>
      <c r="H317" s="271">
        <v>748.96666666666658</v>
      </c>
      <c r="I317" s="271">
        <v>756.43333333333328</v>
      </c>
      <c r="J317" s="271">
        <v>762.86666666666656</v>
      </c>
      <c r="K317" s="270">
        <v>750</v>
      </c>
      <c r="L317" s="270">
        <v>736.1</v>
      </c>
      <c r="M317" s="270">
        <v>0.94218999999999997</v>
      </c>
      <c r="N317" s="1"/>
      <c r="O317" s="1"/>
    </row>
    <row r="318" spans="1:15" ht="12.75" customHeight="1">
      <c r="A318" s="30">
        <v>308</v>
      </c>
      <c r="B318" s="280" t="s">
        <v>850</v>
      </c>
      <c r="C318" s="270">
        <v>830.2</v>
      </c>
      <c r="D318" s="271">
        <v>819.75</v>
      </c>
      <c r="E318" s="271">
        <v>801.5</v>
      </c>
      <c r="F318" s="271">
        <v>772.8</v>
      </c>
      <c r="G318" s="271">
        <v>754.55</v>
      </c>
      <c r="H318" s="271">
        <v>848.45</v>
      </c>
      <c r="I318" s="271">
        <v>866.7</v>
      </c>
      <c r="J318" s="271">
        <v>895.40000000000009</v>
      </c>
      <c r="K318" s="270">
        <v>838</v>
      </c>
      <c r="L318" s="270">
        <v>791.05</v>
      </c>
      <c r="M318" s="270">
        <v>3.7024300000000001</v>
      </c>
      <c r="N318" s="1"/>
      <c r="O318" s="1"/>
    </row>
    <row r="319" spans="1:15" ht="12.75" customHeight="1">
      <c r="A319" s="30">
        <v>309</v>
      </c>
      <c r="B319" s="280" t="s">
        <v>155</v>
      </c>
      <c r="C319" s="270">
        <v>1377.45</v>
      </c>
      <c r="D319" s="271">
        <v>1389.05</v>
      </c>
      <c r="E319" s="271">
        <v>1362.3999999999999</v>
      </c>
      <c r="F319" s="271">
        <v>1347.35</v>
      </c>
      <c r="G319" s="271">
        <v>1320.6999999999998</v>
      </c>
      <c r="H319" s="271">
        <v>1404.1</v>
      </c>
      <c r="I319" s="271">
        <v>1430.75</v>
      </c>
      <c r="J319" s="271">
        <v>1445.8</v>
      </c>
      <c r="K319" s="270">
        <v>1415.7</v>
      </c>
      <c r="L319" s="270">
        <v>1374</v>
      </c>
      <c r="M319" s="270">
        <v>2.8283900000000002</v>
      </c>
      <c r="N319" s="1"/>
      <c r="O319" s="1"/>
    </row>
    <row r="320" spans="1:15" ht="12.75" customHeight="1">
      <c r="A320" s="30">
        <v>310</v>
      </c>
      <c r="B320" s="280" t="s">
        <v>158</v>
      </c>
      <c r="C320" s="270">
        <v>3203.65</v>
      </c>
      <c r="D320" s="271">
        <v>3213.0166666666664</v>
      </c>
      <c r="E320" s="271">
        <v>3176.6333333333328</v>
      </c>
      <c r="F320" s="271">
        <v>3149.6166666666663</v>
      </c>
      <c r="G320" s="271">
        <v>3113.2333333333327</v>
      </c>
      <c r="H320" s="271">
        <v>3240.0333333333328</v>
      </c>
      <c r="I320" s="271">
        <v>3276.4166666666661</v>
      </c>
      <c r="J320" s="271">
        <v>3303.4333333333329</v>
      </c>
      <c r="K320" s="270">
        <v>3249.4</v>
      </c>
      <c r="L320" s="270">
        <v>3186</v>
      </c>
      <c r="M320" s="270">
        <v>3.0882100000000001</v>
      </c>
      <c r="N320" s="1"/>
      <c r="O320" s="1"/>
    </row>
    <row r="321" spans="1:15" ht="12.75" customHeight="1">
      <c r="A321" s="30">
        <v>311</v>
      </c>
      <c r="B321" s="280" t="s">
        <v>896</v>
      </c>
      <c r="C321" s="270" t="e">
        <v>#N/A</v>
      </c>
      <c r="D321" s="271" t="e">
        <v>#N/A</v>
      </c>
      <c r="E321" s="271" t="e">
        <v>#N/A</v>
      </c>
      <c r="F321" s="271" t="e">
        <v>#N/A</v>
      </c>
      <c r="G321" s="271" t="e">
        <v>#N/A</v>
      </c>
      <c r="H321" s="271" t="e">
        <v>#N/A</v>
      </c>
      <c r="I321" s="271" t="e">
        <v>#N/A</v>
      </c>
      <c r="J321" s="271" t="e">
        <v>#N/A</v>
      </c>
      <c r="K321" s="270" t="e">
        <v>#N/A</v>
      </c>
      <c r="L321" s="270" t="e">
        <v>#N/A</v>
      </c>
      <c r="M321" s="270" t="e">
        <v>#N/A</v>
      </c>
      <c r="N321" s="1"/>
      <c r="O321" s="1"/>
    </row>
    <row r="322" spans="1:15" ht="12.75" customHeight="1">
      <c r="A322" s="30">
        <v>312</v>
      </c>
      <c r="B322" s="280" t="s">
        <v>432</v>
      </c>
      <c r="C322" s="270">
        <v>777.55</v>
      </c>
      <c r="D322" s="271">
        <v>781.69999999999993</v>
      </c>
      <c r="E322" s="271">
        <v>763.89999999999986</v>
      </c>
      <c r="F322" s="271">
        <v>750.24999999999989</v>
      </c>
      <c r="G322" s="271">
        <v>732.44999999999982</v>
      </c>
      <c r="H322" s="271">
        <v>795.34999999999991</v>
      </c>
      <c r="I322" s="271">
        <v>813.14999999999986</v>
      </c>
      <c r="J322" s="271">
        <v>826.8</v>
      </c>
      <c r="K322" s="270">
        <v>799.5</v>
      </c>
      <c r="L322" s="270">
        <v>768.05</v>
      </c>
      <c r="M322" s="270">
        <v>0.94828999999999997</v>
      </c>
      <c r="N322" s="1"/>
      <c r="O322" s="1"/>
    </row>
    <row r="323" spans="1:15" ht="12.75" customHeight="1">
      <c r="A323" s="30">
        <v>313</v>
      </c>
      <c r="B323" s="280" t="s">
        <v>159</v>
      </c>
      <c r="C323" s="270">
        <v>2092.4</v>
      </c>
      <c r="D323" s="271">
        <v>2086.9500000000003</v>
      </c>
      <c r="E323" s="271">
        <v>2075.7000000000007</v>
      </c>
      <c r="F323" s="271">
        <v>2059.0000000000005</v>
      </c>
      <c r="G323" s="271">
        <v>2047.7500000000009</v>
      </c>
      <c r="H323" s="271">
        <v>2103.6500000000005</v>
      </c>
      <c r="I323" s="271">
        <v>2114.8999999999996</v>
      </c>
      <c r="J323" s="271">
        <v>2131.6000000000004</v>
      </c>
      <c r="K323" s="270">
        <v>2098.1999999999998</v>
      </c>
      <c r="L323" s="270">
        <v>2070.25</v>
      </c>
      <c r="M323" s="270">
        <v>3.9295599999999999</v>
      </c>
      <c r="N323" s="1"/>
      <c r="O323" s="1"/>
    </row>
    <row r="324" spans="1:15" ht="12.75" customHeight="1">
      <c r="A324" s="30">
        <v>314</v>
      </c>
      <c r="B324" s="280" t="s">
        <v>433</v>
      </c>
      <c r="C324" s="270">
        <v>1272</v>
      </c>
      <c r="D324" s="271">
        <v>1273.6666666666667</v>
      </c>
      <c r="E324" s="271">
        <v>1259.3333333333335</v>
      </c>
      <c r="F324" s="271">
        <v>1246.6666666666667</v>
      </c>
      <c r="G324" s="271">
        <v>1232.3333333333335</v>
      </c>
      <c r="H324" s="271">
        <v>1286.3333333333335</v>
      </c>
      <c r="I324" s="271">
        <v>1300.666666666667</v>
      </c>
      <c r="J324" s="271">
        <v>1313.3333333333335</v>
      </c>
      <c r="K324" s="270">
        <v>1288</v>
      </c>
      <c r="L324" s="270">
        <v>1261</v>
      </c>
      <c r="M324" s="270">
        <v>1.6631899999999999</v>
      </c>
      <c r="N324" s="1"/>
      <c r="O324" s="1"/>
    </row>
    <row r="325" spans="1:15" ht="12.75" customHeight="1">
      <c r="A325" s="30">
        <v>315</v>
      </c>
      <c r="B325" s="280" t="s">
        <v>161</v>
      </c>
      <c r="C325" s="270">
        <v>1030.5999999999999</v>
      </c>
      <c r="D325" s="271">
        <v>1034.6333333333332</v>
      </c>
      <c r="E325" s="271">
        <v>1024.4666666666665</v>
      </c>
      <c r="F325" s="271">
        <v>1018.3333333333333</v>
      </c>
      <c r="G325" s="271">
        <v>1008.1666666666665</v>
      </c>
      <c r="H325" s="271">
        <v>1040.7666666666664</v>
      </c>
      <c r="I325" s="271">
        <v>1050.9333333333334</v>
      </c>
      <c r="J325" s="271">
        <v>1057.0666666666664</v>
      </c>
      <c r="K325" s="270">
        <v>1044.8</v>
      </c>
      <c r="L325" s="270">
        <v>1028.5</v>
      </c>
      <c r="M325" s="270">
        <v>4.6926300000000003</v>
      </c>
      <c r="N325" s="1"/>
      <c r="O325" s="1"/>
    </row>
    <row r="326" spans="1:15" ht="12.75" customHeight="1">
      <c r="A326" s="30">
        <v>316</v>
      </c>
      <c r="B326" s="280" t="s">
        <v>267</v>
      </c>
      <c r="C326" s="270">
        <v>616.5</v>
      </c>
      <c r="D326" s="271">
        <v>617.38333333333333</v>
      </c>
      <c r="E326" s="271">
        <v>610.76666666666665</v>
      </c>
      <c r="F326" s="271">
        <v>605.0333333333333</v>
      </c>
      <c r="G326" s="271">
        <v>598.41666666666663</v>
      </c>
      <c r="H326" s="271">
        <v>623.11666666666667</v>
      </c>
      <c r="I326" s="271">
        <v>629.73333333333323</v>
      </c>
      <c r="J326" s="271">
        <v>635.4666666666667</v>
      </c>
      <c r="K326" s="270">
        <v>624</v>
      </c>
      <c r="L326" s="270">
        <v>611.65</v>
      </c>
      <c r="M326" s="270">
        <v>2.9284699999999999</v>
      </c>
      <c r="N326" s="1"/>
      <c r="O326" s="1"/>
    </row>
    <row r="327" spans="1:15" ht="12.75" customHeight="1">
      <c r="A327" s="30">
        <v>317</v>
      </c>
      <c r="B327" s="280" t="s">
        <v>434</v>
      </c>
      <c r="C327" s="270">
        <v>34.6</v>
      </c>
      <c r="D327" s="271">
        <v>34.683333333333337</v>
      </c>
      <c r="E327" s="271">
        <v>34.166666666666671</v>
      </c>
      <c r="F327" s="271">
        <v>33.733333333333334</v>
      </c>
      <c r="G327" s="271">
        <v>33.216666666666669</v>
      </c>
      <c r="H327" s="271">
        <v>35.116666666666674</v>
      </c>
      <c r="I327" s="271">
        <v>35.63333333333334</v>
      </c>
      <c r="J327" s="271">
        <v>36.066666666666677</v>
      </c>
      <c r="K327" s="270">
        <v>35.200000000000003</v>
      </c>
      <c r="L327" s="270">
        <v>34.25</v>
      </c>
      <c r="M327" s="270">
        <v>34.462159999999997</v>
      </c>
      <c r="N327" s="1"/>
      <c r="O327" s="1"/>
    </row>
    <row r="328" spans="1:15" ht="12.75" customHeight="1">
      <c r="A328" s="30">
        <v>318</v>
      </c>
      <c r="B328" s="280" t="s">
        <v>435</v>
      </c>
      <c r="C328" s="270">
        <v>74.2</v>
      </c>
      <c r="D328" s="271">
        <v>74.466666666666654</v>
      </c>
      <c r="E328" s="271">
        <v>73.433333333333309</v>
      </c>
      <c r="F328" s="271">
        <v>72.666666666666657</v>
      </c>
      <c r="G328" s="271">
        <v>71.633333333333312</v>
      </c>
      <c r="H328" s="271">
        <v>75.233333333333306</v>
      </c>
      <c r="I328" s="271">
        <v>76.266666666666637</v>
      </c>
      <c r="J328" s="271">
        <v>77.033333333333303</v>
      </c>
      <c r="K328" s="270">
        <v>75.5</v>
      </c>
      <c r="L328" s="270">
        <v>73.7</v>
      </c>
      <c r="M328" s="270">
        <v>41.301720000000003</v>
      </c>
      <c r="N328" s="1"/>
      <c r="O328" s="1"/>
    </row>
    <row r="329" spans="1:15" ht="12.75" customHeight="1">
      <c r="A329" s="30">
        <v>319</v>
      </c>
      <c r="B329" s="280" t="s">
        <v>436</v>
      </c>
      <c r="C329" s="270">
        <v>567.6</v>
      </c>
      <c r="D329" s="271">
        <v>570.4</v>
      </c>
      <c r="E329" s="271">
        <v>563.44999999999993</v>
      </c>
      <c r="F329" s="271">
        <v>559.29999999999995</v>
      </c>
      <c r="G329" s="271">
        <v>552.34999999999991</v>
      </c>
      <c r="H329" s="271">
        <v>574.54999999999995</v>
      </c>
      <c r="I329" s="271">
        <v>581.5</v>
      </c>
      <c r="J329" s="271">
        <v>585.65</v>
      </c>
      <c r="K329" s="270">
        <v>577.35</v>
      </c>
      <c r="L329" s="270">
        <v>566.25</v>
      </c>
      <c r="M329" s="270">
        <v>0.46140999999999999</v>
      </c>
      <c r="N329" s="1"/>
      <c r="O329" s="1"/>
    </row>
    <row r="330" spans="1:15" ht="12.75" customHeight="1">
      <c r="A330" s="30">
        <v>320</v>
      </c>
      <c r="B330" s="280" t="s">
        <v>437</v>
      </c>
      <c r="C330" s="270">
        <v>38.9</v>
      </c>
      <c r="D330" s="271">
        <v>39.099999999999994</v>
      </c>
      <c r="E330" s="271">
        <v>38.399999999999991</v>
      </c>
      <c r="F330" s="271">
        <v>37.9</v>
      </c>
      <c r="G330" s="271">
        <v>37.199999999999996</v>
      </c>
      <c r="H330" s="271">
        <v>39.599999999999987</v>
      </c>
      <c r="I330" s="271">
        <v>40.29999999999999</v>
      </c>
      <c r="J330" s="271">
        <v>40.799999999999983</v>
      </c>
      <c r="K330" s="270">
        <v>39.799999999999997</v>
      </c>
      <c r="L330" s="270">
        <v>38.6</v>
      </c>
      <c r="M330" s="270">
        <v>188.72289000000001</v>
      </c>
      <c r="N330" s="1"/>
      <c r="O330" s="1"/>
    </row>
    <row r="331" spans="1:15" ht="12.75" customHeight="1">
      <c r="A331" s="30">
        <v>321</v>
      </c>
      <c r="B331" s="280" t="s">
        <v>438</v>
      </c>
      <c r="C331" s="270">
        <v>77.900000000000006</v>
      </c>
      <c r="D331" s="271">
        <v>78.05</v>
      </c>
      <c r="E331" s="271">
        <v>77.25</v>
      </c>
      <c r="F331" s="271">
        <v>76.600000000000009</v>
      </c>
      <c r="G331" s="271">
        <v>75.800000000000011</v>
      </c>
      <c r="H331" s="271">
        <v>78.699999999999989</v>
      </c>
      <c r="I331" s="271">
        <v>79.499999999999972</v>
      </c>
      <c r="J331" s="271">
        <v>80.149999999999977</v>
      </c>
      <c r="K331" s="270">
        <v>78.849999999999994</v>
      </c>
      <c r="L331" s="270">
        <v>77.400000000000006</v>
      </c>
      <c r="M331" s="270">
        <v>18.917909999999999</v>
      </c>
      <c r="N331" s="1"/>
      <c r="O331" s="1"/>
    </row>
    <row r="332" spans="1:15" ht="12.75" customHeight="1">
      <c r="A332" s="30">
        <v>322</v>
      </c>
      <c r="B332" s="280" t="s">
        <v>167</v>
      </c>
      <c r="C332" s="270">
        <v>122.5</v>
      </c>
      <c r="D332" s="271">
        <v>122.58333333333333</v>
      </c>
      <c r="E332" s="271">
        <v>121.31666666666666</v>
      </c>
      <c r="F332" s="271">
        <v>120.13333333333334</v>
      </c>
      <c r="G332" s="271">
        <v>118.86666666666667</v>
      </c>
      <c r="H332" s="271">
        <v>123.76666666666665</v>
      </c>
      <c r="I332" s="271">
        <v>125.03333333333333</v>
      </c>
      <c r="J332" s="271">
        <v>126.21666666666664</v>
      </c>
      <c r="K332" s="270">
        <v>123.85</v>
      </c>
      <c r="L332" s="270">
        <v>121.4</v>
      </c>
      <c r="M332" s="270">
        <v>43.201000000000001</v>
      </c>
      <c r="N332" s="1"/>
      <c r="O332" s="1"/>
    </row>
    <row r="333" spans="1:15" ht="12.75" customHeight="1">
      <c r="A333" s="30">
        <v>323</v>
      </c>
      <c r="B333" s="280" t="s">
        <v>439</v>
      </c>
      <c r="C333" s="270">
        <v>285.7</v>
      </c>
      <c r="D333" s="271">
        <v>284.48333333333335</v>
      </c>
      <c r="E333" s="271">
        <v>280.66666666666669</v>
      </c>
      <c r="F333" s="271">
        <v>275.63333333333333</v>
      </c>
      <c r="G333" s="271">
        <v>271.81666666666666</v>
      </c>
      <c r="H333" s="271">
        <v>289.51666666666671</v>
      </c>
      <c r="I333" s="271">
        <v>293.33333333333331</v>
      </c>
      <c r="J333" s="271">
        <v>298.36666666666673</v>
      </c>
      <c r="K333" s="270">
        <v>288.3</v>
      </c>
      <c r="L333" s="270">
        <v>279.45</v>
      </c>
      <c r="M333" s="270">
        <v>15.34576</v>
      </c>
      <c r="N333" s="1"/>
      <c r="O333" s="1"/>
    </row>
    <row r="334" spans="1:15" ht="12.75" customHeight="1">
      <c r="A334" s="30">
        <v>324</v>
      </c>
      <c r="B334" s="280" t="s">
        <v>169</v>
      </c>
      <c r="C334" s="270">
        <v>164.5</v>
      </c>
      <c r="D334" s="271">
        <v>163.93333333333334</v>
      </c>
      <c r="E334" s="271">
        <v>162.76666666666668</v>
      </c>
      <c r="F334" s="271">
        <v>161.03333333333333</v>
      </c>
      <c r="G334" s="271">
        <v>159.86666666666667</v>
      </c>
      <c r="H334" s="271">
        <v>165.66666666666669</v>
      </c>
      <c r="I334" s="271">
        <v>166.83333333333331</v>
      </c>
      <c r="J334" s="271">
        <v>168.56666666666669</v>
      </c>
      <c r="K334" s="270">
        <v>165.1</v>
      </c>
      <c r="L334" s="270">
        <v>162.19999999999999</v>
      </c>
      <c r="M334" s="270">
        <v>152.26000999999999</v>
      </c>
      <c r="N334" s="1"/>
      <c r="O334" s="1"/>
    </row>
    <row r="335" spans="1:15" ht="12.75" customHeight="1">
      <c r="A335" s="30">
        <v>325</v>
      </c>
      <c r="B335" s="280" t="s">
        <v>440</v>
      </c>
      <c r="C335" s="270">
        <v>706.75</v>
      </c>
      <c r="D335" s="271">
        <v>710.41666666666663</v>
      </c>
      <c r="E335" s="271">
        <v>697.83333333333326</v>
      </c>
      <c r="F335" s="271">
        <v>688.91666666666663</v>
      </c>
      <c r="G335" s="271">
        <v>676.33333333333326</v>
      </c>
      <c r="H335" s="271">
        <v>719.33333333333326</v>
      </c>
      <c r="I335" s="271">
        <v>731.91666666666652</v>
      </c>
      <c r="J335" s="271">
        <v>740.83333333333326</v>
      </c>
      <c r="K335" s="270">
        <v>723</v>
      </c>
      <c r="L335" s="270">
        <v>701.5</v>
      </c>
      <c r="M335" s="270">
        <v>0.98560000000000003</v>
      </c>
      <c r="N335" s="1"/>
      <c r="O335" s="1"/>
    </row>
    <row r="336" spans="1:15" ht="12.75" customHeight="1">
      <c r="A336" s="30">
        <v>326</v>
      </c>
      <c r="B336" s="280" t="s">
        <v>163</v>
      </c>
      <c r="C336" s="270">
        <v>79.400000000000006</v>
      </c>
      <c r="D336" s="271">
        <v>78.666666666666671</v>
      </c>
      <c r="E336" s="271">
        <v>77.833333333333343</v>
      </c>
      <c r="F336" s="271">
        <v>76.266666666666666</v>
      </c>
      <c r="G336" s="271">
        <v>75.433333333333337</v>
      </c>
      <c r="H336" s="271">
        <v>80.233333333333348</v>
      </c>
      <c r="I336" s="271">
        <v>81.066666666666691</v>
      </c>
      <c r="J336" s="271">
        <v>82.633333333333354</v>
      </c>
      <c r="K336" s="270">
        <v>79.5</v>
      </c>
      <c r="L336" s="270">
        <v>77.099999999999994</v>
      </c>
      <c r="M336" s="270">
        <v>120.85923</v>
      </c>
      <c r="N336" s="1"/>
      <c r="O336" s="1"/>
    </row>
    <row r="337" spans="1:15" ht="12.75" customHeight="1">
      <c r="A337" s="30">
        <v>327</v>
      </c>
      <c r="B337" s="280" t="s">
        <v>165</v>
      </c>
      <c r="C337" s="270">
        <v>4252.1499999999996</v>
      </c>
      <c r="D337" s="271">
        <v>4270.7833333333328</v>
      </c>
      <c r="E337" s="271">
        <v>4216.3666666666659</v>
      </c>
      <c r="F337" s="271">
        <v>4180.583333333333</v>
      </c>
      <c r="G337" s="271">
        <v>4126.1666666666661</v>
      </c>
      <c r="H337" s="271">
        <v>4306.5666666666657</v>
      </c>
      <c r="I337" s="271">
        <v>4360.9833333333336</v>
      </c>
      <c r="J337" s="271">
        <v>4396.7666666666655</v>
      </c>
      <c r="K337" s="270">
        <v>4325.2</v>
      </c>
      <c r="L337" s="270">
        <v>4235</v>
      </c>
      <c r="M337" s="270">
        <v>0.75436000000000003</v>
      </c>
      <c r="N337" s="1"/>
      <c r="O337" s="1"/>
    </row>
    <row r="338" spans="1:15" ht="12.75" customHeight="1">
      <c r="A338" s="30">
        <v>328</v>
      </c>
      <c r="B338" s="280" t="s">
        <v>805</v>
      </c>
      <c r="C338" s="270">
        <v>656.5</v>
      </c>
      <c r="D338" s="271">
        <v>661.7833333333333</v>
      </c>
      <c r="E338" s="271">
        <v>649.71666666666658</v>
      </c>
      <c r="F338" s="271">
        <v>642.93333333333328</v>
      </c>
      <c r="G338" s="271">
        <v>630.86666666666656</v>
      </c>
      <c r="H338" s="271">
        <v>668.56666666666661</v>
      </c>
      <c r="I338" s="271">
        <v>680.63333333333321</v>
      </c>
      <c r="J338" s="271">
        <v>687.41666666666663</v>
      </c>
      <c r="K338" s="270">
        <v>673.85</v>
      </c>
      <c r="L338" s="270">
        <v>655</v>
      </c>
      <c r="M338" s="270">
        <v>3.8932099999999998</v>
      </c>
      <c r="N338" s="1"/>
      <c r="O338" s="1"/>
    </row>
    <row r="339" spans="1:15" ht="12.75" customHeight="1">
      <c r="A339" s="30">
        <v>329</v>
      </c>
      <c r="B339" s="280" t="s">
        <v>166</v>
      </c>
      <c r="C339" s="270">
        <v>19259.7</v>
      </c>
      <c r="D339" s="271">
        <v>19356.45</v>
      </c>
      <c r="E339" s="271">
        <v>19130.25</v>
      </c>
      <c r="F339" s="271">
        <v>19000.8</v>
      </c>
      <c r="G339" s="271">
        <v>18774.599999999999</v>
      </c>
      <c r="H339" s="271">
        <v>19485.900000000001</v>
      </c>
      <c r="I339" s="271">
        <v>19712.100000000006</v>
      </c>
      <c r="J339" s="271">
        <v>19841.550000000003</v>
      </c>
      <c r="K339" s="270">
        <v>19582.650000000001</v>
      </c>
      <c r="L339" s="270">
        <v>19227</v>
      </c>
      <c r="M339" s="270">
        <v>0.49724000000000002</v>
      </c>
      <c r="N339" s="1"/>
      <c r="O339" s="1"/>
    </row>
    <row r="340" spans="1:15" ht="12.75" customHeight="1">
      <c r="A340" s="30">
        <v>330</v>
      </c>
      <c r="B340" s="280" t="s">
        <v>441</v>
      </c>
      <c r="C340" s="270">
        <v>75.599999999999994</v>
      </c>
      <c r="D340" s="271">
        <v>74.866666666666674</v>
      </c>
      <c r="E340" s="271">
        <v>72.533333333333346</v>
      </c>
      <c r="F340" s="271">
        <v>69.466666666666669</v>
      </c>
      <c r="G340" s="271">
        <v>67.13333333333334</v>
      </c>
      <c r="H340" s="271">
        <v>77.933333333333351</v>
      </c>
      <c r="I340" s="271">
        <v>80.266666666666666</v>
      </c>
      <c r="J340" s="271">
        <v>83.333333333333357</v>
      </c>
      <c r="K340" s="270">
        <v>77.2</v>
      </c>
      <c r="L340" s="270">
        <v>71.8</v>
      </c>
      <c r="M340" s="270">
        <v>28.73246</v>
      </c>
      <c r="N340" s="1"/>
      <c r="O340" s="1"/>
    </row>
    <row r="341" spans="1:15" ht="12.75" customHeight="1">
      <c r="A341" s="30">
        <v>331</v>
      </c>
      <c r="B341" s="280" t="s">
        <v>162</v>
      </c>
      <c r="C341" s="270">
        <v>294.89999999999998</v>
      </c>
      <c r="D341" s="271">
        <v>294.89999999999998</v>
      </c>
      <c r="E341" s="271">
        <v>291.64999999999998</v>
      </c>
      <c r="F341" s="271">
        <v>288.39999999999998</v>
      </c>
      <c r="G341" s="271">
        <v>285.14999999999998</v>
      </c>
      <c r="H341" s="271">
        <v>298.14999999999998</v>
      </c>
      <c r="I341" s="271">
        <v>301.39999999999998</v>
      </c>
      <c r="J341" s="271">
        <v>304.64999999999998</v>
      </c>
      <c r="K341" s="270">
        <v>298.14999999999998</v>
      </c>
      <c r="L341" s="270">
        <v>291.64999999999998</v>
      </c>
      <c r="M341" s="270">
        <v>4.3718300000000001</v>
      </c>
      <c r="N341" s="1"/>
      <c r="O341" s="1"/>
    </row>
    <row r="342" spans="1:15" ht="12.75" customHeight="1">
      <c r="A342" s="30">
        <v>332</v>
      </c>
      <c r="B342" s="280" t="s">
        <v>851</v>
      </c>
      <c r="C342" s="270">
        <v>349.3</v>
      </c>
      <c r="D342" s="271">
        <v>351.91666666666669</v>
      </c>
      <c r="E342" s="271">
        <v>345.38333333333338</v>
      </c>
      <c r="F342" s="271">
        <v>341.4666666666667</v>
      </c>
      <c r="G342" s="271">
        <v>334.93333333333339</v>
      </c>
      <c r="H342" s="271">
        <v>355.83333333333337</v>
      </c>
      <c r="I342" s="271">
        <v>362.36666666666667</v>
      </c>
      <c r="J342" s="271">
        <v>366.28333333333336</v>
      </c>
      <c r="K342" s="270">
        <v>358.45</v>
      </c>
      <c r="L342" s="270">
        <v>348</v>
      </c>
      <c r="M342" s="270">
        <v>0.80269999999999997</v>
      </c>
      <c r="N342" s="1"/>
      <c r="O342" s="1"/>
    </row>
    <row r="343" spans="1:15" ht="12.75" customHeight="1">
      <c r="A343" s="30">
        <v>333</v>
      </c>
      <c r="B343" s="280" t="s">
        <v>268</v>
      </c>
      <c r="C343" s="270">
        <v>1040.3</v>
      </c>
      <c r="D343" s="271">
        <v>1033.7833333333335</v>
      </c>
      <c r="E343" s="271">
        <v>1022.5666666666671</v>
      </c>
      <c r="F343" s="271">
        <v>1004.8333333333335</v>
      </c>
      <c r="G343" s="271">
        <v>993.61666666666702</v>
      </c>
      <c r="H343" s="271">
        <v>1051.5166666666671</v>
      </c>
      <c r="I343" s="271">
        <v>1062.7333333333338</v>
      </c>
      <c r="J343" s="271">
        <v>1080.4666666666672</v>
      </c>
      <c r="K343" s="270">
        <v>1045</v>
      </c>
      <c r="L343" s="270">
        <v>1016.05</v>
      </c>
      <c r="M343" s="270">
        <v>5.2667599999999997</v>
      </c>
      <c r="N343" s="1"/>
      <c r="O343" s="1"/>
    </row>
    <row r="344" spans="1:15" ht="12.75" customHeight="1">
      <c r="A344" s="30">
        <v>334</v>
      </c>
      <c r="B344" s="280" t="s">
        <v>170</v>
      </c>
      <c r="C344" s="270">
        <v>133.4</v>
      </c>
      <c r="D344" s="271">
        <v>133.31666666666669</v>
      </c>
      <c r="E344" s="271">
        <v>132.73333333333338</v>
      </c>
      <c r="F344" s="271">
        <v>132.06666666666669</v>
      </c>
      <c r="G344" s="271">
        <v>131.48333333333338</v>
      </c>
      <c r="H344" s="271">
        <v>133.98333333333338</v>
      </c>
      <c r="I344" s="271">
        <v>134.56666666666669</v>
      </c>
      <c r="J344" s="271">
        <v>135.23333333333338</v>
      </c>
      <c r="K344" s="270">
        <v>133.9</v>
      </c>
      <c r="L344" s="270">
        <v>132.65</v>
      </c>
      <c r="M344" s="270">
        <v>148.65879000000001</v>
      </c>
      <c r="N344" s="1"/>
      <c r="O344" s="1"/>
    </row>
    <row r="345" spans="1:15" ht="12.75" customHeight="1">
      <c r="A345" s="30">
        <v>335</v>
      </c>
      <c r="B345" s="280" t="s">
        <v>269</v>
      </c>
      <c r="C345" s="270">
        <v>193.45</v>
      </c>
      <c r="D345" s="271">
        <v>193.01666666666665</v>
      </c>
      <c r="E345" s="271">
        <v>191.5333333333333</v>
      </c>
      <c r="F345" s="271">
        <v>189.61666666666665</v>
      </c>
      <c r="G345" s="271">
        <v>188.1333333333333</v>
      </c>
      <c r="H345" s="271">
        <v>194.93333333333331</v>
      </c>
      <c r="I345" s="271">
        <v>196.41666666666666</v>
      </c>
      <c r="J345" s="271">
        <v>198.33333333333331</v>
      </c>
      <c r="K345" s="270">
        <v>194.5</v>
      </c>
      <c r="L345" s="270">
        <v>191.1</v>
      </c>
      <c r="M345" s="270">
        <v>11.11889</v>
      </c>
      <c r="N345" s="1"/>
      <c r="O345" s="1"/>
    </row>
    <row r="346" spans="1:15" ht="12.75" customHeight="1">
      <c r="A346" s="30">
        <v>336</v>
      </c>
      <c r="B346" s="280" t="s">
        <v>832</v>
      </c>
      <c r="C346" s="270">
        <v>708.7</v>
      </c>
      <c r="D346" s="271">
        <v>702.6</v>
      </c>
      <c r="E346" s="271">
        <v>687.1</v>
      </c>
      <c r="F346" s="271">
        <v>665.5</v>
      </c>
      <c r="G346" s="271">
        <v>650</v>
      </c>
      <c r="H346" s="271">
        <v>724.2</v>
      </c>
      <c r="I346" s="271">
        <v>739.7</v>
      </c>
      <c r="J346" s="271">
        <v>761.30000000000007</v>
      </c>
      <c r="K346" s="270">
        <v>718.1</v>
      </c>
      <c r="L346" s="270">
        <v>681</v>
      </c>
      <c r="M346" s="270">
        <v>27.41103</v>
      </c>
      <c r="N346" s="1"/>
      <c r="O346" s="1"/>
    </row>
    <row r="347" spans="1:15" ht="12.75" customHeight="1">
      <c r="A347" s="30">
        <v>337</v>
      </c>
      <c r="B347" s="280" t="s">
        <v>442</v>
      </c>
      <c r="C347" s="270">
        <v>3123.55</v>
      </c>
      <c r="D347" s="271">
        <v>3137.5166666666664</v>
      </c>
      <c r="E347" s="271">
        <v>3101.0333333333328</v>
      </c>
      <c r="F347" s="271">
        <v>3078.5166666666664</v>
      </c>
      <c r="G347" s="271">
        <v>3042.0333333333328</v>
      </c>
      <c r="H347" s="271">
        <v>3160.0333333333328</v>
      </c>
      <c r="I347" s="271">
        <v>3196.5166666666664</v>
      </c>
      <c r="J347" s="271">
        <v>3219.0333333333328</v>
      </c>
      <c r="K347" s="270">
        <v>3174</v>
      </c>
      <c r="L347" s="270">
        <v>3115</v>
      </c>
      <c r="M347" s="270">
        <v>0.61417999999999995</v>
      </c>
      <c r="N347" s="1"/>
      <c r="O347" s="1"/>
    </row>
    <row r="348" spans="1:15" ht="12.75" customHeight="1">
      <c r="A348" s="30">
        <v>338</v>
      </c>
      <c r="B348" s="280" t="s">
        <v>443</v>
      </c>
      <c r="C348" s="270">
        <v>257</v>
      </c>
      <c r="D348" s="271">
        <v>255.76666666666665</v>
      </c>
      <c r="E348" s="271">
        <v>253.5333333333333</v>
      </c>
      <c r="F348" s="271">
        <v>250.06666666666666</v>
      </c>
      <c r="G348" s="271">
        <v>247.83333333333331</v>
      </c>
      <c r="H348" s="271">
        <v>259.23333333333329</v>
      </c>
      <c r="I348" s="271">
        <v>261.46666666666664</v>
      </c>
      <c r="J348" s="271">
        <v>264.93333333333328</v>
      </c>
      <c r="K348" s="270">
        <v>258</v>
      </c>
      <c r="L348" s="270">
        <v>252.3</v>
      </c>
      <c r="M348" s="270">
        <v>1.97359</v>
      </c>
      <c r="N348" s="1"/>
      <c r="O348" s="1"/>
    </row>
    <row r="349" spans="1:15" ht="12.75" customHeight="1">
      <c r="A349" s="30">
        <v>339</v>
      </c>
      <c r="B349" s="280" t="s">
        <v>833</v>
      </c>
      <c r="C349" s="270">
        <v>495.35</v>
      </c>
      <c r="D349" s="271">
        <v>489.06666666666666</v>
      </c>
      <c r="E349" s="271">
        <v>478.2833333333333</v>
      </c>
      <c r="F349" s="271">
        <v>461.21666666666664</v>
      </c>
      <c r="G349" s="271">
        <v>450.43333333333328</v>
      </c>
      <c r="H349" s="271">
        <v>506.13333333333333</v>
      </c>
      <c r="I349" s="271">
        <v>516.91666666666674</v>
      </c>
      <c r="J349" s="271">
        <v>533.98333333333335</v>
      </c>
      <c r="K349" s="270">
        <v>499.85</v>
      </c>
      <c r="L349" s="270">
        <v>472</v>
      </c>
      <c r="M349" s="270">
        <v>12.897410000000001</v>
      </c>
      <c r="N349" s="1"/>
      <c r="O349" s="1"/>
    </row>
    <row r="350" spans="1:15" ht="12.75" customHeight="1">
      <c r="A350" s="30">
        <v>340</v>
      </c>
      <c r="B350" s="280" t="s">
        <v>822</v>
      </c>
      <c r="C350" s="270">
        <v>144.44999999999999</v>
      </c>
      <c r="D350" s="271">
        <v>144.51666666666665</v>
      </c>
      <c r="E350" s="271">
        <v>142.0333333333333</v>
      </c>
      <c r="F350" s="271">
        <v>139.61666666666665</v>
      </c>
      <c r="G350" s="271">
        <v>137.1333333333333</v>
      </c>
      <c r="H350" s="271">
        <v>146.93333333333331</v>
      </c>
      <c r="I350" s="271">
        <v>149.41666666666666</v>
      </c>
      <c r="J350" s="271">
        <v>151.83333333333331</v>
      </c>
      <c r="K350" s="270">
        <v>147</v>
      </c>
      <c r="L350" s="270">
        <v>142.1</v>
      </c>
      <c r="M350" s="270">
        <v>34.964100000000002</v>
      </c>
      <c r="N350" s="1"/>
      <c r="O350" s="1"/>
    </row>
    <row r="351" spans="1:15" ht="12.75" customHeight="1">
      <c r="A351" s="30">
        <v>341</v>
      </c>
      <c r="B351" s="280" t="s">
        <v>177</v>
      </c>
      <c r="C351" s="270">
        <v>3327.8</v>
      </c>
      <c r="D351" s="271">
        <v>3343.0666666666671</v>
      </c>
      <c r="E351" s="271">
        <v>3306.3333333333339</v>
      </c>
      <c r="F351" s="271">
        <v>3284.8666666666668</v>
      </c>
      <c r="G351" s="271">
        <v>3248.1333333333337</v>
      </c>
      <c r="H351" s="271">
        <v>3364.5333333333342</v>
      </c>
      <c r="I351" s="271">
        <v>3401.2666666666669</v>
      </c>
      <c r="J351" s="271">
        <v>3422.7333333333345</v>
      </c>
      <c r="K351" s="270">
        <v>3379.8</v>
      </c>
      <c r="L351" s="270">
        <v>3321.6</v>
      </c>
      <c r="M351" s="270">
        <v>0.91264999999999996</v>
      </c>
      <c r="N351" s="1"/>
      <c r="O351" s="1"/>
    </row>
    <row r="352" spans="1:15" ht="12.75" customHeight="1">
      <c r="A352" s="30">
        <v>342</v>
      </c>
      <c r="B352" s="280" t="s">
        <v>445</v>
      </c>
      <c r="C352" s="270">
        <v>375.7</v>
      </c>
      <c r="D352" s="271">
        <v>380.58333333333331</v>
      </c>
      <c r="E352" s="271">
        <v>369.11666666666662</v>
      </c>
      <c r="F352" s="271">
        <v>362.5333333333333</v>
      </c>
      <c r="G352" s="271">
        <v>351.06666666666661</v>
      </c>
      <c r="H352" s="271">
        <v>387.16666666666663</v>
      </c>
      <c r="I352" s="271">
        <v>398.63333333333333</v>
      </c>
      <c r="J352" s="271">
        <v>405.21666666666664</v>
      </c>
      <c r="K352" s="270">
        <v>392.05</v>
      </c>
      <c r="L352" s="270">
        <v>374</v>
      </c>
      <c r="M352" s="270">
        <v>6.6517299999999997</v>
      </c>
      <c r="N352" s="1"/>
      <c r="O352" s="1"/>
    </row>
    <row r="353" spans="1:15" ht="12.75" customHeight="1">
      <c r="A353" s="30">
        <v>343</v>
      </c>
      <c r="B353" s="280" t="s">
        <v>446</v>
      </c>
      <c r="C353" s="270">
        <v>283.95</v>
      </c>
      <c r="D353" s="271">
        <v>285.31666666666666</v>
      </c>
      <c r="E353" s="271">
        <v>281.63333333333333</v>
      </c>
      <c r="F353" s="271">
        <v>279.31666666666666</v>
      </c>
      <c r="G353" s="271">
        <v>275.63333333333333</v>
      </c>
      <c r="H353" s="271">
        <v>287.63333333333333</v>
      </c>
      <c r="I353" s="271">
        <v>291.31666666666661</v>
      </c>
      <c r="J353" s="271">
        <v>293.63333333333333</v>
      </c>
      <c r="K353" s="270">
        <v>289</v>
      </c>
      <c r="L353" s="270">
        <v>283</v>
      </c>
      <c r="M353" s="270">
        <v>2.0224199999999999</v>
      </c>
      <c r="N353" s="1"/>
      <c r="O353" s="1"/>
    </row>
    <row r="354" spans="1:15" ht="12.75" customHeight="1">
      <c r="A354" s="30">
        <v>344</v>
      </c>
      <c r="B354" s="280" t="s">
        <v>181</v>
      </c>
      <c r="C354" s="270">
        <v>1937.65</v>
      </c>
      <c r="D354" s="271">
        <v>1914.3833333333332</v>
      </c>
      <c r="E354" s="271">
        <v>1883.2666666666664</v>
      </c>
      <c r="F354" s="271">
        <v>1828.8833333333332</v>
      </c>
      <c r="G354" s="271">
        <v>1797.7666666666664</v>
      </c>
      <c r="H354" s="271">
        <v>1968.7666666666664</v>
      </c>
      <c r="I354" s="271">
        <v>1999.8833333333332</v>
      </c>
      <c r="J354" s="271">
        <v>2054.2666666666664</v>
      </c>
      <c r="K354" s="270">
        <v>1945.5</v>
      </c>
      <c r="L354" s="270">
        <v>1860</v>
      </c>
      <c r="M354" s="270">
        <v>9.8778500000000005</v>
      </c>
      <c r="N354" s="1"/>
      <c r="O354" s="1"/>
    </row>
    <row r="355" spans="1:15" ht="12.75" customHeight="1">
      <c r="A355" s="30">
        <v>345</v>
      </c>
      <c r="B355" s="280" t="s">
        <v>171</v>
      </c>
      <c r="C355" s="270">
        <v>49786.2</v>
      </c>
      <c r="D355" s="271">
        <v>49660.366666666669</v>
      </c>
      <c r="E355" s="271">
        <v>49284.233333333337</v>
      </c>
      <c r="F355" s="271">
        <v>48782.26666666667</v>
      </c>
      <c r="G355" s="271">
        <v>48406.133333333339</v>
      </c>
      <c r="H355" s="271">
        <v>50162.333333333336</v>
      </c>
      <c r="I355" s="271">
        <v>50538.466666666667</v>
      </c>
      <c r="J355" s="271">
        <v>51040.433333333334</v>
      </c>
      <c r="K355" s="270">
        <v>50036.5</v>
      </c>
      <c r="L355" s="270">
        <v>49158.400000000001</v>
      </c>
      <c r="M355" s="270">
        <v>0.22649</v>
      </c>
      <c r="N355" s="1"/>
      <c r="O355" s="1"/>
    </row>
    <row r="356" spans="1:15" ht="12.75" customHeight="1">
      <c r="A356" s="30">
        <v>346</v>
      </c>
      <c r="B356" s="280" t="s">
        <v>447</v>
      </c>
      <c r="C356" s="270">
        <v>3402.3</v>
      </c>
      <c r="D356" s="271">
        <v>3410.7833333333333</v>
      </c>
      <c r="E356" s="271">
        <v>3377.5666666666666</v>
      </c>
      <c r="F356" s="271">
        <v>3352.8333333333335</v>
      </c>
      <c r="G356" s="271">
        <v>3319.6166666666668</v>
      </c>
      <c r="H356" s="271">
        <v>3435.5166666666664</v>
      </c>
      <c r="I356" s="271">
        <v>3468.7333333333327</v>
      </c>
      <c r="J356" s="271">
        <v>3493.4666666666662</v>
      </c>
      <c r="K356" s="270">
        <v>3444</v>
      </c>
      <c r="L356" s="270">
        <v>3386.05</v>
      </c>
      <c r="M356" s="270">
        <v>1.94167</v>
      </c>
      <c r="N356" s="1"/>
      <c r="O356" s="1"/>
    </row>
    <row r="357" spans="1:15" ht="12.75" customHeight="1">
      <c r="A357" s="30">
        <v>347</v>
      </c>
      <c r="B357" s="280" t="s">
        <v>173</v>
      </c>
      <c r="C357" s="270">
        <v>215.95</v>
      </c>
      <c r="D357" s="271">
        <v>216.48333333333335</v>
      </c>
      <c r="E357" s="271">
        <v>213.16666666666669</v>
      </c>
      <c r="F357" s="271">
        <v>210.38333333333333</v>
      </c>
      <c r="G357" s="271">
        <v>207.06666666666666</v>
      </c>
      <c r="H357" s="271">
        <v>219.26666666666671</v>
      </c>
      <c r="I357" s="271">
        <v>222.58333333333337</v>
      </c>
      <c r="J357" s="271">
        <v>225.36666666666673</v>
      </c>
      <c r="K357" s="270">
        <v>219.8</v>
      </c>
      <c r="L357" s="270">
        <v>213.7</v>
      </c>
      <c r="M357" s="270">
        <v>10.762980000000001</v>
      </c>
      <c r="N357" s="1"/>
      <c r="O357" s="1"/>
    </row>
    <row r="358" spans="1:15" ht="12.75" customHeight="1">
      <c r="A358" s="30">
        <v>348</v>
      </c>
      <c r="B358" s="280" t="s">
        <v>175</v>
      </c>
      <c r="C358" s="270">
        <v>4277.45</v>
      </c>
      <c r="D358" s="271">
        <v>4265.3166666666666</v>
      </c>
      <c r="E358" s="271">
        <v>4240.6333333333332</v>
      </c>
      <c r="F358" s="271">
        <v>4203.8166666666666</v>
      </c>
      <c r="G358" s="271">
        <v>4179.1333333333332</v>
      </c>
      <c r="H358" s="271">
        <v>4302.1333333333332</v>
      </c>
      <c r="I358" s="271">
        <v>4326.8166666666657</v>
      </c>
      <c r="J358" s="271">
        <v>4363.6333333333332</v>
      </c>
      <c r="K358" s="270">
        <v>4290</v>
      </c>
      <c r="L358" s="270">
        <v>4228.5</v>
      </c>
      <c r="M358" s="270">
        <v>9.4399999999999998E-2</v>
      </c>
      <c r="N358" s="1"/>
      <c r="O358" s="1"/>
    </row>
    <row r="359" spans="1:15" ht="12.75" customHeight="1">
      <c r="A359" s="30">
        <v>349</v>
      </c>
      <c r="B359" s="280" t="s">
        <v>449</v>
      </c>
      <c r="C359" s="270">
        <v>1389.05</v>
      </c>
      <c r="D359" s="271">
        <v>1388</v>
      </c>
      <c r="E359" s="271">
        <v>1366.05</v>
      </c>
      <c r="F359" s="271">
        <v>1343.05</v>
      </c>
      <c r="G359" s="271">
        <v>1321.1</v>
      </c>
      <c r="H359" s="271">
        <v>1411</v>
      </c>
      <c r="I359" s="271">
        <v>1432.9499999999998</v>
      </c>
      <c r="J359" s="271">
        <v>1455.95</v>
      </c>
      <c r="K359" s="270">
        <v>1409.95</v>
      </c>
      <c r="L359" s="270">
        <v>1365</v>
      </c>
      <c r="M359" s="270">
        <v>1.6083700000000001</v>
      </c>
      <c r="N359" s="1"/>
      <c r="O359" s="1"/>
    </row>
    <row r="360" spans="1:15" ht="12.75" customHeight="1">
      <c r="A360" s="30">
        <v>350</v>
      </c>
      <c r="B360" s="280" t="s">
        <v>176</v>
      </c>
      <c r="C360" s="270">
        <v>2832.75</v>
      </c>
      <c r="D360" s="271">
        <v>2851.7666666666664</v>
      </c>
      <c r="E360" s="271">
        <v>2810.5333333333328</v>
      </c>
      <c r="F360" s="271">
        <v>2788.3166666666666</v>
      </c>
      <c r="G360" s="271">
        <v>2747.083333333333</v>
      </c>
      <c r="H360" s="271">
        <v>2873.9833333333327</v>
      </c>
      <c r="I360" s="271">
        <v>2915.2166666666662</v>
      </c>
      <c r="J360" s="271">
        <v>2937.4333333333325</v>
      </c>
      <c r="K360" s="270">
        <v>2893</v>
      </c>
      <c r="L360" s="270">
        <v>2829.55</v>
      </c>
      <c r="M360" s="270">
        <v>3.4883500000000001</v>
      </c>
      <c r="N360" s="1"/>
      <c r="O360" s="1"/>
    </row>
    <row r="361" spans="1:15" ht="12.75" customHeight="1">
      <c r="A361" s="30">
        <v>351</v>
      </c>
      <c r="B361" s="280" t="s">
        <v>172</v>
      </c>
      <c r="C361" s="270">
        <v>1020.35</v>
      </c>
      <c r="D361" s="271">
        <v>1020</v>
      </c>
      <c r="E361" s="271">
        <v>999.34999999999991</v>
      </c>
      <c r="F361" s="271">
        <v>978.34999999999991</v>
      </c>
      <c r="G361" s="271">
        <v>957.69999999999982</v>
      </c>
      <c r="H361" s="271">
        <v>1041</v>
      </c>
      <c r="I361" s="271">
        <v>1061.6500000000001</v>
      </c>
      <c r="J361" s="271">
        <v>1082.6500000000001</v>
      </c>
      <c r="K361" s="270">
        <v>1040.6500000000001</v>
      </c>
      <c r="L361" s="270">
        <v>999</v>
      </c>
      <c r="M361" s="270">
        <v>20.789169999999999</v>
      </c>
      <c r="N361" s="1"/>
      <c r="O361" s="1"/>
    </row>
    <row r="362" spans="1:15" ht="12.75" customHeight="1">
      <c r="A362" s="30">
        <v>352</v>
      </c>
      <c r="B362" s="280" t="s">
        <v>450</v>
      </c>
      <c r="C362" s="270">
        <v>872.25</v>
      </c>
      <c r="D362" s="271">
        <v>882.36666666666667</v>
      </c>
      <c r="E362" s="271">
        <v>855.88333333333333</v>
      </c>
      <c r="F362" s="271">
        <v>839.51666666666665</v>
      </c>
      <c r="G362" s="271">
        <v>813.0333333333333</v>
      </c>
      <c r="H362" s="271">
        <v>898.73333333333335</v>
      </c>
      <c r="I362" s="271">
        <v>925.2166666666667</v>
      </c>
      <c r="J362" s="271">
        <v>941.58333333333337</v>
      </c>
      <c r="K362" s="270">
        <v>908.85</v>
      </c>
      <c r="L362" s="270">
        <v>866</v>
      </c>
      <c r="M362" s="270">
        <v>0.36398000000000003</v>
      </c>
      <c r="N362" s="1"/>
      <c r="O362" s="1"/>
    </row>
    <row r="363" spans="1:15" ht="12.75" customHeight="1">
      <c r="A363" s="30">
        <v>353</v>
      </c>
      <c r="B363" s="280" t="s">
        <v>270</v>
      </c>
      <c r="C363" s="270">
        <v>2498.85</v>
      </c>
      <c r="D363" s="271">
        <v>2502.9500000000003</v>
      </c>
      <c r="E363" s="271">
        <v>2470.9000000000005</v>
      </c>
      <c r="F363" s="271">
        <v>2442.9500000000003</v>
      </c>
      <c r="G363" s="271">
        <v>2410.9000000000005</v>
      </c>
      <c r="H363" s="271">
        <v>2530.9000000000005</v>
      </c>
      <c r="I363" s="271">
        <v>2562.9500000000007</v>
      </c>
      <c r="J363" s="271">
        <v>2590.9000000000005</v>
      </c>
      <c r="K363" s="270">
        <v>2535</v>
      </c>
      <c r="L363" s="270">
        <v>2475</v>
      </c>
      <c r="M363" s="270">
        <v>2.4209100000000001</v>
      </c>
      <c r="N363" s="1"/>
      <c r="O363" s="1"/>
    </row>
    <row r="364" spans="1:15" ht="12.75" customHeight="1">
      <c r="A364" s="30">
        <v>354</v>
      </c>
      <c r="B364" s="280" t="s">
        <v>451</v>
      </c>
      <c r="C364" s="270">
        <v>2179.65</v>
      </c>
      <c r="D364" s="271">
        <v>2183.65</v>
      </c>
      <c r="E364" s="271">
        <v>2162</v>
      </c>
      <c r="F364" s="271">
        <v>2144.35</v>
      </c>
      <c r="G364" s="271">
        <v>2122.6999999999998</v>
      </c>
      <c r="H364" s="271">
        <v>2201.3000000000002</v>
      </c>
      <c r="I364" s="271">
        <v>2222.9500000000007</v>
      </c>
      <c r="J364" s="271">
        <v>2240.6000000000004</v>
      </c>
      <c r="K364" s="270">
        <v>2205.3000000000002</v>
      </c>
      <c r="L364" s="270">
        <v>2166</v>
      </c>
      <c r="M364" s="270">
        <v>1.1076699999999999</v>
      </c>
      <c r="N364" s="1"/>
      <c r="O364" s="1"/>
    </row>
    <row r="365" spans="1:15" ht="12.75" customHeight="1">
      <c r="A365" s="30">
        <v>355</v>
      </c>
      <c r="B365" s="280" t="s">
        <v>806</v>
      </c>
      <c r="C365" s="270">
        <v>303.60000000000002</v>
      </c>
      <c r="D365" s="271">
        <v>305.84999999999997</v>
      </c>
      <c r="E365" s="271">
        <v>299.99999999999994</v>
      </c>
      <c r="F365" s="271">
        <v>296.39999999999998</v>
      </c>
      <c r="G365" s="271">
        <v>290.54999999999995</v>
      </c>
      <c r="H365" s="271">
        <v>309.44999999999993</v>
      </c>
      <c r="I365" s="271">
        <v>315.29999999999995</v>
      </c>
      <c r="J365" s="271">
        <v>318.89999999999992</v>
      </c>
      <c r="K365" s="270">
        <v>311.7</v>
      </c>
      <c r="L365" s="270">
        <v>302.25</v>
      </c>
      <c r="M365" s="270">
        <v>33.956659999999999</v>
      </c>
      <c r="N365" s="1"/>
      <c r="O365" s="1"/>
    </row>
    <row r="366" spans="1:15" ht="12.75" customHeight="1">
      <c r="A366" s="30">
        <v>356</v>
      </c>
      <c r="B366" s="280" t="s">
        <v>174</v>
      </c>
      <c r="C366" s="270">
        <v>114.45</v>
      </c>
      <c r="D366" s="271">
        <v>115.13333333333333</v>
      </c>
      <c r="E366" s="271">
        <v>113.56666666666665</v>
      </c>
      <c r="F366" s="271">
        <v>112.68333333333332</v>
      </c>
      <c r="G366" s="271">
        <v>111.11666666666665</v>
      </c>
      <c r="H366" s="271">
        <v>116.01666666666665</v>
      </c>
      <c r="I366" s="271">
        <v>117.58333333333331</v>
      </c>
      <c r="J366" s="271">
        <v>118.46666666666665</v>
      </c>
      <c r="K366" s="270">
        <v>116.7</v>
      </c>
      <c r="L366" s="270">
        <v>114.25</v>
      </c>
      <c r="M366" s="270">
        <v>52.606540000000003</v>
      </c>
      <c r="N366" s="1"/>
      <c r="O366" s="1"/>
    </row>
    <row r="367" spans="1:15" ht="12.75" customHeight="1">
      <c r="A367" s="30">
        <v>357</v>
      </c>
      <c r="B367" s="280" t="s">
        <v>179</v>
      </c>
      <c r="C367" s="270">
        <v>223.4</v>
      </c>
      <c r="D367" s="271">
        <v>223.55000000000004</v>
      </c>
      <c r="E367" s="271">
        <v>221.55000000000007</v>
      </c>
      <c r="F367" s="271">
        <v>219.70000000000002</v>
      </c>
      <c r="G367" s="271">
        <v>217.70000000000005</v>
      </c>
      <c r="H367" s="271">
        <v>225.40000000000009</v>
      </c>
      <c r="I367" s="271">
        <v>227.40000000000003</v>
      </c>
      <c r="J367" s="271">
        <v>229.25000000000011</v>
      </c>
      <c r="K367" s="270">
        <v>225.55</v>
      </c>
      <c r="L367" s="270">
        <v>221.7</v>
      </c>
      <c r="M367" s="270">
        <v>135.41605999999999</v>
      </c>
      <c r="N367" s="1"/>
      <c r="O367" s="1"/>
    </row>
    <row r="368" spans="1:15" ht="12.75" customHeight="1">
      <c r="A368" s="30">
        <v>358</v>
      </c>
      <c r="B368" s="280" t="s">
        <v>807</v>
      </c>
      <c r="C368" s="270">
        <v>414.4</v>
      </c>
      <c r="D368" s="271">
        <v>418.34999999999997</v>
      </c>
      <c r="E368" s="271">
        <v>409.04999999999995</v>
      </c>
      <c r="F368" s="271">
        <v>403.7</v>
      </c>
      <c r="G368" s="271">
        <v>394.4</v>
      </c>
      <c r="H368" s="271">
        <v>423.69999999999993</v>
      </c>
      <c r="I368" s="271">
        <v>433</v>
      </c>
      <c r="J368" s="271">
        <v>438.34999999999991</v>
      </c>
      <c r="K368" s="270">
        <v>427.65</v>
      </c>
      <c r="L368" s="270">
        <v>413</v>
      </c>
      <c r="M368" s="270">
        <v>5.6586499999999997</v>
      </c>
      <c r="N368" s="1"/>
      <c r="O368" s="1"/>
    </row>
    <row r="369" spans="1:15" ht="12.75" customHeight="1">
      <c r="A369" s="30">
        <v>359</v>
      </c>
      <c r="B369" s="280" t="s">
        <v>271</v>
      </c>
      <c r="C369" s="270">
        <v>490.15</v>
      </c>
      <c r="D369" s="271">
        <v>487.56666666666666</v>
      </c>
      <c r="E369" s="271">
        <v>483.63333333333333</v>
      </c>
      <c r="F369" s="271">
        <v>477.11666666666667</v>
      </c>
      <c r="G369" s="271">
        <v>473.18333333333334</v>
      </c>
      <c r="H369" s="271">
        <v>494.08333333333331</v>
      </c>
      <c r="I369" s="271">
        <v>498.01666666666659</v>
      </c>
      <c r="J369" s="271">
        <v>504.5333333333333</v>
      </c>
      <c r="K369" s="270">
        <v>491.5</v>
      </c>
      <c r="L369" s="270">
        <v>481.05</v>
      </c>
      <c r="M369" s="270">
        <v>5.2494899999999998</v>
      </c>
      <c r="N369" s="1"/>
      <c r="O369" s="1"/>
    </row>
    <row r="370" spans="1:15" ht="12.75" customHeight="1">
      <c r="A370" s="30">
        <v>360</v>
      </c>
      <c r="B370" s="280" t="s">
        <v>452</v>
      </c>
      <c r="C370" s="270">
        <v>596.20000000000005</v>
      </c>
      <c r="D370" s="271">
        <v>597.25</v>
      </c>
      <c r="E370" s="271">
        <v>593.1</v>
      </c>
      <c r="F370" s="271">
        <v>590</v>
      </c>
      <c r="G370" s="271">
        <v>585.85</v>
      </c>
      <c r="H370" s="271">
        <v>600.35</v>
      </c>
      <c r="I370" s="271">
        <v>604.50000000000011</v>
      </c>
      <c r="J370" s="271">
        <v>607.6</v>
      </c>
      <c r="K370" s="270">
        <v>601.4</v>
      </c>
      <c r="L370" s="270">
        <v>594.15</v>
      </c>
      <c r="M370" s="270">
        <v>1.01061</v>
      </c>
      <c r="N370" s="1"/>
      <c r="O370" s="1"/>
    </row>
    <row r="371" spans="1:15" ht="12.75" customHeight="1">
      <c r="A371" s="30">
        <v>361</v>
      </c>
      <c r="B371" s="280" t="s">
        <v>453</v>
      </c>
      <c r="C371" s="270">
        <v>126.25</v>
      </c>
      <c r="D371" s="271">
        <v>126.91666666666667</v>
      </c>
      <c r="E371" s="271">
        <v>125.13333333333335</v>
      </c>
      <c r="F371" s="271">
        <v>124.01666666666668</v>
      </c>
      <c r="G371" s="271">
        <v>122.23333333333336</v>
      </c>
      <c r="H371" s="271">
        <v>128.03333333333336</v>
      </c>
      <c r="I371" s="271">
        <v>129.81666666666666</v>
      </c>
      <c r="J371" s="271">
        <v>130.93333333333334</v>
      </c>
      <c r="K371" s="270">
        <v>128.69999999999999</v>
      </c>
      <c r="L371" s="270">
        <v>125.8</v>
      </c>
      <c r="M371" s="270">
        <v>2.0622199999999999</v>
      </c>
      <c r="N371" s="1"/>
      <c r="O371" s="1"/>
    </row>
    <row r="372" spans="1:15" ht="12.75" customHeight="1">
      <c r="A372" s="30">
        <v>362</v>
      </c>
      <c r="B372" s="280" t="s">
        <v>852</v>
      </c>
      <c r="C372" s="270">
        <v>1389.95</v>
      </c>
      <c r="D372" s="271">
        <v>1393.95</v>
      </c>
      <c r="E372" s="271">
        <v>1361</v>
      </c>
      <c r="F372" s="271">
        <v>1332.05</v>
      </c>
      <c r="G372" s="271">
        <v>1299.0999999999999</v>
      </c>
      <c r="H372" s="271">
        <v>1422.9</v>
      </c>
      <c r="I372" s="271">
        <v>1455.8500000000004</v>
      </c>
      <c r="J372" s="271">
        <v>1484.8000000000002</v>
      </c>
      <c r="K372" s="270">
        <v>1426.9</v>
      </c>
      <c r="L372" s="270">
        <v>1365</v>
      </c>
      <c r="M372" s="270">
        <v>0.15751999999999999</v>
      </c>
      <c r="N372" s="1"/>
      <c r="O372" s="1"/>
    </row>
    <row r="373" spans="1:15" ht="12.75" customHeight="1">
      <c r="A373" s="30">
        <v>363</v>
      </c>
      <c r="B373" s="280" t="s">
        <v>454</v>
      </c>
      <c r="C373" s="270">
        <v>4274.1499999999996</v>
      </c>
      <c r="D373" s="271">
        <v>4252.166666666667</v>
      </c>
      <c r="E373" s="271">
        <v>4221.9833333333336</v>
      </c>
      <c r="F373" s="271">
        <v>4169.8166666666666</v>
      </c>
      <c r="G373" s="271">
        <v>4139.6333333333332</v>
      </c>
      <c r="H373" s="271">
        <v>4304.3333333333339</v>
      </c>
      <c r="I373" s="271">
        <v>4334.5166666666664</v>
      </c>
      <c r="J373" s="271">
        <v>4386.6833333333343</v>
      </c>
      <c r="K373" s="270">
        <v>4282.3500000000004</v>
      </c>
      <c r="L373" s="270">
        <v>4200</v>
      </c>
      <c r="M373" s="270">
        <v>5.0869999999999999E-2</v>
      </c>
      <c r="N373" s="1"/>
      <c r="O373" s="1"/>
    </row>
    <row r="374" spans="1:15" ht="12.75" customHeight="1">
      <c r="A374" s="30">
        <v>364</v>
      </c>
      <c r="B374" s="280" t="s">
        <v>272</v>
      </c>
      <c r="C374" s="270">
        <v>14125.65</v>
      </c>
      <c r="D374" s="271">
        <v>14060.766666666668</v>
      </c>
      <c r="E374" s="271">
        <v>13954.933333333336</v>
      </c>
      <c r="F374" s="271">
        <v>13784.216666666667</v>
      </c>
      <c r="G374" s="271">
        <v>13678.383333333335</v>
      </c>
      <c r="H374" s="271">
        <v>14231.483333333337</v>
      </c>
      <c r="I374" s="271">
        <v>14337.316666666669</v>
      </c>
      <c r="J374" s="271">
        <v>14508.033333333338</v>
      </c>
      <c r="K374" s="270">
        <v>14166.6</v>
      </c>
      <c r="L374" s="270">
        <v>13890.05</v>
      </c>
      <c r="M374" s="270">
        <v>0.11501</v>
      </c>
      <c r="N374" s="1"/>
      <c r="O374" s="1"/>
    </row>
    <row r="375" spans="1:15" ht="12.75" customHeight="1">
      <c r="A375" s="30">
        <v>365</v>
      </c>
      <c r="B375" s="280" t="s">
        <v>178</v>
      </c>
      <c r="C375" s="270">
        <v>35.700000000000003</v>
      </c>
      <c r="D375" s="271">
        <v>35.633333333333333</v>
      </c>
      <c r="E375" s="271">
        <v>35.316666666666663</v>
      </c>
      <c r="F375" s="271">
        <v>34.93333333333333</v>
      </c>
      <c r="G375" s="271">
        <v>34.61666666666666</v>
      </c>
      <c r="H375" s="271">
        <v>36.016666666666666</v>
      </c>
      <c r="I375" s="271">
        <v>36.333333333333343</v>
      </c>
      <c r="J375" s="271">
        <v>36.716666666666669</v>
      </c>
      <c r="K375" s="270">
        <v>35.950000000000003</v>
      </c>
      <c r="L375" s="270">
        <v>35.25</v>
      </c>
      <c r="M375" s="270">
        <v>333.08634000000001</v>
      </c>
      <c r="N375" s="1"/>
      <c r="O375" s="1"/>
    </row>
    <row r="376" spans="1:15" ht="12.75" customHeight="1">
      <c r="A376" s="30">
        <v>366</v>
      </c>
      <c r="B376" s="280" t="s">
        <v>455</v>
      </c>
      <c r="C376" s="270">
        <v>565.4</v>
      </c>
      <c r="D376" s="271">
        <v>568.30000000000007</v>
      </c>
      <c r="E376" s="271">
        <v>560.60000000000014</v>
      </c>
      <c r="F376" s="271">
        <v>555.80000000000007</v>
      </c>
      <c r="G376" s="271">
        <v>548.10000000000014</v>
      </c>
      <c r="H376" s="271">
        <v>573.10000000000014</v>
      </c>
      <c r="I376" s="271">
        <v>580.80000000000018</v>
      </c>
      <c r="J376" s="271">
        <v>585.60000000000014</v>
      </c>
      <c r="K376" s="270">
        <v>576</v>
      </c>
      <c r="L376" s="270">
        <v>563.5</v>
      </c>
      <c r="M376" s="270">
        <v>1.33575</v>
      </c>
      <c r="N376" s="1"/>
      <c r="O376" s="1"/>
    </row>
    <row r="377" spans="1:15" ht="12.75" customHeight="1">
      <c r="A377" s="30">
        <v>367</v>
      </c>
      <c r="B377" s="280" t="s">
        <v>183</v>
      </c>
      <c r="C377" s="270">
        <v>124.05</v>
      </c>
      <c r="D377" s="271">
        <v>123.98333333333333</v>
      </c>
      <c r="E377" s="271">
        <v>122.26666666666667</v>
      </c>
      <c r="F377" s="271">
        <v>120.48333333333333</v>
      </c>
      <c r="G377" s="271">
        <v>118.76666666666667</v>
      </c>
      <c r="H377" s="271">
        <v>125.76666666666667</v>
      </c>
      <c r="I377" s="271">
        <v>127.48333333333333</v>
      </c>
      <c r="J377" s="271">
        <v>129.26666666666665</v>
      </c>
      <c r="K377" s="270">
        <v>125.7</v>
      </c>
      <c r="L377" s="270">
        <v>122.2</v>
      </c>
      <c r="M377" s="270">
        <v>155.63767999999999</v>
      </c>
      <c r="N377" s="1"/>
      <c r="O377" s="1"/>
    </row>
    <row r="378" spans="1:15" ht="12.75" customHeight="1">
      <c r="A378" s="30">
        <v>368</v>
      </c>
      <c r="B378" s="280" t="s">
        <v>184</v>
      </c>
      <c r="C378" s="270">
        <v>106.25</v>
      </c>
      <c r="D378" s="271">
        <v>106.76666666666667</v>
      </c>
      <c r="E378" s="271">
        <v>105.48333333333333</v>
      </c>
      <c r="F378" s="271">
        <v>104.71666666666667</v>
      </c>
      <c r="G378" s="271">
        <v>103.43333333333334</v>
      </c>
      <c r="H378" s="271">
        <v>107.53333333333333</v>
      </c>
      <c r="I378" s="271">
        <v>108.81666666666666</v>
      </c>
      <c r="J378" s="271">
        <v>109.58333333333333</v>
      </c>
      <c r="K378" s="270">
        <v>108.05</v>
      </c>
      <c r="L378" s="270">
        <v>106</v>
      </c>
      <c r="M378" s="270">
        <v>37.236069999999998</v>
      </c>
      <c r="N378" s="1"/>
      <c r="O378" s="1"/>
    </row>
    <row r="379" spans="1:15" ht="12.75" customHeight="1">
      <c r="A379" s="30">
        <v>369</v>
      </c>
      <c r="B379" s="280" t="s">
        <v>809</v>
      </c>
      <c r="C379" s="270">
        <v>613.65</v>
      </c>
      <c r="D379" s="271">
        <v>616.91666666666663</v>
      </c>
      <c r="E379" s="271">
        <v>606.83333333333326</v>
      </c>
      <c r="F379" s="271">
        <v>600.01666666666665</v>
      </c>
      <c r="G379" s="271">
        <v>589.93333333333328</v>
      </c>
      <c r="H379" s="271">
        <v>623.73333333333323</v>
      </c>
      <c r="I379" s="271">
        <v>633.81666666666649</v>
      </c>
      <c r="J379" s="271">
        <v>640.63333333333321</v>
      </c>
      <c r="K379" s="270">
        <v>627</v>
      </c>
      <c r="L379" s="270">
        <v>610.1</v>
      </c>
      <c r="M379" s="270">
        <v>2.4647399999999999</v>
      </c>
      <c r="N379" s="1"/>
      <c r="O379" s="1"/>
    </row>
    <row r="380" spans="1:15" ht="12.75" customHeight="1">
      <c r="A380" s="30">
        <v>370</v>
      </c>
      <c r="B380" s="280" t="s">
        <v>456</v>
      </c>
      <c r="C380" s="270">
        <v>299</v>
      </c>
      <c r="D380" s="271">
        <v>299.36666666666667</v>
      </c>
      <c r="E380" s="271">
        <v>296.73333333333335</v>
      </c>
      <c r="F380" s="271">
        <v>294.4666666666667</v>
      </c>
      <c r="G380" s="271">
        <v>291.83333333333337</v>
      </c>
      <c r="H380" s="271">
        <v>301.63333333333333</v>
      </c>
      <c r="I380" s="271">
        <v>304.26666666666665</v>
      </c>
      <c r="J380" s="271">
        <v>306.5333333333333</v>
      </c>
      <c r="K380" s="270">
        <v>302</v>
      </c>
      <c r="L380" s="270">
        <v>297.10000000000002</v>
      </c>
      <c r="M380" s="270">
        <v>1.7851699999999999</v>
      </c>
      <c r="N380" s="1"/>
      <c r="O380" s="1"/>
    </row>
    <row r="381" spans="1:15" ht="12.75" customHeight="1">
      <c r="A381" s="30">
        <v>371</v>
      </c>
      <c r="B381" s="280" t="s">
        <v>457</v>
      </c>
      <c r="C381" s="270">
        <v>1037.8499999999999</v>
      </c>
      <c r="D381" s="271">
        <v>1037.0333333333333</v>
      </c>
      <c r="E381" s="271">
        <v>1022.0666666666666</v>
      </c>
      <c r="F381" s="271">
        <v>1006.2833333333333</v>
      </c>
      <c r="G381" s="271">
        <v>991.31666666666661</v>
      </c>
      <c r="H381" s="271">
        <v>1052.8166666666666</v>
      </c>
      <c r="I381" s="271">
        <v>1067.7833333333333</v>
      </c>
      <c r="J381" s="271">
        <v>1083.5666666666666</v>
      </c>
      <c r="K381" s="270">
        <v>1052</v>
      </c>
      <c r="L381" s="270">
        <v>1021.25</v>
      </c>
      <c r="M381" s="270">
        <v>1.5402100000000001</v>
      </c>
      <c r="N381" s="1"/>
      <c r="O381" s="1"/>
    </row>
    <row r="382" spans="1:15" ht="12.75" customHeight="1">
      <c r="A382" s="30">
        <v>372</v>
      </c>
      <c r="B382" s="280" t="s">
        <v>458</v>
      </c>
      <c r="C382" s="270">
        <v>32.950000000000003</v>
      </c>
      <c r="D382" s="271">
        <v>33.049999999999997</v>
      </c>
      <c r="E382" s="271">
        <v>32.699999999999996</v>
      </c>
      <c r="F382" s="271">
        <v>32.449999999999996</v>
      </c>
      <c r="G382" s="271">
        <v>32.099999999999994</v>
      </c>
      <c r="H382" s="271">
        <v>33.299999999999997</v>
      </c>
      <c r="I382" s="271">
        <v>33.649999999999991</v>
      </c>
      <c r="J382" s="271">
        <v>33.9</v>
      </c>
      <c r="K382" s="270">
        <v>33.4</v>
      </c>
      <c r="L382" s="270">
        <v>32.799999999999997</v>
      </c>
      <c r="M382" s="270">
        <v>30.009129999999999</v>
      </c>
      <c r="N382" s="1"/>
      <c r="O382" s="1"/>
    </row>
    <row r="383" spans="1:15" ht="12.75" customHeight="1">
      <c r="A383" s="30">
        <v>373</v>
      </c>
      <c r="B383" s="280" t="s">
        <v>808</v>
      </c>
      <c r="C383" s="270">
        <v>101.15</v>
      </c>
      <c r="D383" s="271">
        <v>101.63333333333334</v>
      </c>
      <c r="E383" s="271">
        <v>100.31666666666668</v>
      </c>
      <c r="F383" s="271">
        <v>99.483333333333334</v>
      </c>
      <c r="G383" s="271">
        <v>98.166666666666671</v>
      </c>
      <c r="H383" s="271">
        <v>102.46666666666668</v>
      </c>
      <c r="I383" s="271">
        <v>103.78333333333335</v>
      </c>
      <c r="J383" s="271">
        <v>104.61666666666669</v>
      </c>
      <c r="K383" s="270">
        <v>102.95</v>
      </c>
      <c r="L383" s="270">
        <v>100.8</v>
      </c>
      <c r="M383" s="270">
        <v>5.3653700000000004</v>
      </c>
      <c r="N383" s="1"/>
      <c r="O383" s="1"/>
    </row>
    <row r="384" spans="1:15" ht="12.75" customHeight="1">
      <c r="A384" s="30">
        <v>374</v>
      </c>
      <c r="B384" s="280" t="s">
        <v>459</v>
      </c>
      <c r="C384" s="270">
        <v>203.9</v>
      </c>
      <c r="D384" s="271">
        <v>202.16666666666666</v>
      </c>
      <c r="E384" s="271">
        <v>197.98333333333332</v>
      </c>
      <c r="F384" s="271">
        <v>192.06666666666666</v>
      </c>
      <c r="G384" s="271">
        <v>187.88333333333333</v>
      </c>
      <c r="H384" s="271">
        <v>208.08333333333331</v>
      </c>
      <c r="I384" s="271">
        <v>212.26666666666665</v>
      </c>
      <c r="J384" s="271">
        <v>218.18333333333331</v>
      </c>
      <c r="K384" s="270">
        <v>206.35</v>
      </c>
      <c r="L384" s="270">
        <v>196.25</v>
      </c>
      <c r="M384" s="270">
        <v>36.365470000000002</v>
      </c>
      <c r="N384" s="1"/>
      <c r="O384" s="1"/>
    </row>
    <row r="385" spans="1:15" ht="12.75" customHeight="1">
      <c r="A385" s="30">
        <v>375</v>
      </c>
      <c r="B385" s="280" t="s">
        <v>460</v>
      </c>
      <c r="C385" s="270">
        <v>580.04999999999995</v>
      </c>
      <c r="D385" s="271">
        <v>582.4</v>
      </c>
      <c r="E385" s="271">
        <v>575.79999999999995</v>
      </c>
      <c r="F385" s="271">
        <v>571.54999999999995</v>
      </c>
      <c r="G385" s="271">
        <v>564.94999999999993</v>
      </c>
      <c r="H385" s="271">
        <v>586.65</v>
      </c>
      <c r="I385" s="271">
        <v>593.25000000000011</v>
      </c>
      <c r="J385" s="271">
        <v>597.5</v>
      </c>
      <c r="K385" s="270">
        <v>589</v>
      </c>
      <c r="L385" s="270">
        <v>578.15</v>
      </c>
      <c r="M385" s="270">
        <v>0.51783000000000001</v>
      </c>
      <c r="N385" s="1"/>
      <c r="O385" s="1"/>
    </row>
    <row r="386" spans="1:15" ht="12.75" customHeight="1">
      <c r="A386" s="30">
        <v>376</v>
      </c>
      <c r="B386" s="280" t="s">
        <v>461</v>
      </c>
      <c r="C386" s="270">
        <v>225.25</v>
      </c>
      <c r="D386" s="271">
        <v>225.85</v>
      </c>
      <c r="E386" s="271">
        <v>224.35</v>
      </c>
      <c r="F386" s="271">
        <v>223.45</v>
      </c>
      <c r="G386" s="271">
        <v>221.95</v>
      </c>
      <c r="H386" s="271">
        <v>226.75</v>
      </c>
      <c r="I386" s="271">
        <v>228.25</v>
      </c>
      <c r="J386" s="271">
        <v>229.15</v>
      </c>
      <c r="K386" s="270">
        <v>227.35</v>
      </c>
      <c r="L386" s="270">
        <v>224.95</v>
      </c>
      <c r="M386" s="270">
        <v>0.89515</v>
      </c>
      <c r="N386" s="1"/>
      <c r="O386" s="1"/>
    </row>
    <row r="387" spans="1:15" ht="12.75" customHeight="1">
      <c r="A387" s="30">
        <v>377</v>
      </c>
      <c r="B387" s="280" t="s">
        <v>462</v>
      </c>
      <c r="C387" s="270">
        <v>100.2</v>
      </c>
      <c r="D387" s="271">
        <v>100.3</v>
      </c>
      <c r="E387" s="271">
        <v>99.399999999999991</v>
      </c>
      <c r="F387" s="271">
        <v>98.6</v>
      </c>
      <c r="G387" s="271">
        <v>97.699999999999989</v>
      </c>
      <c r="H387" s="271">
        <v>101.1</v>
      </c>
      <c r="I387" s="271">
        <v>102</v>
      </c>
      <c r="J387" s="271">
        <v>102.8</v>
      </c>
      <c r="K387" s="270">
        <v>101.2</v>
      </c>
      <c r="L387" s="270">
        <v>99.5</v>
      </c>
      <c r="M387" s="270">
        <v>34.150799999999997</v>
      </c>
      <c r="N387" s="1"/>
      <c r="O387" s="1"/>
    </row>
    <row r="388" spans="1:15" ht="12.75" customHeight="1">
      <c r="A388" s="30">
        <v>378</v>
      </c>
      <c r="B388" s="280" t="s">
        <v>463</v>
      </c>
      <c r="C388" s="270">
        <v>1877.7</v>
      </c>
      <c r="D388" s="271">
        <v>1864.6666666666667</v>
      </c>
      <c r="E388" s="271">
        <v>1819.3333333333335</v>
      </c>
      <c r="F388" s="271">
        <v>1760.9666666666667</v>
      </c>
      <c r="G388" s="271">
        <v>1715.6333333333334</v>
      </c>
      <c r="H388" s="271">
        <v>1923.0333333333335</v>
      </c>
      <c r="I388" s="271">
        <v>1968.366666666667</v>
      </c>
      <c r="J388" s="271">
        <v>2026.7333333333336</v>
      </c>
      <c r="K388" s="270">
        <v>1910</v>
      </c>
      <c r="L388" s="270">
        <v>1806.3</v>
      </c>
      <c r="M388" s="270">
        <v>0.33366000000000001</v>
      </c>
      <c r="N388" s="1"/>
      <c r="O388" s="1"/>
    </row>
    <row r="389" spans="1:15" ht="12.75" customHeight="1">
      <c r="A389" s="30">
        <v>379</v>
      </c>
      <c r="B389" s="280" t="s">
        <v>853</v>
      </c>
      <c r="C389" s="270">
        <v>51.35</v>
      </c>
      <c r="D389" s="271">
        <v>51.466666666666669</v>
      </c>
      <c r="E389" s="271">
        <v>50.533333333333339</v>
      </c>
      <c r="F389" s="271">
        <v>49.716666666666669</v>
      </c>
      <c r="G389" s="271">
        <v>48.783333333333339</v>
      </c>
      <c r="H389" s="271">
        <v>52.283333333333339</v>
      </c>
      <c r="I389" s="271">
        <v>53.216666666666676</v>
      </c>
      <c r="J389" s="271">
        <v>54.033333333333339</v>
      </c>
      <c r="K389" s="270">
        <v>52.4</v>
      </c>
      <c r="L389" s="270">
        <v>50.65</v>
      </c>
      <c r="M389" s="270">
        <v>22.540289999999999</v>
      </c>
      <c r="N389" s="1"/>
      <c r="O389" s="1"/>
    </row>
    <row r="390" spans="1:15" ht="12.75" customHeight="1">
      <c r="A390" s="30">
        <v>380</v>
      </c>
      <c r="B390" s="280" t="s">
        <v>464</v>
      </c>
      <c r="C390" s="270">
        <v>150</v>
      </c>
      <c r="D390" s="271">
        <v>149.95000000000002</v>
      </c>
      <c r="E390" s="271">
        <v>147.70000000000005</v>
      </c>
      <c r="F390" s="271">
        <v>145.40000000000003</v>
      </c>
      <c r="G390" s="271">
        <v>143.15000000000006</v>
      </c>
      <c r="H390" s="271">
        <v>152.25000000000003</v>
      </c>
      <c r="I390" s="271">
        <v>154.49999999999997</v>
      </c>
      <c r="J390" s="271">
        <v>156.80000000000001</v>
      </c>
      <c r="K390" s="270">
        <v>152.19999999999999</v>
      </c>
      <c r="L390" s="270">
        <v>147.65</v>
      </c>
      <c r="M390" s="270">
        <v>27.009049999999998</v>
      </c>
      <c r="N390" s="1"/>
      <c r="O390" s="1"/>
    </row>
    <row r="391" spans="1:15" ht="12.75" customHeight="1">
      <c r="A391" s="30">
        <v>381</v>
      </c>
      <c r="B391" s="280" t="s">
        <v>465</v>
      </c>
      <c r="C391" s="270">
        <v>1010.05</v>
      </c>
      <c r="D391" s="271">
        <v>1011.0833333333334</v>
      </c>
      <c r="E391" s="271">
        <v>1003.1666666666667</v>
      </c>
      <c r="F391" s="271">
        <v>996.28333333333342</v>
      </c>
      <c r="G391" s="271">
        <v>988.36666666666679</v>
      </c>
      <c r="H391" s="271">
        <v>1017.9666666666667</v>
      </c>
      <c r="I391" s="271">
        <v>1025.8833333333334</v>
      </c>
      <c r="J391" s="271">
        <v>1032.7666666666667</v>
      </c>
      <c r="K391" s="270">
        <v>1019</v>
      </c>
      <c r="L391" s="270">
        <v>1004.2</v>
      </c>
      <c r="M391" s="270">
        <v>0.85382000000000002</v>
      </c>
      <c r="N391" s="1"/>
      <c r="O391" s="1"/>
    </row>
    <row r="392" spans="1:15" ht="12.75" customHeight="1">
      <c r="A392" s="30">
        <v>382</v>
      </c>
      <c r="B392" s="280" t="s">
        <v>185</v>
      </c>
      <c r="C392" s="270">
        <v>2569.8000000000002</v>
      </c>
      <c r="D392" s="271">
        <v>2560.7666666666669</v>
      </c>
      <c r="E392" s="271">
        <v>2540.0333333333338</v>
      </c>
      <c r="F392" s="271">
        <v>2510.2666666666669</v>
      </c>
      <c r="G392" s="271">
        <v>2489.5333333333338</v>
      </c>
      <c r="H392" s="271">
        <v>2590.5333333333338</v>
      </c>
      <c r="I392" s="271">
        <v>2611.2666666666664</v>
      </c>
      <c r="J392" s="271">
        <v>2641.0333333333338</v>
      </c>
      <c r="K392" s="270">
        <v>2581.5</v>
      </c>
      <c r="L392" s="270">
        <v>2531</v>
      </c>
      <c r="M392" s="270">
        <v>52.277850000000001</v>
      </c>
      <c r="N392" s="1"/>
      <c r="O392" s="1"/>
    </row>
    <row r="393" spans="1:15" ht="12.75" customHeight="1">
      <c r="A393" s="30">
        <v>383</v>
      </c>
      <c r="B393" s="280" t="s">
        <v>823</v>
      </c>
      <c r="C393" s="270">
        <v>133.15</v>
      </c>
      <c r="D393" s="271">
        <v>132.76666666666668</v>
      </c>
      <c r="E393" s="271">
        <v>131.13333333333335</v>
      </c>
      <c r="F393" s="271">
        <v>129.11666666666667</v>
      </c>
      <c r="G393" s="271">
        <v>127.48333333333335</v>
      </c>
      <c r="H393" s="271">
        <v>134.78333333333336</v>
      </c>
      <c r="I393" s="271">
        <v>136.41666666666669</v>
      </c>
      <c r="J393" s="271">
        <v>138.43333333333337</v>
      </c>
      <c r="K393" s="270">
        <v>134.4</v>
      </c>
      <c r="L393" s="270">
        <v>130.75</v>
      </c>
      <c r="M393" s="270">
        <v>7.7477499999999999</v>
      </c>
      <c r="N393" s="1"/>
      <c r="O393" s="1"/>
    </row>
    <row r="394" spans="1:15" ht="12.75" customHeight="1">
      <c r="A394" s="30">
        <v>384</v>
      </c>
      <c r="B394" s="280" t="s">
        <v>466</v>
      </c>
      <c r="C394" s="270">
        <v>971.55</v>
      </c>
      <c r="D394" s="271">
        <v>971.5</v>
      </c>
      <c r="E394" s="271">
        <v>957.05</v>
      </c>
      <c r="F394" s="271">
        <v>942.55</v>
      </c>
      <c r="G394" s="271">
        <v>928.09999999999991</v>
      </c>
      <c r="H394" s="271">
        <v>986</v>
      </c>
      <c r="I394" s="271">
        <v>1000.45</v>
      </c>
      <c r="J394" s="271">
        <v>1014.95</v>
      </c>
      <c r="K394" s="270">
        <v>985.95</v>
      </c>
      <c r="L394" s="270">
        <v>957</v>
      </c>
      <c r="M394" s="270">
        <v>0.53342000000000001</v>
      </c>
      <c r="N394" s="1"/>
      <c r="O394" s="1"/>
    </row>
    <row r="395" spans="1:15" ht="12.75" customHeight="1">
      <c r="A395" s="30">
        <v>385</v>
      </c>
      <c r="B395" s="280" t="s">
        <v>467</v>
      </c>
      <c r="C395" s="270">
        <v>1444.2</v>
      </c>
      <c r="D395" s="271">
        <v>1452.1833333333334</v>
      </c>
      <c r="E395" s="271">
        <v>1432.0166666666669</v>
      </c>
      <c r="F395" s="271">
        <v>1419.8333333333335</v>
      </c>
      <c r="G395" s="271">
        <v>1399.666666666667</v>
      </c>
      <c r="H395" s="271">
        <v>1464.3666666666668</v>
      </c>
      <c r="I395" s="271">
        <v>1484.5333333333333</v>
      </c>
      <c r="J395" s="271">
        <v>1496.7166666666667</v>
      </c>
      <c r="K395" s="270">
        <v>1472.35</v>
      </c>
      <c r="L395" s="270">
        <v>1440</v>
      </c>
      <c r="M395" s="270">
        <v>1.8041</v>
      </c>
      <c r="N395" s="1"/>
      <c r="O395" s="1"/>
    </row>
    <row r="396" spans="1:15" ht="12.75" customHeight="1">
      <c r="A396" s="30">
        <v>386</v>
      </c>
      <c r="B396" s="280" t="s">
        <v>273</v>
      </c>
      <c r="C396" s="270">
        <v>936.35</v>
      </c>
      <c r="D396" s="271">
        <v>936.13333333333321</v>
      </c>
      <c r="E396" s="271">
        <v>929.26666666666642</v>
      </c>
      <c r="F396" s="271">
        <v>922.18333333333317</v>
      </c>
      <c r="G396" s="271">
        <v>915.31666666666638</v>
      </c>
      <c r="H396" s="271">
        <v>943.21666666666647</v>
      </c>
      <c r="I396" s="271">
        <v>950.08333333333326</v>
      </c>
      <c r="J396" s="271">
        <v>957.16666666666652</v>
      </c>
      <c r="K396" s="270">
        <v>943</v>
      </c>
      <c r="L396" s="270">
        <v>929.05</v>
      </c>
      <c r="M396" s="270">
        <v>7.3045799999999996</v>
      </c>
      <c r="N396" s="1"/>
      <c r="O396" s="1"/>
    </row>
    <row r="397" spans="1:15" ht="12.75" customHeight="1">
      <c r="A397" s="30">
        <v>387</v>
      </c>
      <c r="B397" s="280" t="s">
        <v>187</v>
      </c>
      <c r="C397" s="270">
        <v>1293.4000000000001</v>
      </c>
      <c r="D397" s="271">
        <v>1290.4666666666667</v>
      </c>
      <c r="E397" s="271">
        <v>1284.9333333333334</v>
      </c>
      <c r="F397" s="271">
        <v>1276.4666666666667</v>
      </c>
      <c r="G397" s="271">
        <v>1270.9333333333334</v>
      </c>
      <c r="H397" s="271">
        <v>1298.9333333333334</v>
      </c>
      <c r="I397" s="271">
        <v>1304.4666666666667</v>
      </c>
      <c r="J397" s="271">
        <v>1312.9333333333334</v>
      </c>
      <c r="K397" s="270">
        <v>1296</v>
      </c>
      <c r="L397" s="270">
        <v>1282</v>
      </c>
      <c r="M397" s="270">
        <v>4.4093900000000001</v>
      </c>
      <c r="N397" s="1"/>
      <c r="O397" s="1"/>
    </row>
    <row r="398" spans="1:15" ht="12.75" customHeight="1">
      <c r="A398" s="30">
        <v>388</v>
      </c>
      <c r="B398" s="280" t="s">
        <v>468</v>
      </c>
      <c r="C398" s="270">
        <v>454.45</v>
      </c>
      <c r="D398" s="271">
        <v>453.45</v>
      </c>
      <c r="E398" s="271">
        <v>451.4</v>
      </c>
      <c r="F398" s="271">
        <v>448.34999999999997</v>
      </c>
      <c r="G398" s="271">
        <v>446.29999999999995</v>
      </c>
      <c r="H398" s="271">
        <v>456.5</v>
      </c>
      <c r="I398" s="271">
        <v>458.55000000000007</v>
      </c>
      <c r="J398" s="271">
        <v>461.6</v>
      </c>
      <c r="K398" s="270">
        <v>455.5</v>
      </c>
      <c r="L398" s="270">
        <v>450.4</v>
      </c>
      <c r="M398" s="270">
        <v>0.36088999999999999</v>
      </c>
      <c r="N398" s="1"/>
      <c r="O398" s="1"/>
    </row>
    <row r="399" spans="1:15" ht="12.75" customHeight="1">
      <c r="A399" s="30">
        <v>389</v>
      </c>
      <c r="B399" s="280" t="s">
        <v>469</v>
      </c>
      <c r="C399" s="270">
        <v>31.2</v>
      </c>
      <c r="D399" s="271">
        <v>31.383333333333329</v>
      </c>
      <c r="E399" s="271">
        <v>30.86666666666666</v>
      </c>
      <c r="F399" s="271">
        <v>30.533333333333331</v>
      </c>
      <c r="G399" s="271">
        <v>30.016666666666662</v>
      </c>
      <c r="H399" s="271">
        <v>31.716666666666658</v>
      </c>
      <c r="I399" s="271">
        <v>32.233333333333334</v>
      </c>
      <c r="J399" s="271">
        <v>32.566666666666656</v>
      </c>
      <c r="K399" s="270">
        <v>31.9</v>
      </c>
      <c r="L399" s="270">
        <v>31.05</v>
      </c>
      <c r="M399" s="270">
        <v>37.994489999999999</v>
      </c>
      <c r="N399" s="1"/>
      <c r="O399" s="1"/>
    </row>
    <row r="400" spans="1:15" ht="12.75" customHeight="1">
      <c r="A400" s="30">
        <v>390</v>
      </c>
      <c r="B400" s="280" t="s">
        <v>470</v>
      </c>
      <c r="C400" s="270">
        <v>4890.2</v>
      </c>
      <c r="D400" s="271">
        <v>4912.4000000000005</v>
      </c>
      <c r="E400" s="271">
        <v>4840.8000000000011</v>
      </c>
      <c r="F400" s="271">
        <v>4791.4000000000005</v>
      </c>
      <c r="G400" s="271">
        <v>4719.8000000000011</v>
      </c>
      <c r="H400" s="271">
        <v>4961.8000000000011</v>
      </c>
      <c r="I400" s="271">
        <v>5033.4000000000015</v>
      </c>
      <c r="J400" s="271">
        <v>5082.8000000000011</v>
      </c>
      <c r="K400" s="270">
        <v>4984</v>
      </c>
      <c r="L400" s="270">
        <v>4863</v>
      </c>
      <c r="M400" s="270">
        <v>0.64595000000000002</v>
      </c>
      <c r="N400" s="1"/>
      <c r="O400" s="1"/>
    </row>
    <row r="401" spans="1:15" ht="12.75" customHeight="1">
      <c r="A401" s="30">
        <v>391</v>
      </c>
      <c r="B401" s="280" t="s">
        <v>191</v>
      </c>
      <c r="C401" s="270">
        <v>2601.1999999999998</v>
      </c>
      <c r="D401" s="271">
        <v>2601.1166666666668</v>
      </c>
      <c r="E401" s="271">
        <v>2575.0833333333335</v>
      </c>
      <c r="F401" s="271">
        <v>2548.9666666666667</v>
      </c>
      <c r="G401" s="271">
        <v>2522.9333333333334</v>
      </c>
      <c r="H401" s="271">
        <v>2627.2333333333336</v>
      </c>
      <c r="I401" s="271">
        <v>2653.2666666666664</v>
      </c>
      <c r="J401" s="271">
        <v>2679.3833333333337</v>
      </c>
      <c r="K401" s="270">
        <v>2627.15</v>
      </c>
      <c r="L401" s="270">
        <v>2575</v>
      </c>
      <c r="M401" s="270">
        <v>3.4552399999999999</v>
      </c>
      <c r="N401" s="1"/>
      <c r="O401" s="1"/>
    </row>
    <row r="402" spans="1:15" ht="12.75" customHeight="1">
      <c r="A402" s="30">
        <v>392</v>
      </c>
      <c r="B402" s="280" t="s">
        <v>274</v>
      </c>
      <c r="C402" s="270">
        <v>6158.7</v>
      </c>
      <c r="D402" s="271">
        <v>6135.666666666667</v>
      </c>
      <c r="E402" s="271">
        <v>6109.3333333333339</v>
      </c>
      <c r="F402" s="271">
        <v>6059.9666666666672</v>
      </c>
      <c r="G402" s="271">
        <v>6033.6333333333341</v>
      </c>
      <c r="H402" s="271">
        <v>6185.0333333333338</v>
      </c>
      <c r="I402" s="271">
        <v>6211.3666666666677</v>
      </c>
      <c r="J402" s="271">
        <v>6260.7333333333336</v>
      </c>
      <c r="K402" s="270">
        <v>6162</v>
      </c>
      <c r="L402" s="270">
        <v>6086.3</v>
      </c>
      <c r="M402" s="270">
        <v>0.19608999999999999</v>
      </c>
      <c r="N402" s="1"/>
      <c r="O402" s="1"/>
    </row>
    <row r="403" spans="1:15" ht="12.75" customHeight="1">
      <c r="A403" s="30">
        <v>393</v>
      </c>
      <c r="B403" s="280" t="s">
        <v>854</v>
      </c>
      <c r="C403" s="270">
        <v>1362.15</v>
      </c>
      <c r="D403" s="271">
        <v>1361.05</v>
      </c>
      <c r="E403" s="271">
        <v>1342.1</v>
      </c>
      <c r="F403" s="271">
        <v>1322.05</v>
      </c>
      <c r="G403" s="271">
        <v>1303.0999999999999</v>
      </c>
      <c r="H403" s="271">
        <v>1381.1</v>
      </c>
      <c r="I403" s="271">
        <v>1400.0500000000002</v>
      </c>
      <c r="J403" s="271">
        <v>1420.1</v>
      </c>
      <c r="K403" s="270">
        <v>1380</v>
      </c>
      <c r="L403" s="270">
        <v>1341</v>
      </c>
      <c r="M403" s="270">
        <v>0.54273000000000005</v>
      </c>
      <c r="N403" s="1"/>
      <c r="O403" s="1"/>
    </row>
    <row r="404" spans="1:15" ht="12.75" customHeight="1">
      <c r="A404" s="30">
        <v>394</v>
      </c>
      <c r="B404" s="280" t="s">
        <v>855</v>
      </c>
      <c r="C404" s="270">
        <v>412.1</v>
      </c>
      <c r="D404" s="271">
        <v>414.34999999999997</v>
      </c>
      <c r="E404" s="271">
        <v>407.74999999999994</v>
      </c>
      <c r="F404" s="271">
        <v>403.4</v>
      </c>
      <c r="G404" s="271">
        <v>396.79999999999995</v>
      </c>
      <c r="H404" s="271">
        <v>418.69999999999993</v>
      </c>
      <c r="I404" s="271">
        <v>425.29999999999995</v>
      </c>
      <c r="J404" s="271">
        <v>429.64999999999992</v>
      </c>
      <c r="K404" s="270">
        <v>420.95</v>
      </c>
      <c r="L404" s="270">
        <v>410</v>
      </c>
      <c r="M404" s="270">
        <v>0.97277000000000002</v>
      </c>
      <c r="N404" s="1"/>
      <c r="O404" s="1"/>
    </row>
    <row r="405" spans="1:15" ht="12.75" customHeight="1">
      <c r="A405" s="30">
        <v>395</v>
      </c>
      <c r="B405" s="280" t="s">
        <v>471</v>
      </c>
      <c r="C405" s="270">
        <v>3320.3</v>
      </c>
      <c r="D405" s="271">
        <v>3297.4500000000003</v>
      </c>
      <c r="E405" s="271">
        <v>3150.9000000000005</v>
      </c>
      <c r="F405" s="271">
        <v>2981.5000000000005</v>
      </c>
      <c r="G405" s="271">
        <v>2834.9500000000007</v>
      </c>
      <c r="H405" s="271">
        <v>3466.8500000000004</v>
      </c>
      <c r="I405" s="271">
        <v>3613.4000000000005</v>
      </c>
      <c r="J405" s="271">
        <v>3782.8</v>
      </c>
      <c r="K405" s="270">
        <v>3444</v>
      </c>
      <c r="L405" s="270">
        <v>3128.05</v>
      </c>
      <c r="M405" s="270">
        <v>2.4478200000000001</v>
      </c>
      <c r="N405" s="1"/>
      <c r="O405" s="1"/>
    </row>
    <row r="406" spans="1:15" ht="12.75" customHeight="1">
      <c r="A406" s="30">
        <v>396</v>
      </c>
      <c r="B406" s="280" t="s">
        <v>472</v>
      </c>
      <c r="C406" s="270">
        <v>118.55</v>
      </c>
      <c r="D406" s="271">
        <v>117.76666666666667</v>
      </c>
      <c r="E406" s="271">
        <v>115.78333333333333</v>
      </c>
      <c r="F406" s="271">
        <v>113.01666666666667</v>
      </c>
      <c r="G406" s="271">
        <v>111.03333333333333</v>
      </c>
      <c r="H406" s="271">
        <v>120.53333333333333</v>
      </c>
      <c r="I406" s="271">
        <v>122.51666666666665</v>
      </c>
      <c r="J406" s="271">
        <v>125.28333333333333</v>
      </c>
      <c r="K406" s="270">
        <v>119.75</v>
      </c>
      <c r="L406" s="270">
        <v>115</v>
      </c>
      <c r="M406" s="270">
        <v>17.282540000000001</v>
      </c>
      <c r="N406" s="1"/>
      <c r="O406" s="1"/>
    </row>
    <row r="407" spans="1:15" ht="12.75" customHeight="1">
      <c r="A407" s="30">
        <v>397</v>
      </c>
      <c r="B407" s="280" t="s">
        <v>473</v>
      </c>
      <c r="C407" s="270">
        <v>3260.95</v>
      </c>
      <c r="D407" s="271">
        <v>3309.65</v>
      </c>
      <c r="E407" s="271">
        <v>3196.3</v>
      </c>
      <c r="F407" s="271">
        <v>3131.65</v>
      </c>
      <c r="G407" s="271">
        <v>3018.3</v>
      </c>
      <c r="H407" s="271">
        <v>3374.3</v>
      </c>
      <c r="I407" s="271">
        <v>3487.6499999999996</v>
      </c>
      <c r="J407" s="271">
        <v>3552.3</v>
      </c>
      <c r="K407" s="270">
        <v>3423</v>
      </c>
      <c r="L407" s="270">
        <v>3245</v>
      </c>
      <c r="M407" s="270">
        <v>0.64088999999999996</v>
      </c>
      <c r="N407" s="1"/>
      <c r="O407" s="1"/>
    </row>
    <row r="408" spans="1:15" ht="12.75" customHeight="1">
      <c r="A408" s="30">
        <v>398</v>
      </c>
      <c r="B408" s="280" t="s">
        <v>474</v>
      </c>
      <c r="C408" s="270">
        <v>381.95</v>
      </c>
      <c r="D408" s="271">
        <v>384.10000000000008</v>
      </c>
      <c r="E408" s="271">
        <v>378.20000000000016</v>
      </c>
      <c r="F408" s="271">
        <v>374.4500000000001</v>
      </c>
      <c r="G408" s="271">
        <v>368.55000000000018</v>
      </c>
      <c r="H408" s="271">
        <v>387.85000000000014</v>
      </c>
      <c r="I408" s="271">
        <v>393.75000000000011</v>
      </c>
      <c r="J408" s="271">
        <v>397.50000000000011</v>
      </c>
      <c r="K408" s="270">
        <v>390</v>
      </c>
      <c r="L408" s="270">
        <v>380.35</v>
      </c>
      <c r="M408" s="270">
        <v>0.81055999999999995</v>
      </c>
      <c r="N408" s="1"/>
      <c r="O408" s="1"/>
    </row>
    <row r="409" spans="1:15" ht="12.75" customHeight="1">
      <c r="A409" s="30">
        <v>399</v>
      </c>
      <c r="B409" s="280" t="s">
        <v>475</v>
      </c>
      <c r="C409" s="270">
        <v>120.55</v>
      </c>
      <c r="D409" s="271">
        <v>120.45</v>
      </c>
      <c r="E409" s="271">
        <v>119.60000000000001</v>
      </c>
      <c r="F409" s="271">
        <v>118.65</v>
      </c>
      <c r="G409" s="271">
        <v>117.80000000000001</v>
      </c>
      <c r="H409" s="271">
        <v>121.4</v>
      </c>
      <c r="I409" s="271">
        <v>122.25</v>
      </c>
      <c r="J409" s="271">
        <v>123.2</v>
      </c>
      <c r="K409" s="270">
        <v>121.3</v>
      </c>
      <c r="L409" s="270">
        <v>119.5</v>
      </c>
      <c r="M409" s="270">
        <v>7.2742500000000003</v>
      </c>
      <c r="N409" s="1"/>
      <c r="O409" s="1"/>
    </row>
    <row r="410" spans="1:15" ht="12.75" customHeight="1">
      <c r="A410" s="30">
        <v>400</v>
      </c>
      <c r="B410" s="280" t="s">
        <v>189</v>
      </c>
      <c r="C410" s="270">
        <v>21293.65</v>
      </c>
      <c r="D410" s="271">
        <v>21154.166666666668</v>
      </c>
      <c r="E410" s="271">
        <v>20940.483333333337</v>
      </c>
      <c r="F410" s="271">
        <v>20587.316666666669</v>
      </c>
      <c r="G410" s="271">
        <v>20373.633333333339</v>
      </c>
      <c r="H410" s="271">
        <v>21507.333333333336</v>
      </c>
      <c r="I410" s="271">
        <v>21721.016666666663</v>
      </c>
      <c r="J410" s="271">
        <v>22074.183333333334</v>
      </c>
      <c r="K410" s="270">
        <v>21367.85</v>
      </c>
      <c r="L410" s="270">
        <v>20801</v>
      </c>
      <c r="M410" s="270">
        <v>0.40749000000000002</v>
      </c>
      <c r="N410" s="1"/>
      <c r="O410" s="1"/>
    </row>
    <row r="411" spans="1:15" ht="12.75" customHeight="1">
      <c r="A411" s="30">
        <v>401</v>
      </c>
      <c r="B411" s="280" t="s">
        <v>856</v>
      </c>
      <c r="C411" s="270">
        <v>47.95</v>
      </c>
      <c r="D411" s="271">
        <v>48.1</v>
      </c>
      <c r="E411" s="271">
        <v>47.550000000000004</v>
      </c>
      <c r="F411" s="271">
        <v>47.150000000000006</v>
      </c>
      <c r="G411" s="271">
        <v>46.600000000000009</v>
      </c>
      <c r="H411" s="271">
        <v>48.5</v>
      </c>
      <c r="I411" s="271">
        <v>49.05</v>
      </c>
      <c r="J411" s="271">
        <v>49.449999999999996</v>
      </c>
      <c r="K411" s="270">
        <v>48.65</v>
      </c>
      <c r="L411" s="270">
        <v>47.7</v>
      </c>
      <c r="M411" s="270">
        <v>80.416210000000007</v>
      </c>
      <c r="N411" s="1"/>
      <c r="O411" s="1"/>
    </row>
    <row r="412" spans="1:15" ht="12.75" customHeight="1">
      <c r="A412" s="30">
        <v>402</v>
      </c>
      <c r="B412" s="280" t="s">
        <v>476</v>
      </c>
      <c r="C412" s="270">
        <v>1874.7</v>
      </c>
      <c r="D412" s="271">
        <v>1869.4666666666665</v>
      </c>
      <c r="E412" s="271">
        <v>1855.2333333333329</v>
      </c>
      <c r="F412" s="271">
        <v>1835.7666666666664</v>
      </c>
      <c r="G412" s="271">
        <v>1821.5333333333328</v>
      </c>
      <c r="H412" s="271">
        <v>1888.9333333333329</v>
      </c>
      <c r="I412" s="271">
        <v>1903.1666666666665</v>
      </c>
      <c r="J412" s="271">
        <v>1922.633333333333</v>
      </c>
      <c r="K412" s="270">
        <v>1883.7</v>
      </c>
      <c r="L412" s="270">
        <v>1850</v>
      </c>
      <c r="M412" s="270">
        <v>0.26212000000000002</v>
      </c>
      <c r="N412" s="1"/>
      <c r="O412" s="1"/>
    </row>
    <row r="413" spans="1:15" ht="12.75" customHeight="1">
      <c r="A413" s="30">
        <v>403</v>
      </c>
      <c r="B413" s="280" t="s">
        <v>192</v>
      </c>
      <c r="C413" s="270">
        <v>1320.8</v>
      </c>
      <c r="D413" s="271">
        <v>1322.95</v>
      </c>
      <c r="E413" s="271">
        <v>1307.9000000000001</v>
      </c>
      <c r="F413" s="271">
        <v>1295</v>
      </c>
      <c r="G413" s="271">
        <v>1279.95</v>
      </c>
      <c r="H413" s="271">
        <v>1335.8500000000001</v>
      </c>
      <c r="I413" s="271">
        <v>1350.8999999999999</v>
      </c>
      <c r="J413" s="271">
        <v>1363.8000000000002</v>
      </c>
      <c r="K413" s="270">
        <v>1338</v>
      </c>
      <c r="L413" s="270">
        <v>1310.05</v>
      </c>
      <c r="M413" s="270">
        <v>5.9768699999999999</v>
      </c>
      <c r="N413" s="1"/>
      <c r="O413" s="1"/>
    </row>
    <row r="414" spans="1:15" ht="12.75" customHeight="1">
      <c r="A414" s="30">
        <v>404</v>
      </c>
      <c r="B414" s="280" t="s">
        <v>857</v>
      </c>
      <c r="C414" s="270">
        <v>298.85000000000002</v>
      </c>
      <c r="D414" s="271">
        <v>298.51666666666665</v>
      </c>
      <c r="E414" s="271">
        <v>296.08333333333331</v>
      </c>
      <c r="F414" s="271">
        <v>293.31666666666666</v>
      </c>
      <c r="G414" s="271">
        <v>290.88333333333333</v>
      </c>
      <c r="H414" s="271">
        <v>301.2833333333333</v>
      </c>
      <c r="I414" s="271">
        <v>303.7166666666667</v>
      </c>
      <c r="J414" s="271">
        <v>306.48333333333329</v>
      </c>
      <c r="K414" s="270">
        <v>300.95</v>
      </c>
      <c r="L414" s="270">
        <v>295.75</v>
      </c>
      <c r="M414" s="270">
        <v>0.80396999999999996</v>
      </c>
      <c r="N414" s="1"/>
      <c r="O414" s="1"/>
    </row>
    <row r="415" spans="1:15" ht="12.75" customHeight="1">
      <c r="A415" s="30">
        <v>405</v>
      </c>
      <c r="B415" s="280" t="s">
        <v>190</v>
      </c>
      <c r="C415" s="270">
        <v>2935.4</v>
      </c>
      <c r="D415" s="271">
        <v>2929</v>
      </c>
      <c r="E415" s="271">
        <v>2909.45</v>
      </c>
      <c r="F415" s="271">
        <v>2883.5</v>
      </c>
      <c r="G415" s="271">
        <v>2863.95</v>
      </c>
      <c r="H415" s="271">
        <v>2954.95</v>
      </c>
      <c r="I415" s="271">
        <v>2974.5</v>
      </c>
      <c r="J415" s="271">
        <v>3000.45</v>
      </c>
      <c r="K415" s="270">
        <v>2948.55</v>
      </c>
      <c r="L415" s="270">
        <v>2903.05</v>
      </c>
      <c r="M415" s="270">
        <v>1.5347900000000001</v>
      </c>
      <c r="N415" s="1"/>
      <c r="O415" s="1"/>
    </row>
    <row r="416" spans="1:15" ht="12.75" customHeight="1">
      <c r="A416" s="30">
        <v>406</v>
      </c>
      <c r="B416" s="280" t="s">
        <v>477</v>
      </c>
      <c r="C416" s="270">
        <v>708.1</v>
      </c>
      <c r="D416" s="271">
        <v>709.36666666666667</v>
      </c>
      <c r="E416" s="271">
        <v>698.73333333333335</v>
      </c>
      <c r="F416" s="271">
        <v>689.36666666666667</v>
      </c>
      <c r="G416" s="271">
        <v>678.73333333333335</v>
      </c>
      <c r="H416" s="271">
        <v>718.73333333333335</v>
      </c>
      <c r="I416" s="271">
        <v>729.36666666666679</v>
      </c>
      <c r="J416" s="271">
        <v>738.73333333333335</v>
      </c>
      <c r="K416" s="270">
        <v>720</v>
      </c>
      <c r="L416" s="270">
        <v>700</v>
      </c>
      <c r="M416" s="270">
        <v>2.8859699999999999</v>
      </c>
      <c r="N416" s="1"/>
      <c r="O416" s="1"/>
    </row>
    <row r="417" spans="1:15" ht="12.75" customHeight="1">
      <c r="A417" s="30">
        <v>407</v>
      </c>
      <c r="B417" s="280" t="s">
        <v>478</v>
      </c>
      <c r="C417" s="270">
        <v>3494.55</v>
      </c>
      <c r="D417" s="271">
        <v>3483.3166666666671</v>
      </c>
      <c r="E417" s="271">
        <v>3378.1333333333341</v>
      </c>
      <c r="F417" s="271">
        <v>3261.7166666666672</v>
      </c>
      <c r="G417" s="271">
        <v>3156.5333333333342</v>
      </c>
      <c r="H417" s="271">
        <v>3599.733333333334</v>
      </c>
      <c r="I417" s="271">
        <v>3704.9166666666674</v>
      </c>
      <c r="J417" s="271">
        <v>3821.3333333333339</v>
      </c>
      <c r="K417" s="270">
        <v>3588.5</v>
      </c>
      <c r="L417" s="270">
        <v>3366.9</v>
      </c>
      <c r="M417" s="270">
        <v>0.81089</v>
      </c>
      <c r="N417" s="1"/>
      <c r="O417" s="1"/>
    </row>
    <row r="418" spans="1:15" ht="12.75" customHeight="1">
      <c r="A418" s="30">
        <v>408</v>
      </c>
      <c r="B418" s="280" t="s">
        <v>479</v>
      </c>
      <c r="C418" s="270">
        <v>448.45</v>
      </c>
      <c r="D418" s="271">
        <v>446.93333333333339</v>
      </c>
      <c r="E418" s="271">
        <v>442.86666666666679</v>
      </c>
      <c r="F418" s="271">
        <v>437.28333333333342</v>
      </c>
      <c r="G418" s="271">
        <v>433.21666666666681</v>
      </c>
      <c r="H418" s="271">
        <v>452.51666666666677</v>
      </c>
      <c r="I418" s="271">
        <v>456.58333333333337</v>
      </c>
      <c r="J418" s="271">
        <v>462.16666666666674</v>
      </c>
      <c r="K418" s="270">
        <v>451</v>
      </c>
      <c r="L418" s="270">
        <v>441.35</v>
      </c>
      <c r="M418" s="270">
        <v>0.98807</v>
      </c>
      <c r="N418" s="1"/>
      <c r="O418" s="1"/>
    </row>
    <row r="419" spans="1:15" ht="12.75" customHeight="1">
      <c r="A419" s="30">
        <v>409</v>
      </c>
      <c r="B419" s="280" t="s">
        <v>824</v>
      </c>
      <c r="C419" s="270">
        <v>522.70000000000005</v>
      </c>
      <c r="D419" s="271">
        <v>523.93333333333339</v>
      </c>
      <c r="E419" s="271">
        <v>519.36666666666679</v>
      </c>
      <c r="F419" s="271">
        <v>516.03333333333342</v>
      </c>
      <c r="G419" s="271">
        <v>511.46666666666681</v>
      </c>
      <c r="H419" s="271">
        <v>527.26666666666677</v>
      </c>
      <c r="I419" s="271">
        <v>531.83333333333337</v>
      </c>
      <c r="J419" s="271">
        <v>535.16666666666674</v>
      </c>
      <c r="K419" s="270">
        <v>528.5</v>
      </c>
      <c r="L419" s="270">
        <v>520.6</v>
      </c>
      <c r="M419" s="270">
        <v>11.29613</v>
      </c>
      <c r="N419" s="1"/>
      <c r="O419" s="1"/>
    </row>
    <row r="420" spans="1:15" ht="12.75" customHeight="1">
      <c r="A420" s="30">
        <v>410</v>
      </c>
      <c r="B420" s="280" t="s">
        <v>480</v>
      </c>
      <c r="C420" s="270">
        <v>716.05</v>
      </c>
      <c r="D420" s="271">
        <v>719.6</v>
      </c>
      <c r="E420" s="271">
        <v>706.45</v>
      </c>
      <c r="F420" s="271">
        <v>696.85</v>
      </c>
      <c r="G420" s="271">
        <v>683.7</v>
      </c>
      <c r="H420" s="271">
        <v>729.2</v>
      </c>
      <c r="I420" s="271">
        <v>742.34999999999991</v>
      </c>
      <c r="J420" s="271">
        <v>751.95</v>
      </c>
      <c r="K420" s="270">
        <v>732.75</v>
      </c>
      <c r="L420" s="270">
        <v>710</v>
      </c>
      <c r="M420" s="270">
        <v>1.56606</v>
      </c>
      <c r="N420" s="1"/>
      <c r="O420" s="1"/>
    </row>
    <row r="421" spans="1:15" ht="12.75" customHeight="1">
      <c r="A421" s="30">
        <v>411</v>
      </c>
      <c r="B421" s="280" t="s">
        <v>481</v>
      </c>
      <c r="C421" s="270">
        <v>45.2</v>
      </c>
      <c r="D421" s="271">
        <v>45.733333333333327</v>
      </c>
      <c r="E421" s="271">
        <v>44.466666666666654</v>
      </c>
      <c r="F421" s="271">
        <v>43.733333333333327</v>
      </c>
      <c r="G421" s="271">
        <v>42.466666666666654</v>
      </c>
      <c r="H421" s="271">
        <v>46.466666666666654</v>
      </c>
      <c r="I421" s="271">
        <v>47.73333333333332</v>
      </c>
      <c r="J421" s="271">
        <v>48.466666666666654</v>
      </c>
      <c r="K421" s="270">
        <v>47</v>
      </c>
      <c r="L421" s="270">
        <v>45</v>
      </c>
      <c r="M421" s="270">
        <v>46.88794</v>
      </c>
      <c r="N421" s="1"/>
      <c r="O421" s="1"/>
    </row>
    <row r="422" spans="1:15" ht="12.75" customHeight="1">
      <c r="A422" s="30">
        <v>412</v>
      </c>
      <c r="B422" s="280" t="s">
        <v>858</v>
      </c>
      <c r="C422" s="270">
        <v>758.1</v>
      </c>
      <c r="D422" s="271">
        <v>753.33333333333337</v>
      </c>
      <c r="E422" s="271">
        <v>739.4666666666667</v>
      </c>
      <c r="F422" s="271">
        <v>720.83333333333337</v>
      </c>
      <c r="G422" s="271">
        <v>706.9666666666667</v>
      </c>
      <c r="H422" s="271">
        <v>771.9666666666667</v>
      </c>
      <c r="I422" s="271">
        <v>785.83333333333326</v>
      </c>
      <c r="J422" s="271">
        <v>804.4666666666667</v>
      </c>
      <c r="K422" s="270">
        <v>767.2</v>
      </c>
      <c r="L422" s="270">
        <v>734.7</v>
      </c>
      <c r="M422" s="270">
        <v>9.1290399999999998</v>
      </c>
      <c r="N422" s="1"/>
      <c r="O422" s="1"/>
    </row>
    <row r="423" spans="1:15" ht="12.75" customHeight="1">
      <c r="A423" s="30">
        <v>413</v>
      </c>
      <c r="B423" s="280" t="s">
        <v>188</v>
      </c>
      <c r="C423" s="270">
        <v>538.9</v>
      </c>
      <c r="D423" s="271">
        <v>538.66666666666663</v>
      </c>
      <c r="E423" s="271">
        <v>536.5333333333333</v>
      </c>
      <c r="F423" s="271">
        <v>534.16666666666663</v>
      </c>
      <c r="G423" s="271">
        <v>532.0333333333333</v>
      </c>
      <c r="H423" s="271">
        <v>541.0333333333333</v>
      </c>
      <c r="I423" s="271">
        <v>543.16666666666674</v>
      </c>
      <c r="J423" s="271">
        <v>545.5333333333333</v>
      </c>
      <c r="K423" s="270">
        <v>540.79999999999995</v>
      </c>
      <c r="L423" s="270">
        <v>536.29999999999995</v>
      </c>
      <c r="M423" s="270">
        <v>78.199939999999998</v>
      </c>
      <c r="N423" s="1"/>
      <c r="O423" s="1"/>
    </row>
    <row r="424" spans="1:15" ht="12.75" customHeight="1">
      <c r="A424" s="30">
        <v>414</v>
      </c>
      <c r="B424" s="280" t="s">
        <v>186</v>
      </c>
      <c r="C424" s="270">
        <v>80.5</v>
      </c>
      <c r="D424" s="271">
        <v>80.350000000000009</v>
      </c>
      <c r="E424" s="271">
        <v>79.65000000000002</v>
      </c>
      <c r="F424" s="271">
        <v>78.800000000000011</v>
      </c>
      <c r="G424" s="271">
        <v>78.100000000000023</v>
      </c>
      <c r="H424" s="271">
        <v>81.200000000000017</v>
      </c>
      <c r="I424" s="271">
        <v>81.900000000000006</v>
      </c>
      <c r="J424" s="271">
        <v>82.750000000000014</v>
      </c>
      <c r="K424" s="270">
        <v>81.05</v>
      </c>
      <c r="L424" s="270">
        <v>79.5</v>
      </c>
      <c r="M424" s="270">
        <v>218.81137000000001</v>
      </c>
      <c r="N424" s="1"/>
      <c r="O424" s="1"/>
    </row>
    <row r="425" spans="1:15" ht="12.75" customHeight="1">
      <c r="A425" s="30">
        <v>415</v>
      </c>
      <c r="B425" s="280" t="s">
        <v>482</v>
      </c>
      <c r="C425" s="270">
        <v>300.64999999999998</v>
      </c>
      <c r="D425" s="271">
        <v>300.51666666666671</v>
      </c>
      <c r="E425" s="271">
        <v>296.23333333333341</v>
      </c>
      <c r="F425" s="271">
        <v>291.81666666666672</v>
      </c>
      <c r="G425" s="271">
        <v>287.53333333333342</v>
      </c>
      <c r="H425" s="271">
        <v>304.93333333333339</v>
      </c>
      <c r="I425" s="271">
        <v>309.2166666666667</v>
      </c>
      <c r="J425" s="271">
        <v>313.63333333333338</v>
      </c>
      <c r="K425" s="270">
        <v>304.8</v>
      </c>
      <c r="L425" s="270">
        <v>296.10000000000002</v>
      </c>
      <c r="M425" s="270">
        <v>2.4660199999999999</v>
      </c>
      <c r="N425" s="1"/>
      <c r="O425" s="1"/>
    </row>
    <row r="426" spans="1:15" ht="12.75" customHeight="1">
      <c r="A426" s="30">
        <v>416</v>
      </c>
      <c r="B426" s="280" t="s">
        <v>483</v>
      </c>
      <c r="C426" s="270">
        <v>171.65</v>
      </c>
      <c r="D426" s="271">
        <v>173.79999999999998</v>
      </c>
      <c r="E426" s="271">
        <v>167.59999999999997</v>
      </c>
      <c r="F426" s="271">
        <v>163.54999999999998</v>
      </c>
      <c r="G426" s="271">
        <v>157.34999999999997</v>
      </c>
      <c r="H426" s="271">
        <v>177.84999999999997</v>
      </c>
      <c r="I426" s="271">
        <v>184.04999999999995</v>
      </c>
      <c r="J426" s="271">
        <v>188.09999999999997</v>
      </c>
      <c r="K426" s="270">
        <v>180</v>
      </c>
      <c r="L426" s="270">
        <v>169.75</v>
      </c>
      <c r="M426" s="270">
        <v>27.63373</v>
      </c>
      <c r="N426" s="1"/>
      <c r="O426" s="1"/>
    </row>
    <row r="427" spans="1:15" ht="12.75" customHeight="1">
      <c r="A427" s="30">
        <v>417</v>
      </c>
      <c r="B427" s="280" t="s">
        <v>484</v>
      </c>
      <c r="C427" s="270">
        <v>331</v>
      </c>
      <c r="D427" s="271">
        <v>330.01666666666665</v>
      </c>
      <c r="E427" s="271">
        <v>327.13333333333333</v>
      </c>
      <c r="F427" s="271">
        <v>323.26666666666665</v>
      </c>
      <c r="G427" s="271">
        <v>320.38333333333333</v>
      </c>
      <c r="H427" s="271">
        <v>333.88333333333333</v>
      </c>
      <c r="I427" s="271">
        <v>336.76666666666665</v>
      </c>
      <c r="J427" s="271">
        <v>340.63333333333333</v>
      </c>
      <c r="K427" s="270">
        <v>332.9</v>
      </c>
      <c r="L427" s="270">
        <v>326.14999999999998</v>
      </c>
      <c r="M427" s="270">
        <v>1.6640999999999999</v>
      </c>
      <c r="N427" s="1"/>
      <c r="O427" s="1"/>
    </row>
    <row r="428" spans="1:15" ht="12.75" customHeight="1">
      <c r="A428" s="30">
        <v>418</v>
      </c>
      <c r="B428" s="280" t="s">
        <v>485</v>
      </c>
      <c r="C428" s="270">
        <v>462.85</v>
      </c>
      <c r="D428" s="271">
        <v>464.33333333333331</v>
      </c>
      <c r="E428" s="271">
        <v>459.51666666666665</v>
      </c>
      <c r="F428" s="271">
        <v>456.18333333333334</v>
      </c>
      <c r="G428" s="271">
        <v>451.36666666666667</v>
      </c>
      <c r="H428" s="271">
        <v>467.66666666666663</v>
      </c>
      <c r="I428" s="271">
        <v>472.48333333333335</v>
      </c>
      <c r="J428" s="271">
        <v>475.81666666666661</v>
      </c>
      <c r="K428" s="270">
        <v>469.15</v>
      </c>
      <c r="L428" s="270">
        <v>461</v>
      </c>
      <c r="M428" s="270">
        <v>0.34565000000000001</v>
      </c>
      <c r="N428" s="1"/>
      <c r="O428" s="1"/>
    </row>
    <row r="429" spans="1:15" ht="12.75" customHeight="1">
      <c r="A429" s="30">
        <v>419</v>
      </c>
      <c r="B429" s="280" t="s">
        <v>486</v>
      </c>
      <c r="C429" s="270">
        <v>478</v>
      </c>
      <c r="D429" s="271">
        <v>479.8</v>
      </c>
      <c r="E429" s="271">
        <v>474.70000000000005</v>
      </c>
      <c r="F429" s="271">
        <v>471.40000000000003</v>
      </c>
      <c r="G429" s="271">
        <v>466.30000000000007</v>
      </c>
      <c r="H429" s="271">
        <v>483.1</v>
      </c>
      <c r="I429" s="271">
        <v>488.20000000000005</v>
      </c>
      <c r="J429" s="271">
        <v>491.5</v>
      </c>
      <c r="K429" s="270">
        <v>484.9</v>
      </c>
      <c r="L429" s="270">
        <v>476.5</v>
      </c>
      <c r="M429" s="270">
        <v>2.1349300000000002</v>
      </c>
      <c r="N429" s="1"/>
      <c r="O429" s="1"/>
    </row>
    <row r="430" spans="1:15" ht="12.75" customHeight="1">
      <c r="A430" s="30">
        <v>420</v>
      </c>
      <c r="B430" s="280" t="s">
        <v>487</v>
      </c>
      <c r="C430" s="270">
        <v>227.85</v>
      </c>
      <c r="D430" s="271">
        <v>228.20000000000002</v>
      </c>
      <c r="E430" s="271">
        <v>225.40000000000003</v>
      </c>
      <c r="F430" s="271">
        <v>222.95000000000002</v>
      </c>
      <c r="G430" s="271">
        <v>220.15000000000003</v>
      </c>
      <c r="H430" s="271">
        <v>230.65000000000003</v>
      </c>
      <c r="I430" s="271">
        <v>233.45000000000005</v>
      </c>
      <c r="J430" s="271">
        <v>235.90000000000003</v>
      </c>
      <c r="K430" s="270">
        <v>231</v>
      </c>
      <c r="L430" s="270">
        <v>225.75</v>
      </c>
      <c r="M430" s="270">
        <v>2.9738500000000001</v>
      </c>
      <c r="N430" s="1"/>
      <c r="O430" s="1"/>
    </row>
    <row r="431" spans="1:15" ht="12.75" customHeight="1">
      <c r="A431" s="30">
        <v>421</v>
      </c>
      <c r="B431" s="280" t="s">
        <v>193</v>
      </c>
      <c r="C431" s="270">
        <v>884.6</v>
      </c>
      <c r="D431" s="271">
        <v>878.4</v>
      </c>
      <c r="E431" s="271">
        <v>870.65</v>
      </c>
      <c r="F431" s="271">
        <v>856.7</v>
      </c>
      <c r="G431" s="271">
        <v>848.95</v>
      </c>
      <c r="H431" s="271">
        <v>892.34999999999991</v>
      </c>
      <c r="I431" s="271">
        <v>900.09999999999991</v>
      </c>
      <c r="J431" s="271">
        <v>914.04999999999984</v>
      </c>
      <c r="K431" s="270">
        <v>886.15</v>
      </c>
      <c r="L431" s="270">
        <v>864.45</v>
      </c>
      <c r="M431" s="270">
        <v>28.085380000000001</v>
      </c>
      <c r="N431" s="1"/>
      <c r="O431" s="1"/>
    </row>
    <row r="432" spans="1:15" ht="12.75" customHeight="1">
      <c r="A432" s="30">
        <v>422</v>
      </c>
      <c r="B432" s="280" t="s">
        <v>194</v>
      </c>
      <c r="C432" s="270">
        <v>510.6</v>
      </c>
      <c r="D432" s="271">
        <v>514.2833333333333</v>
      </c>
      <c r="E432" s="271">
        <v>505.96666666666658</v>
      </c>
      <c r="F432" s="271">
        <v>501.33333333333326</v>
      </c>
      <c r="G432" s="271">
        <v>493.01666666666654</v>
      </c>
      <c r="H432" s="271">
        <v>518.91666666666663</v>
      </c>
      <c r="I432" s="271">
        <v>527.23333333333323</v>
      </c>
      <c r="J432" s="271">
        <v>531.86666666666667</v>
      </c>
      <c r="K432" s="270">
        <v>522.6</v>
      </c>
      <c r="L432" s="270">
        <v>509.65</v>
      </c>
      <c r="M432" s="270">
        <v>7.5840199999999998</v>
      </c>
      <c r="N432" s="1"/>
      <c r="O432" s="1"/>
    </row>
    <row r="433" spans="1:15" ht="12.75" customHeight="1">
      <c r="A433" s="30">
        <v>423</v>
      </c>
      <c r="B433" s="280" t="s">
        <v>488</v>
      </c>
      <c r="C433" s="270">
        <v>2177.6999999999998</v>
      </c>
      <c r="D433" s="271">
        <v>2156.2666666666664</v>
      </c>
      <c r="E433" s="271">
        <v>2118.583333333333</v>
      </c>
      <c r="F433" s="271">
        <v>2059.4666666666667</v>
      </c>
      <c r="G433" s="271">
        <v>2021.7833333333333</v>
      </c>
      <c r="H433" s="271">
        <v>2215.3833333333328</v>
      </c>
      <c r="I433" s="271">
        <v>2253.0666666666662</v>
      </c>
      <c r="J433" s="271">
        <v>2312.1833333333325</v>
      </c>
      <c r="K433" s="270">
        <v>2193.9499999999998</v>
      </c>
      <c r="L433" s="270">
        <v>2097.15</v>
      </c>
      <c r="M433" s="270">
        <v>0.53532999999999997</v>
      </c>
      <c r="N433" s="1"/>
      <c r="O433" s="1"/>
    </row>
    <row r="434" spans="1:15" ht="12.75" customHeight="1">
      <c r="A434" s="30">
        <v>424</v>
      </c>
      <c r="B434" s="280" t="s">
        <v>489</v>
      </c>
      <c r="C434" s="270">
        <v>842.65</v>
      </c>
      <c r="D434" s="271">
        <v>842.5333333333333</v>
      </c>
      <c r="E434" s="271">
        <v>836.16666666666663</v>
      </c>
      <c r="F434" s="271">
        <v>829.68333333333328</v>
      </c>
      <c r="G434" s="271">
        <v>823.31666666666661</v>
      </c>
      <c r="H434" s="271">
        <v>849.01666666666665</v>
      </c>
      <c r="I434" s="271">
        <v>855.38333333333344</v>
      </c>
      <c r="J434" s="271">
        <v>861.86666666666667</v>
      </c>
      <c r="K434" s="270">
        <v>848.9</v>
      </c>
      <c r="L434" s="270">
        <v>836.05</v>
      </c>
      <c r="M434" s="270">
        <v>0.32789000000000001</v>
      </c>
      <c r="N434" s="1"/>
      <c r="O434" s="1"/>
    </row>
    <row r="435" spans="1:15" ht="12.75" customHeight="1">
      <c r="A435" s="30">
        <v>425</v>
      </c>
      <c r="B435" s="280" t="s">
        <v>490</v>
      </c>
      <c r="C435" s="270">
        <v>473.95</v>
      </c>
      <c r="D435" s="271">
        <v>475.2833333333333</v>
      </c>
      <c r="E435" s="271">
        <v>470.66666666666663</v>
      </c>
      <c r="F435" s="271">
        <v>467.38333333333333</v>
      </c>
      <c r="G435" s="271">
        <v>462.76666666666665</v>
      </c>
      <c r="H435" s="271">
        <v>478.56666666666661</v>
      </c>
      <c r="I435" s="271">
        <v>483.18333333333328</v>
      </c>
      <c r="J435" s="271">
        <v>486.46666666666658</v>
      </c>
      <c r="K435" s="270">
        <v>479.9</v>
      </c>
      <c r="L435" s="270">
        <v>472</v>
      </c>
      <c r="M435" s="270">
        <v>1.3502099999999999</v>
      </c>
      <c r="N435" s="1"/>
      <c r="O435" s="1"/>
    </row>
    <row r="436" spans="1:15" ht="12.75" customHeight="1">
      <c r="A436" s="30">
        <v>426</v>
      </c>
      <c r="B436" s="280" t="s">
        <v>491</v>
      </c>
      <c r="C436" s="270">
        <v>339.65</v>
      </c>
      <c r="D436" s="271">
        <v>340.08333333333331</v>
      </c>
      <c r="E436" s="271">
        <v>337.56666666666661</v>
      </c>
      <c r="F436" s="271">
        <v>335.48333333333329</v>
      </c>
      <c r="G436" s="271">
        <v>332.96666666666658</v>
      </c>
      <c r="H436" s="271">
        <v>342.16666666666663</v>
      </c>
      <c r="I436" s="271">
        <v>344.68333333333339</v>
      </c>
      <c r="J436" s="271">
        <v>346.76666666666665</v>
      </c>
      <c r="K436" s="270">
        <v>342.6</v>
      </c>
      <c r="L436" s="270">
        <v>338</v>
      </c>
      <c r="M436" s="270">
        <v>1.84687</v>
      </c>
      <c r="N436" s="1"/>
      <c r="O436" s="1"/>
    </row>
    <row r="437" spans="1:15" ht="12.75" customHeight="1">
      <c r="A437" s="30">
        <v>427</v>
      </c>
      <c r="B437" s="280" t="s">
        <v>492</v>
      </c>
      <c r="C437" s="270">
        <v>2060.6999999999998</v>
      </c>
      <c r="D437" s="271">
        <v>2043.2</v>
      </c>
      <c r="E437" s="271">
        <v>2002.4</v>
      </c>
      <c r="F437" s="271">
        <v>1944.1000000000001</v>
      </c>
      <c r="G437" s="271">
        <v>1903.3000000000002</v>
      </c>
      <c r="H437" s="271">
        <v>2101.5</v>
      </c>
      <c r="I437" s="271">
        <v>2142.2999999999997</v>
      </c>
      <c r="J437" s="271">
        <v>2200.6</v>
      </c>
      <c r="K437" s="270">
        <v>2084</v>
      </c>
      <c r="L437" s="270">
        <v>1984.9</v>
      </c>
      <c r="M437" s="270">
        <v>1.7171000000000001</v>
      </c>
      <c r="N437" s="1"/>
      <c r="O437" s="1"/>
    </row>
    <row r="438" spans="1:15" ht="12.75" customHeight="1">
      <c r="A438" s="30">
        <v>428</v>
      </c>
      <c r="B438" s="280" t="s">
        <v>493</v>
      </c>
      <c r="C438" s="270">
        <v>493.25</v>
      </c>
      <c r="D438" s="271">
        <v>491.05</v>
      </c>
      <c r="E438" s="271">
        <v>484.35</v>
      </c>
      <c r="F438" s="271">
        <v>475.45</v>
      </c>
      <c r="G438" s="271">
        <v>468.75</v>
      </c>
      <c r="H438" s="271">
        <v>499.95000000000005</v>
      </c>
      <c r="I438" s="271">
        <v>506.65</v>
      </c>
      <c r="J438" s="271">
        <v>515.55000000000007</v>
      </c>
      <c r="K438" s="270">
        <v>497.75</v>
      </c>
      <c r="L438" s="270">
        <v>482.15</v>
      </c>
      <c r="M438" s="270">
        <v>3.0750099999999998</v>
      </c>
      <c r="N438" s="1"/>
      <c r="O438" s="1"/>
    </row>
    <row r="439" spans="1:15" ht="12.75" customHeight="1">
      <c r="A439" s="30">
        <v>429</v>
      </c>
      <c r="B439" s="280" t="s">
        <v>494</v>
      </c>
      <c r="C439" s="270">
        <v>10.55</v>
      </c>
      <c r="D439" s="271">
        <v>10.050000000000001</v>
      </c>
      <c r="E439" s="271">
        <v>9.5500000000000007</v>
      </c>
      <c r="F439" s="271">
        <v>8.5500000000000007</v>
      </c>
      <c r="G439" s="271">
        <v>8.0500000000000007</v>
      </c>
      <c r="H439" s="271">
        <v>11.05</v>
      </c>
      <c r="I439" s="271">
        <v>11.55</v>
      </c>
      <c r="J439" s="271">
        <v>12.55</v>
      </c>
      <c r="K439" s="270">
        <v>10.55</v>
      </c>
      <c r="L439" s="270">
        <v>9.0500000000000007</v>
      </c>
      <c r="M439" s="270">
        <v>4361.4135999999999</v>
      </c>
      <c r="N439" s="1"/>
      <c r="O439" s="1"/>
    </row>
    <row r="440" spans="1:15" ht="12.75" customHeight="1">
      <c r="A440" s="30">
        <v>430</v>
      </c>
      <c r="B440" s="280" t="s">
        <v>495</v>
      </c>
      <c r="C440" s="270">
        <v>925.25</v>
      </c>
      <c r="D440" s="271">
        <v>926.29999999999984</v>
      </c>
      <c r="E440" s="271">
        <v>910.24999999999966</v>
      </c>
      <c r="F440" s="271">
        <v>895.24999999999977</v>
      </c>
      <c r="G440" s="271">
        <v>879.19999999999959</v>
      </c>
      <c r="H440" s="271">
        <v>941.29999999999973</v>
      </c>
      <c r="I440" s="271">
        <v>957.34999999999991</v>
      </c>
      <c r="J440" s="271">
        <v>972.3499999999998</v>
      </c>
      <c r="K440" s="270">
        <v>942.35</v>
      </c>
      <c r="L440" s="270">
        <v>911.3</v>
      </c>
      <c r="M440" s="270">
        <v>0.23912</v>
      </c>
      <c r="N440" s="1"/>
      <c r="O440" s="1"/>
    </row>
    <row r="441" spans="1:15" ht="12.75" customHeight="1">
      <c r="A441" s="30">
        <v>431</v>
      </c>
      <c r="B441" s="280" t="s">
        <v>275</v>
      </c>
      <c r="C441" s="270">
        <v>578.35</v>
      </c>
      <c r="D441" s="271">
        <v>582.91666666666663</v>
      </c>
      <c r="E441" s="271">
        <v>571.48333333333323</v>
      </c>
      <c r="F441" s="271">
        <v>564.61666666666656</v>
      </c>
      <c r="G441" s="271">
        <v>553.18333333333317</v>
      </c>
      <c r="H441" s="271">
        <v>589.7833333333333</v>
      </c>
      <c r="I441" s="271">
        <v>601.2166666666667</v>
      </c>
      <c r="J441" s="271">
        <v>608.08333333333337</v>
      </c>
      <c r="K441" s="270">
        <v>594.35</v>
      </c>
      <c r="L441" s="270">
        <v>576.04999999999995</v>
      </c>
      <c r="M441" s="270">
        <v>3.8346499999999999</v>
      </c>
      <c r="N441" s="1"/>
      <c r="O441" s="1"/>
    </row>
    <row r="442" spans="1:15" ht="12.75" customHeight="1">
      <c r="A442" s="30">
        <v>432</v>
      </c>
      <c r="B442" s="280" t="s">
        <v>496</v>
      </c>
      <c r="C442" s="270">
        <v>1781.2</v>
      </c>
      <c r="D442" s="271">
        <v>1783.0833333333333</v>
      </c>
      <c r="E442" s="271">
        <v>1751.2166666666665</v>
      </c>
      <c r="F442" s="271">
        <v>1721.2333333333331</v>
      </c>
      <c r="G442" s="271">
        <v>1689.3666666666663</v>
      </c>
      <c r="H442" s="271">
        <v>1813.0666666666666</v>
      </c>
      <c r="I442" s="271">
        <v>1844.9333333333334</v>
      </c>
      <c r="J442" s="271">
        <v>1874.9166666666667</v>
      </c>
      <c r="K442" s="270">
        <v>1814.95</v>
      </c>
      <c r="L442" s="270">
        <v>1753.1</v>
      </c>
      <c r="M442" s="270">
        <v>0.14247000000000001</v>
      </c>
      <c r="N442" s="1"/>
      <c r="O442" s="1"/>
    </row>
    <row r="443" spans="1:15" ht="12.75" customHeight="1">
      <c r="A443" s="30">
        <v>433</v>
      </c>
      <c r="B443" s="280" t="s">
        <v>497</v>
      </c>
      <c r="C443" s="270">
        <v>699</v>
      </c>
      <c r="D443" s="271">
        <v>694.66666666666663</v>
      </c>
      <c r="E443" s="271">
        <v>669.33333333333326</v>
      </c>
      <c r="F443" s="271">
        <v>639.66666666666663</v>
      </c>
      <c r="G443" s="271">
        <v>614.33333333333326</v>
      </c>
      <c r="H443" s="271">
        <v>724.33333333333326</v>
      </c>
      <c r="I443" s="271">
        <v>749.66666666666652</v>
      </c>
      <c r="J443" s="271">
        <v>779.33333333333326</v>
      </c>
      <c r="K443" s="270">
        <v>720</v>
      </c>
      <c r="L443" s="270">
        <v>665</v>
      </c>
      <c r="M443" s="270">
        <v>8.5923499999999997</v>
      </c>
      <c r="N443" s="1"/>
      <c r="O443" s="1"/>
    </row>
    <row r="444" spans="1:15" ht="12.75" customHeight="1">
      <c r="A444" s="30">
        <v>434</v>
      </c>
      <c r="B444" s="280" t="s">
        <v>498</v>
      </c>
      <c r="C444" s="270">
        <v>983.3</v>
      </c>
      <c r="D444" s="271">
        <v>973.13333333333333</v>
      </c>
      <c r="E444" s="271">
        <v>955.26666666666665</v>
      </c>
      <c r="F444" s="271">
        <v>927.23333333333335</v>
      </c>
      <c r="G444" s="271">
        <v>909.36666666666667</v>
      </c>
      <c r="H444" s="271">
        <v>1001.1666666666666</v>
      </c>
      <c r="I444" s="271">
        <v>1019.0333333333332</v>
      </c>
      <c r="J444" s="271">
        <v>1047.0666666666666</v>
      </c>
      <c r="K444" s="270">
        <v>991</v>
      </c>
      <c r="L444" s="270">
        <v>945.1</v>
      </c>
      <c r="M444" s="270">
        <v>2.35066</v>
      </c>
      <c r="N444" s="1"/>
      <c r="O444" s="1"/>
    </row>
    <row r="445" spans="1:15" ht="12.75" customHeight="1">
      <c r="A445" s="30">
        <v>435</v>
      </c>
      <c r="B445" s="280" t="s">
        <v>499</v>
      </c>
      <c r="C445" s="270">
        <v>44.65</v>
      </c>
      <c r="D445" s="271">
        <v>43.79999999999999</v>
      </c>
      <c r="E445" s="271">
        <v>42.399999999999977</v>
      </c>
      <c r="F445" s="271">
        <v>40.149999999999984</v>
      </c>
      <c r="G445" s="271">
        <v>38.749999999999972</v>
      </c>
      <c r="H445" s="271">
        <v>46.049999999999983</v>
      </c>
      <c r="I445" s="271">
        <v>47.45</v>
      </c>
      <c r="J445" s="271">
        <v>49.699999999999989</v>
      </c>
      <c r="K445" s="270">
        <v>45.2</v>
      </c>
      <c r="L445" s="270">
        <v>41.55</v>
      </c>
      <c r="M445" s="270">
        <v>299.39564000000001</v>
      </c>
      <c r="N445" s="1"/>
      <c r="O445" s="1"/>
    </row>
    <row r="446" spans="1:15" ht="12.75" customHeight="1">
      <c r="A446" s="30">
        <v>436</v>
      </c>
      <c r="B446" s="280" t="s">
        <v>206</v>
      </c>
      <c r="C446" s="270">
        <v>1038.05</v>
      </c>
      <c r="D446" s="271">
        <v>1034.3333333333333</v>
      </c>
      <c r="E446" s="271">
        <v>1025.7166666666665</v>
      </c>
      <c r="F446" s="271">
        <v>1013.3833333333332</v>
      </c>
      <c r="G446" s="271">
        <v>1004.7666666666664</v>
      </c>
      <c r="H446" s="271">
        <v>1046.6666666666665</v>
      </c>
      <c r="I446" s="271">
        <v>1055.2833333333333</v>
      </c>
      <c r="J446" s="271">
        <v>1067.6166666666666</v>
      </c>
      <c r="K446" s="270">
        <v>1042.95</v>
      </c>
      <c r="L446" s="270">
        <v>1022</v>
      </c>
      <c r="M446" s="270">
        <v>11.59599</v>
      </c>
      <c r="N446" s="1"/>
      <c r="O446" s="1"/>
    </row>
    <row r="447" spans="1:15" ht="12.75" customHeight="1">
      <c r="A447" s="30">
        <v>437</v>
      </c>
      <c r="B447" s="280" t="s">
        <v>500</v>
      </c>
      <c r="C447" s="270">
        <v>744.15</v>
      </c>
      <c r="D447" s="271">
        <v>746.98333333333323</v>
      </c>
      <c r="E447" s="271">
        <v>737.16666666666652</v>
      </c>
      <c r="F447" s="271">
        <v>730.18333333333328</v>
      </c>
      <c r="G447" s="271">
        <v>720.36666666666656</v>
      </c>
      <c r="H447" s="271">
        <v>753.96666666666647</v>
      </c>
      <c r="I447" s="271">
        <v>763.7833333333333</v>
      </c>
      <c r="J447" s="271">
        <v>770.76666666666642</v>
      </c>
      <c r="K447" s="270">
        <v>756.8</v>
      </c>
      <c r="L447" s="270">
        <v>740</v>
      </c>
      <c r="M447" s="270">
        <v>5.9083399999999999</v>
      </c>
      <c r="N447" s="1"/>
      <c r="O447" s="1"/>
    </row>
    <row r="448" spans="1:15" ht="12.75" customHeight="1">
      <c r="A448" s="30">
        <v>438</v>
      </c>
      <c r="B448" s="280" t="s">
        <v>195</v>
      </c>
      <c r="C448" s="270">
        <v>1119.1500000000001</v>
      </c>
      <c r="D448" s="271">
        <v>1123.9166666666667</v>
      </c>
      <c r="E448" s="271">
        <v>1110.0333333333335</v>
      </c>
      <c r="F448" s="271">
        <v>1100.9166666666667</v>
      </c>
      <c r="G448" s="271">
        <v>1087.0333333333335</v>
      </c>
      <c r="H448" s="271">
        <v>1133.0333333333335</v>
      </c>
      <c r="I448" s="271">
        <v>1146.9166666666667</v>
      </c>
      <c r="J448" s="271">
        <v>1156.0333333333335</v>
      </c>
      <c r="K448" s="270">
        <v>1137.8</v>
      </c>
      <c r="L448" s="270">
        <v>1114.8</v>
      </c>
      <c r="M448" s="270">
        <v>10.6935</v>
      </c>
      <c r="N448" s="1"/>
      <c r="O448" s="1"/>
    </row>
    <row r="449" spans="1:15" ht="12.75" customHeight="1">
      <c r="A449" s="30">
        <v>439</v>
      </c>
      <c r="B449" s="280" t="s">
        <v>501</v>
      </c>
      <c r="C449" s="270">
        <v>243.1</v>
      </c>
      <c r="D449" s="271">
        <v>243.70000000000002</v>
      </c>
      <c r="E449" s="271">
        <v>241.50000000000003</v>
      </c>
      <c r="F449" s="271">
        <v>239.9</v>
      </c>
      <c r="G449" s="271">
        <v>237.70000000000002</v>
      </c>
      <c r="H449" s="271">
        <v>245.30000000000004</v>
      </c>
      <c r="I449" s="271">
        <v>247.50000000000003</v>
      </c>
      <c r="J449" s="271">
        <v>249.10000000000005</v>
      </c>
      <c r="K449" s="270">
        <v>245.9</v>
      </c>
      <c r="L449" s="270">
        <v>242.1</v>
      </c>
      <c r="M449" s="270">
        <v>13.455579999999999</v>
      </c>
      <c r="N449" s="1"/>
      <c r="O449" s="1"/>
    </row>
    <row r="450" spans="1:15" ht="12.75" customHeight="1">
      <c r="A450" s="30">
        <v>440</v>
      </c>
      <c r="B450" s="280" t="s">
        <v>502</v>
      </c>
      <c r="C450" s="270">
        <v>1264.5</v>
      </c>
      <c r="D450" s="271">
        <v>1264.8</v>
      </c>
      <c r="E450" s="271">
        <v>1245.25</v>
      </c>
      <c r="F450" s="271">
        <v>1226</v>
      </c>
      <c r="G450" s="271">
        <v>1206.45</v>
      </c>
      <c r="H450" s="271">
        <v>1284.05</v>
      </c>
      <c r="I450" s="271">
        <v>1303.5999999999997</v>
      </c>
      <c r="J450" s="271">
        <v>1322.85</v>
      </c>
      <c r="K450" s="270">
        <v>1284.3499999999999</v>
      </c>
      <c r="L450" s="270">
        <v>1245.55</v>
      </c>
      <c r="M450" s="270">
        <v>7.9093799999999996</v>
      </c>
      <c r="N450" s="1"/>
      <c r="O450" s="1"/>
    </row>
    <row r="451" spans="1:15" ht="12.75" customHeight="1">
      <c r="A451" s="30">
        <v>441</v>
      </c>
      <c r="B451" s="280" t="s">
        <v>200</v>
      </c>
      <c r="C451" s="270">
        <v>3133.4</v>
      </c>
      <c r="D451" s="271">
        <v>3131.2000000000003</v>
      </c>
      <c r="E451" s="271">
        <v>3114.4500000000007</v>
      </c>
      <c r="F451" s="271">
        <v>3095.5000000000005</v>
      </c>
      <c r="G451" s="271">
        <v>3078.7500000000009</v>
      </c>
      <c r="H451" s="271">
        <v>3150.1500000000005</v>
      </c>
      <c r="I451" s="271">
        <v>3166.8999999999996</v>
      </c>
      <c r="J451" s="271">
        <v>3185.8500000000004</v>
      </c>
      <c r="K451" s="270">
        <v>3147.95</v>
      </c>
      <c r="L451" s="270">
        <v>3112.25</v>
      </c>
      <c r="M451" s="270">
        <v>21.479120000000002</v>
      </c>
      <c r="N451" s="1"/>
      <c r="O451" s="1"/>
    </row>
    <row r="452" spans="1:15" ht="12.75" customHeight="1">
      <c r="A452" s="30">
        <v>442</v>
      </c>
      <c r="B452" s="280" t="s">
        <v>196</v>
      </c>
      <c r="C452" s="270">
        <v>837.45</v>
      </c>
      <c r="D452" s="271">
        <v>835.88333333333321</v>
      </c>
      <c r="E452" s="271">
        <v>830.61666666666645</v>
      </c>
      <c r="F452" s="271">
        <v>823.78333333333319</v>
      </c>
      <c r="G452" s="271">
        <v>818.51666666666642</v>
      </c>
      <c r="H452" s="271">
        <v>842.71666666666647</v>
      </c>
      <c r="I452" s="271">
        <v>847.98333333333335</v>
      </c>
      <c r="J452" s="271">
        <v>854.81666666666649</v>
      </c>
      <c r="K452" s="270">
        <v>841.15</v>
      </c>
      <c r="L452" s="270">
        <v>829.05</v>
      </c>
      <c r="M452" s="270">
        <v>15.53679</v>
      </c>
      <c r="N452" s="1"/>
      <c r="O452" s="1"/>
    </row>
    <row r="453" spans="1:15" ht="12.75" customHeight="1">
      <c r="A453" s="30">
        <v>443</v>
      </c>
      <c r="B453" s="280" t="s">
        <v>276</v>
      </c>
      <c r="C453" s="270">
        <v>8872.85</v>
      </c>
      <c r="D453" s="271">
        <v>8858.5</v>
      </c>
      <c r="E453" s="271">
        <v>8773.2000000000007</v>
      </c>
      <c r="F453" s="271">
        <v>8673.5500000000011</v>
      </c>
      <c r="G453" s="271">
        <v>8588.2500000000018</v>
      </c>
      <c r="H453" s="271">
        <v>8958.15</v>
      </c>
      <c r="I453" s="271">
        <v>9043.4499999999989</v>
      </c>
      <c r="J453" s="271">
        <v>9143.0999999999985</v>
      </c>
      <c r="K453" s="270">
        <v>8943.7999999999993</v>
      </c>
      <c r="L453" s="270">
        <v>8758.85</v>
      </c>
      <c r="M453" s="270">
        <v>2.9167200000000002</v>
      </c>
      <c r="N453" s="1"/>
      <c r="O453" s="1"/>
    </row>
    <row r="454" spans="1:15" ht="12.75" customHeight="1">
      <c r="A454" s="30">
        <v>444</v>
      </c>
      <c r="B454" s="280" t="s">
        <v>859</v>
      </c>
      <c r="C454" s="270">
        <v>1689.1</v>
      </c>
      <c r="D454" s="271">
        <v>1681.5166666666667</v>
      </c>
      <c r="E454" s="271">
        <v>1665.7833333333333</v>
      </c>
      <c r="F454" s="271">
        <v>1642.4666666666667</v>
      </c>
      <c r="G454" s="271">
        <v>1626.7333333333333</v>
      </c>
      <c r="H454" s="271">
        <v>1704.8333333333333</v>
      </c>
      <c r="I454" s="271">
        <v>1720.5666666666664</v>
      </c>
      <c r="J454" s="271">
        <v>1743.8833333333332</v>
      </c>
      <c r="K454" s="270">
        <v>1697.25</v>
      </c>
      <c r="L454" s="270">
        <v>1658.2</v>
      </c>
      <c r="M454" s="270">
        <v>0.65303</v>
      </c>
      <c r="N454" s="1"/>
      <c r="O454" s="1"/>
    </row>
    <row r="455" spans="1:15" ht="12.75" customHeight="1">
      <c r="A455" s="30">
        <v>445</v>
      </c>
      <c r="B455" s="280" t="s">
        <v>503</v>
      </c>
      <c r="C455" s="270">
        <v>227.8</v>
      </c>
      <c r="D455" s="271">
        <v>228.20000000000002</v>
      </c>
      <c r="E455" s="271">
        <v>226.20000000000005</v>
      </c>
      <c r="F455" s="271">
        <v>224.60000000000002</v>
      </c>
      <c r="G455" s="271">
        <v>222.60000000000005</v>
      </c>
      <c r="H455" s="271">
        <v>229.80000000000004</v>
      </c>
      <c r="I455" s="271">
        <v>231.79999999999998</v>
      </c>
      <c r="J455" s="271">
        <v>233.40000000000003</v>
      </c>
      <c r="K455" s="270">
        <v>230.2</v>
      </c>
      <c r="L455" s="270">
        <v>226.6</v>
      </c>
      <c r="M455" s="270">
        <v>23.66508</v>
      </c>
      <c r="N455" s="1"/>
      <c r="O455" s="1"/>
    </row>
    <row r="456" spans="1:15" ht="12.75" customHeight="1">
      <c r="A456" s="30">
        <v>446</v>
      </c>
      <c r="B456" s="280" t="s">
        <v>197</v>
      </c>
      <c r="C456" s="270">
        <v>459</v>
      </c>
      <c r="D456" s="271">
        <v>459.98333333333335</v>
      </c>
      <c r="E456" s="271">
        <v>456.01666666666671</v>
      </c>
      <c r="F456" s="271">
        <v>453.03333333333336</v>
      </c>
      <c r="G456" s="271">
        <v>449.06666666666672</v>
      </c>
      <c r="H456" s="271">
        <v>462.9666666666667</v>
      </c>
      <c r="I456" s="271">
        <v>466.93333333333339</v>
      </c>
      <c r="J456" s="271">
        <v>469.91666666666669</v>
      </c>
      <c r="K456" s="270">
        <v>463.95</v>
      </c>
      <c r="L456" s="270">
        <v>457</v>
      </c>
      <c r="M456" s="270">
        <v>93.781080000000003</v>
      </c>
      <c r="N456" s="1"/>
      <c r="O456" s="1"/>
    </row>
    <row r="457" spans="1:15" ht="12.75" customHeight="1">
      <c r="A457" s="30">
        <v>447</v>
      </c>
      <c r="B457" s="280" t="s">
        <v>198</v>
      </c>
      <c r="C457" s="270">
        <v>236.45</v>
      </c>
      <c r="D457" s="271">
        <v>236.68333333333331</v>
      </c>
      <c r="E457" s="271">
        <v>234.96666666666661</v>
      </c>
      <c r="F457" s="271">
        <v>233.48333333333329</v>
      </c>
      <c r="G457" s="271">
        <v>231.76666666666659</v>
      </c>
      <c r="H457" s="271">
        <v>238.16666666666663</v>
      </c>
      <c r="I457" s="271">
        <v>239.88333333333333</v>
      </c>
      <c r="J457" s="271">
        <v>241.36666666666665</v>
      </c>
      <c r="K457" s="270">
        <v>238.4</v>
      </c>
      <c r="L457" s="270">
        <v>235.2</v>
      </c>
      <c r="M457" s="270">
        <v>105.00642999999999</v>
      </c>
      <c r="N457" s="1"/>
      <c r="O457" s="1"/>
    </row>
    <row r="458" spans="1:15" ht="12.75" customHeight="1">
      <c r="A458" s="30">
        <v>448</v>
      </c>
      <c r="B458" s="280" t="s">
        <v>810</v>
      </c>
      <c r="C458" s="270">
        <v>620.35</v>
      </c>
      <c r="D458" s="271">
        <v>624.96666666666658</v>
      </c>
      <c r="E458" s="271">
        <v>613.93333333333317</v>
      </c>
      <c r="F458" s="271">
        <v>607.51666666666654</v>
      </c>
      <c r="G458" s="271">
        <v>596.48333333333312</v>
      </c>
      <c r="H458" s="271">
        <v>631.38333333333321</v>
      </c>
      <c r="I458" s="271">
        <v>642.41666666666674</v>
      </c>
      <c r="J458" s="271">
        <v>648.83333333333326</v>
      </c>
      <c r="K458" s="270">
        <v>636</v>
      </c>
      <c r="L458" s="270">
        <v>618.54999999999995</v>
      </c>
      <c r="M458" s="270">
        <v>0.38438</v>
      </c>
      <c r="N458" s="1"/>
      <c r="O458" s="1"/>
    </row>
    <row r="459" spans="1:15" ht="12.75" customHeight="1">
      <c r="A459" s="30">
        <v>449</v>
      </c>
      <c r="B459" s="280" t="s">
        <v>199</v>
      </c>
      <c r="C459" s="270">
        <v>106.9</v>
      </c>
      <c r="D459" s="271">
        <v>106.66666666666667</v>
      </c>
      <c r="E459" s="271">
        <v>106.03333333333335</v>
      </c>
      <c r="F459" s="271">
        <v>105.16666666666667</v>
      </c>
      <c r="G459" s="271">
        <v>104.53333333333335</v>
      </c>
      <c r="H459" s="271">
        <v>107.53333333333335</v>
      </c>
      <c r="I459" s="271">
        <v>108.16666666666667</v>
      </c>
      <c r="J459" s="271">
        <v>109.03333333333335</v>
      </c>
      <c r="K459" s="270">
        <v>107.3</v>
      </c>
      <c r="L459" s="270">
        <v>105.8</v>
      </c>
      <c r="M459" s="270">
        <v>403.52735000000001</v>
      </c>
      <c r="N459" s="1"/>
      <c r="O459" s="1"/>
    </row>
    <row r="460" spans="1:15" ht="12.75" customHeight="1">
      <c r="A460" s="30">
        <v>450</v>
      </c>
      <c r="B460" s="280" t="s">
        <v>811</v>
      </c>
      <c r="C460" s="270">
        <v>132.75</v>
      </c>
      <c r="D460" s="271">
        <v>136.28333333333333</v>
      </c>
      <c r="E460" s="271">
        <v>126.76666666666665</v>
      </c>
      <c r="F460" s="271">
        <v>120.78333333333333</v>
      </c>
      <c r="G460" s="271">
        <v>111.26666666666665</v>
      </c>
      <c r="H460" s="271">
        <v>142.26666666666665</v>
      </c>
      <c r="I460" s="271">
        <v>151.78333333333336</v>
      </c>
      <c r="J460" s="271">
        <v>157.76666666666665</v>
      </c>
      <c r="K460" s="270">
        <v>145.80000000000001</v>
      </c>
      <c r="L460" s="270">
        <v>130.30000000000001</v>
      </c>
      <c r="M460" s="270">
        <v>471.35588000000001</v>
      </c>
      <c r="N460" s="1"/>
      <c r="O460" s="1"/>
    </row>
    <row r="461" spans="1:15" ht="12.75" customHeight="1">
      <c r="A461" s="30">
        <v>451</v>
      </c>
      <c r="B461" s="280" t="s">
        <v>504</v>
      </c>
      <c r="C461" s="270">
        <v>3339.75</v>
      </c>
      <c r="D461" s="271">
        <v>3353.0166666666664</v>
      </c>
      <c r="E461" s="271">
        <v>3307.0333333333328</v>
      </c>
      <c r="F461" s="271">
        <v>3274.3166666666666</v>
      </c>
      <c r="G461" s="271">
        <v>3228.333333333333</v>
      </c>
      <c r="H461" s="271">
        <v>3385.7333333333327</v>
      </c>
      <c r="I461" s="271">
        <v>3431.7166666666662</v>
      </c>
      <c r="J461" s="271">
        <v>3464.4333333333325</v>
      </c>
      <c r="K461" s="270">
        <v>3399</v>
      </c>
      <c r="L461" s="270">
        <v>3320.3</v>
      </c>
      <c r="M461" s="270">
        <v>0.95547000000000004</v>
      </c>
      <c r="N461" s="1"/>
      <c r="O461" s="1"/>
    </row>
    <row r="462" spans="1:15" ht="12.75" customHeight="1">
      <c r="A462" s="30">
        <v>452</v>
      </c>
      <c r="B462" s="280" t="s">
        <v>201</v>
      </c>
      <c r="C462" s="270">
        <v>1065.05</v>
      </c>
      <c r="D462" s="271">
        <v>1063.55</v>
      </c>
      <c r="E462" s="271">
        <v>1056.3</v>
      </c>
      <c r="F462" s="271">
        <v>1047.55</v>
      </c>
      <c r="G462" s="271">
        <v>1040.3</v>
      </c>
      <c r="H462" s="271">
        <v>1072.3</v>
      </c>
      <c r="I462" s="271">
        <v>1079.55</v>
      </c>
      <c r="J462" s="271">
        <v>1088.3</v>
      </c>
      <c r="K462" s="270">
        <v>1070.8</v>
      </c>
      <c r="L462" s="270">
        <v>1054.8</v>
      </c>
      <c r="M462" s="270">
        <v>16.770790000000002</v>
      </c>
      <c r="N462" s="1"/>
      <c r="O462" s="1"/>
    </row>
    <row r="463" spans="1:15" ht="12.75" customHeight="1">
      <c r="A463" s="30">
        <v>453</v>
      </c>
      <c r="B463" s="280" t="s">
        <v>505</v>
      </c>
      <c r="C463" s="270">
        <v>95.05</v>
      </c>
      <c r="D463" s="271">
        <v>94.783333333333346</v>
      </c>
      <c r="E463" s="271">
        <v>93.766666666666694</v>
      </c>
      <c r="F463" s="271">
        <v>92.483333333333348</v>
      </c>
      <c r="G463" s="271">
        <v>91.466666666666697</v>
      </c>
      <c r="H463" s="271">
        <v>96.066666666666691</v>
      </c>
      <c r="I463" s="271">
        <v>97.083333333333343</v>
      </c>
      <c r="J463" s="271">
        <v>98.366666666666688</v>
      </c>
      <c r="K463" s="270">
        <v>95.8</v>
      </c>
      <c r="L463" s="270">
        <v>93.5</v>
      </c>
      <c r="M463" s="270">
        <v>5.7611800000000004</v>
      </c>
      <c r="N463" s="1"/>
      <c r="O463" s="1"/>
    </row>
    <row r="464" spans="1:15" ht="12.75" customHeight="1">
      <c r="A464" s="30">
        <v>454</v>
      </c>
      <c r="B464" s="280" t="s">
        <v>182</v>
      </c>
      <c r="C464" s="270">
        <v>755.4</v>
      </c>
      <c r="D464" s="271">
        <v>752.7833333333333</v>
      </c>
      <c r="E464" s="271">
        <v>746.91666666666663</v>
      </c>
      <c r="F464" s="271">
        <v>738.43333333333328</v>
      </c>
      <c r="G464" s="271">
        <v>732.56666666666661</v>
      </c>
      <c r="H464" s="271">
        <v>761.26666666666665</v>
      </c>
      <c r="I464" s="271">
        <v>767.13333333333344</v>
      </c>
      <c r="J464" s="271">
        <v>775.61666666666667</v>
      </c>
      <c r="K464" s="270">
        <v>758.65</v>
      </c>
      <c r="L464" s="270">
        <v>744.3</v>
      </c>
      <c r="M464" s="270">
        <v>2.1910500000000002</v>
      </c>
      <c r="N464" s="1"/>
      <c r="O464" s="1"/>
    </row>
    <row r="465" spans="1:15" ht="12.75" customHeight="1">
      <c r="A465" s="30">
        <v>455</v>
      </c>
      <c r="B465" s="280" t="s">
        <v>506</v>
      </c>
      <c r="C465" s="270">
        <v>2419.9499999999998</v>
      </c>
      <c r="D465" s="271">
        <v>2423.6</v>
      </c>
      <c r="E465" s="271">
        <v>2398.6999999999998</v>
      </c>
      <c r="F465" s="271">
        <v>2377.4499999999998</v>
      </c>
      <c r="G465" s="271">
        <v>2352.5499999999997</v>
      </c>
      <c r="H465" s="271">
        <v>2444.85</v>
      </c>
      <c r="I465" s="271">
        <v>2469.7500000000005</v>
      </c>
      <c r="J465" s="271">
        <v>2491</v>
      </c>
      <c r="K465" s="270">
        <v>2448.5</v>
      </c>
      <c r="L465" s="270">
        <v>2402.35</v>
      </c>
      <c r="M465" s="270">
        <v>0.51263999999999998</v>
      </c>
      <c r="N465" s="1"/>
      <c r="O465" s="1"/>
    </row>
    <row r="466" spans="1:15" ht="12.75" customHeight="1">
      <c r="A466" s="30">
        <v>456</v>
      </c>
      <c r="B466" s="280" t="s">
        <v>507</v>
      </c>
      <c r="C466" s="270">
        <v>631.04999999999995</v>
      </c>
      <c r="D466" s="271">
        <v>630.2833333333333</v>
      </c>
      <c r="E466" s="271">
        <v>620.76666666666665</v>
      </c>
      <c r="F466" s="271">
        <v>610.48333333333335</v>
      </c>
      <c r="G466" s="271">
        <v>600.9666666666667</v>
      </c>
      <c r="H466" s="271">
        <v>640.56666666666661</v>
      </c>
      <c r="I466" s="271">
        <v>650.08333333333326</v>
      </c>
      <c r="J466" s="271">
        <v>660.36666666666656</v>
      </c>
      <c r="K466" s="270">
        <v>639.79999999999995</v>
      </c>
      <c r="L466" s="270">
        <v>620</v>
      </c>
      <c r="M466" s="270">
        <v>0.62060000000000004</v>
      </c>
      <c r="N466" s="1"/>
      <c r="O466" s="1"/>
    </row>
    <row r="467" spans="1:15" ht="12.75" customHeight="1">
      <c r="A467" s="30">
        <v>457</v>
      </c>
      <c r="B467" s="280" t="s">
        <v>508</v>
      </c>
      <c r="C467" s="270">
        <v>3276.65</v>
      </c>
      <c r="D467" s="271">
        <v>3262.4166666666665</v>
      </c>
      <c r="E467" s="271">
        <v>3214.833333333333</v>
      </c>
      <c r="F467" s="271">
        <v>3153.0166666666664</v>
      </c>
      <c r="G467" s="271">
        <v>3105.4333333333329</v>
      </c>
      <c r="H467" s="271">
        <v>3324.2333333333331</v>
      </c>
      <c r="I467" s="271">
        <v>3371.8166666666662</v>
      </c>
      <c r="J467" s="271">
        <v>3433.6333333333332</v>
      </c>
      <c r="K467" s="270">
        <v>3310</v>
      </c>
      <c r="L467" s="270">
        <v>3200.6</v>
      </c>
      <c r="M467" s="270">
        <v>1.28389</v>
      </c>
      <c r="N467" s="1"/>
      <c r="O467" s="1"/>
    </row>
    <row r="468" spans="1:15" ht="12.75" customHeight="1">
      <c r="A468" s="30">
        <v>458</v>
      </c>
      <c r="B468" s="280" t="s">
        <v>202</v>
      </c>
      <c r="C468" s="270">
        <v>2627.35</v>
      </c>
      <c r="D468" s="271">
        <v>2626.0666666666671</v>
      </c>
      <c r="E468" s="271">
        <v>2612.1333333333341</v>
      </c>
      <c r="F468" s="271">
        <v>2596.916666666667</v>
      </c>
      <c r="G468" s="271">
        <v>2582.983333333334</v>
      </c>
      <c r="H468" s="271">
        <v>2641.2833333333342</v>
      </c>
      <c r="I468" s="271">
        <v>2655.2166666666676</v>
      </c>
      <c r="J468" s="271">
        <v>2670.4333333333343</v>
      </c>
      <c r="K468" s="270">
        <v>2640</v>
      </c>
      <c r="L468" s="270">
        <v>2610.85</v>
      </c>
      <c r="M468" s="270">
        <v>7.3348100000000001</v>
      </c>
      <c r="N468" s="1"/>
      <c r="O468" s="1"/>
    </row>
    <row r="469" spans="1:15" ht="12.75" customHeight="1">
      <c r="A469" s="30">
        <v>459</v>
      </c>
      <c r="B469" s="280" t="s">
        <v>203</v>
      </c>
      <c r="C469" s="270">
        <v>1520.75</v>
      </c>
      <c r="D469" s="271">
        <v>1516.5999999999997</v>
      </c>
      <c r="E469" s="271">
        <v>1505.7499999999993</v>
      </c>
      <c r="F469" s="271">
        <v>1490.7499999999995</v>
      </c>
      <c r="G469" s="271">
        <v>1479.8999999999992</v>
      </c>
      <c r="H469" s="271">
        <v>1531.5999999999995</v>
      </c>
      <c r="I469" s="271">
        <v>1542.4499999999998</v>
      </c>
      <c r="J469" s="271">
        <v>1557.4499999999996</v>
      </c>
      <c r="K469" s="270">
        <v>1527.45</v>
      </c>
      <c r="L469" s="270">
        <v>1501.6</v>
      </c>
      <c r="M469" s="270">
        <v>1.39412</v>
      </c>
      <c r="N469" s="1"/>
      <c r="O469" s="1"/>
    </row>
    <row r="470" spans="1:15" ht="12.75" customHeight="1">
      <c r="A470" s="30">
        <v>460</v>
      </c>
      <c r="B470" s="280" t="s">
        <v>204</v>
      </c>
      <c r="C470" s="270">
        <v>572.6</v>
      </c>
      <c r="D470" s="271">
        <v>574.78333333333342</v>
      </c>
      <c r="E470" s="271">
        <v>568.01666666666688</v>
      </c>
      <c r="F470" s="271">
        <v>563.43333333333351</v>
      </c>
      <c r="G470" s="271">
        <v>556.66666666666697</v>
      </c>
      <c r="H470" s="271">
        <v>579.36666666666679</v>
      </c>
      <c r="I470" s="271">
        <v>586.13333333333344</v>
      </c>
      <c r="J470" s="271">
        <v>590.7166666666667</v>
      </c>
      <c r="K470" s="270">
        <v>581.54999999999995</v>
      </c>
      <c r="L470" s="270">
        <v>570.20000000000005</v>
      </c>
      <c r="M470" s="270">
        <v>7.7509499999999996</v>
      </c>
      <c r="N470" s="1"/>
      <c r="O470" s="1"/>
    </row>
    <row r="471" spans="1:15" ht="12.75" customHeight="1">
      <c r="A471" s="30">
        <v>461</v>
      </c>
      <c r="B471" s="280" t="s">
        <v>205</v>
      </c>
      <c r="C471" s="270">
        <v>1398.25</v>
      </c>
      <c r="D471" s="271">
        <v>1397.2833333333335</v>
      </c>
      <c r="E471" s="271">
        <v>1385.616666666667</v>
      </c>
      <c r="F471" s="271">
        <v>1372.9833333333336</v>
      </c>
      <c r="G471" s="271">
        <v>1361.3166666666671</v>
      </c>
      <c r="H471" s="271">
        <v>1409.916666666667</v>
      </c>
      <c r="I471" s="271">
        <v>1421.5833333333335</v>
      </c>
      <c r="J471" s="271">
        <v>1434.2166666666669</v>
      </c>
      <c r="K471" s="270">
        <v>1408.95</v>
      </c>
      <c r="L471" s="270">
        <v>1384.65</v>
      </c>
      <c r="M471" s="270">
        <v>6.33249</v>
      </c>
      <c r="N471" s="1"/>
      <c r="O471" s="1"/>
    </row>
    <row r="472" spans="1:15" ht="12.75" customHeight="1">
      <c r="A472" s="30">
        <v>462</v>
      </c>
      <c r="B472" s="280" t="s">
        <v>509</v>
      </c>
      <c r="C472" s="270">
        <v>40.950000000000003</v>
      </c>
      <c r="D472" s="271">
        <v>40.949999999999996</v>
      </c>
      <c r="E472" s="271">
        <v>39.999999999999993</v>
      </c>
      <c r="F472" s="271">
        <v>39.049999999999997</v>
      </c>
      <c r="G472" s="271">
        <v>38.099999999999994</v>
      </c>
      <c r="H472" s="271">
        <v>41.899999999999991</v>
      </c>
      <c r="I472" s="271">
        <v>42.849999999999994</v>
      </c>
      <c r="J472" s="271">
        <v>43.79999999999999</v>
      </c>
      <c r="K472" s="270">
        <v>41.9</v>
      </c>
      <c r="L472" s="270">
        <v>40</v>
      </c>
      <c r="M472" s="270">
        <v>446.86002999999999</v>
      </c>
      <c r="N472" s="1"/>
      <c r="O472" s="1"/>
    </row>
    <row r="473" spans="1:15" ht="12.75" customHeight="1">
      <c r="A473" s="30">
        <v>463</v>
      </c>
      <c r="B473" s="280" t="s">
        <v>860</v>
      </c>
      <c r="C473" s="270">
        <v>240.55</v>
      </c>
      <c r="D473" s="271">
        <v>241.03333333333333</v>
      </c>
      <c r="E473" s="271">
        <v>238.66666666666666</v>
      </c>
      <c r="F473" s="271">
        <v>236.78333333333333</v>
      </c>
      <c r="G473" s="271">
        <v>234.41666666666666</v>
      </c>
      <c r="H473" s="271">
        <v>242.91666666666666</v>
      </c>
      <c r="I473" s="271">
        <v>245.28333333333333</v>
      </c>
      <c r="J473" s="271">
        <v>247.16666666666666</v>
      </c>
      <c r="K473" s="270">
        <v>243.4</v>
      </c>
      <c r="L473" s="270">
        <v>239.15</v>
      </c>
      <c r="M473" s="270">
        <v>4.6999300000000002</v>
      </c>
      <c r="N473" s="1"/>
      <c r="O473" s="1"/>
    </row>
    <row r="474" spans="1:15" ht="12.75" customHeight="1">
      <c r="A474" s="30">
        <v>464</v>
      </c>
      <c r="B474" s="280" t="s">
        <v>510</v>
      </c>
      <c r="C474" s="270">
        <v>231.25</v>
      </c>
      <c r="D474" s="271">
        <v>230.68333333333331</v>
      </c>
      <c r="E474" s="271">
        <v>218.56666666666661</v>
      </c>
      <c r="F474" s="271">
        <v>205.8833333333333</v>
      </c>
      <c r="G474" s="271">
        <v>193.76666666666659</v>
      </c>
      <c r="H474" s="271">
        <v>243.36666666666662</v>
      </c>
      <c r="I474" s="271">
        <v>255.48333333333335</v>
      </c>
      <c r="J474" s="271">
        <v>268.16666666666663</v>
      </c>
      <c r="K474" s="270">
        <v>242.8</v>
      </c>
      <c r="L474" s="270">
        <v>218</v>
      </c>
      <c r="M474" s="270">
        <v>107.56251</v>
      </c>
      <c r="N474" s="1"/>
      <c r="O474" s="1"/>
    </row>
    <row r="475" spans="1:15" ht="12.75" customHeight="1">
      <c r="A475" s="30">
        <v>465</v>
      </c>
      <c r="B475" s="280" t="s">
        <v>511</v>
      </c>
      <c r="C475" s="270">
        <v>2487.85</v>
      </c>
      <c r="D475" s="271">
        <v>2432.6333333333337</v>
      </c>
      <c r="E475" s="271">
        <v>2350.2666666666673</v>
      </c>
      <c r="F475" s="271">
        <v>2212.6833333333338</v>
      </c>
      <c r="G475" s="271">
        <v>2130.3166666666675</v>
      </c>
      <c r="H475" s="271">
        <v>2570.2166666666672</v>
      </c>
      <c r="I475" s="271">
        <v>2652.583333333333</v>
      </c>
      <c r="J475" s="271">
        <v>2790.166666666667</v>
      </c>
      <c r="K475" s="270">
        <v>2515</v>
      </c>
      <c r="L475" s="270">
        <v>2295.0500000000002</v>
      </c>
      <c r="M475" s="270">
        <v>10.790850000000001</v>
      </c>
      <c r="N475" s="1"/>
      <c r="O475" s="1"/>
    </row>
    <row r="476" spans="1:15" ht="12.75" customHeight="1">
      <c r="A476" s="30">
        <v>466</v>
      </c>
      <c r="B476" s="280" t="s">
        <v>512</v>
      </c>
      <c r="C476" s="270">
        <v>12.25</v>
      </c>
      <c r="D476" s="271">
        <v>12.199999999999998</v>
      </c>
      <c r="E476" s="271">
        <v>11.999999999999995</v>
      </c>
      <c r="F476" s="271">
        <v>11.749999999999996</v>
      </c>
      <c r="G476" s="271">
        <v>11.549999999999994</v>
      </c>
      <c r="H476" s="271">
        <v>12.449999999999996</v>
      </c>
      <c r="I476" s="271">
        <v>12.649999999999999</v>
      </c>
      <c r="J476" s="271">
        <v>12.899999999999997</v>
      </c>
      <c r="K476" s="270">
        <v>12.4</v>
      </c>
      <c r="L476" s="270">
        <v>11.95</v>
      </c>
      <c r="M476" s="270">
        <v>47.091369999999998</v>
      </c>
      <c r="N476" s="1"/>
      <c r="O476" s="1"/>
    </row>
    <row r="477" spans="1:15" ht="12.75" customHeight="1">
      <c r="A477" s="30">
        <v>467</v>
      </c>
      <c r="B477" s="280" t="s">
        <v>513</v>
      </c>
      <c r="C477" s="270">
        <v>763.5</v>
      </c>
      <c r="D477" s="271">
        <v>759</v>
      </c>
      <c r="E477" s="271">
        <v>749.5</v>
      </c>
      <c r="F477" s="271">
        <v>735.5</v>
      </c>
      <c r="G477" s="271">
        <v>726</v>
      </c>
      <c r="H477" s="271">
        <v>773</v>
      </c>
      <c r="I477" s="271">
        <v>782.5</v>
      </c>
      <c r="J477" s="271">
        <v>796.5</v>
      </c>
      <c r="K477" s="270">
        <v>768.5</v>
      </c>
      <c r="L477" s="270">
        <v>745</v>
      </c>
      <c r="M477" s="270">
        <v>2.3481299999999998</v>
      </c>
      <c r="N477" s="1"/>
      <c r="O477" s="1"/>
    </row>
    <row r="478" spans="1:15" ht="12.75" customHeight="1">
      <c r="A478" s="30">
        <v>468</v>
      </c>
      <c r="B478" s="280" t="s">
        <v>209</v>
      </c>
      <c r="C478" s="270">
        <v>746.85</v>
      </c>
      <c r="D478" s="271">
        <v>746.86666666666667</v>
      </c>
      <c r="E478" s="271">
        <v>739.98333333333335</v>
      </c>
      <c r="F478" s="271">
        <v>733.11666666666667</v>
      </c>
      <c r="G478" s="271">
        <v>726.23333333333335</v>
      </c>
      <c r="H478" s="271">
        <v>753.73333333333335</v>
      </c>
      <c r="I478" s="271">
        <v>760.61666666666679</v>
      </c>
      <c r="J478" s="271">
        <v>767.48333333333335</v>
      </c>
      <c r="K478" s="270">
        <v>753.75</v>
      </c>
      <c r="L478" s="270">
        <v>740</v>
      </c>
      <c r="M478" s="270">
        <v>19.633790000000001</v>
      </c>
      <c r="N478" s="1"/>
      <c r="O478" s="1"/>
    </row>
    <row r="479" spans="1:15" ht="12.75" customHeight="1">
      <c r="A479" s="30">
        <v>469</v>
      </c>
      <c r="B479" s="280" t="s">
        <v>514</v>
      </c>
      <c r="C479" s="270">
        <v>839.95</v>
      </c>
      <c r="D479" s="271">
        <v>839.98333333333323</v>
      </c>
      <c r="E479" s="271">
        <v>829.96666666666647</v>
      </c>
      <c r="F479" s="271">
        <v>819.98333333333323</v>
      </c>
      <c r="G479" s="271">
        <v>809.96666666666647</v>
      </c>
      <c r="H479" s="271">
        <v>849.96666666666647</v>
      </c>
      <c r="I479" s="271">
        <v>859.98333333333312</v>
      </c>
      <c r="J479" s="271">
        <v>869.96666666666647</v>
      </c>
      <c r="K479" s="270">
        <v>850</v>
      </c>
      <c r="L479" s="270">
        <v>830</v>
      </c>
      <c r="M479" s="270">
        <v>2.3396499999999998</v>
      </c>
      <c r="N479" s="1"/>
      <c r="O479" s="1"/>
    </row>
    <row r="480" spans="1:15" ht="12.75" customHeight="1">
      <c r="A480" s="30">
        <v>470</v>
      </c>
      <c r="B480" s="280" t="s">
        <v>208</v>
      </c>
      <c r="C480" s="270">
        <v>6521.95</v>
      </c>
      <c r="D480" s="271">
        <v>6546.0666666666657</v>
      </c>
      <c r="E480" s="271">
        <v>6472.283333333331</v>
      </c>
      <c r="F480" s="271">
        <v>6422.616666666665</v>
      </c>
      <c r="G480" s="271">
        <v>6348.8333333333303</v>
      </c>
      <c r="H480" s="271">
        <v>6595.7333333333318</v>
      </c>
      <c r="I480" s="271">
        <v>6669.5166666666664</v>
      </c>
      <c r="J480" s="271">
        <v>6719.1833333333325</v>
      </c>
      <c r="K480" s="270">
        <v>6619.85</v>
      </c>
      <c r="L480" s="270">
        <v>6496.4</v>
      </c>
      <c r="M480" s="270">
        <v>3.8531200000000001</v>
      </c>
      <c r="N480" s="1"/>
      <c r="O480" s="1"/>
    </row>
    <row r="481" spans="1:15" ht="12.75" customHeight="1">
      <c r="A481" s="30">
        <v>471</v>
      </c>
      <c r="B481" s="280" t="s">
        <v>277</v>
      </c>
      <c r="C481" s="270">
        <v>42.9</v>
      </c>
      <c r="D481" s="271">
        <v>42.9</v>
      </c>
      <c r="E481" s="271">
        <v>42.349999999999994</v>
      </c>
      <c r="F481" s="271">
        <v>41.8</v>
      </c>
      <c r="G481" s="271">
        <v>41.249999999999993</v>
      </c>
      <c r="H481" s="271">
        <v>43.449999999999996</v>
      </c>
      <c r="I481" s="271">
        <v>43.999999999999993</v>
      </c>
      <c r="J481" s="271">
        <v>44.55</v>
      </c>
      <c r="K481" s="270">
        <v>43.45</v>
      </c>
      <c r="L481" s="270">
        <v>42.35</v>
      </c>
      <c r="M481" s="270">
        <v>61.053319999999999</v>
      </c>
      <c r="N481" s="1"/>
      <c r="O481" s="1"/>
    </row>
    <row r="482" spans="1:15" ht="12.75" customHeight="1">
      <c r="A482" s="30">
        <v>472</v>
      </c>
      <c r="B482" s="280" t="s">
        <v>207</v>
      </c>
      <c r="C482" s="270">
        <v>1696.6</v>
      </c>
      <c r="D482" s="271">
        <v>1707.0666666666666</v>
      </c>
      <c r="E482" s="271">
        <v>1680.5333333333333</v>
      </c>
      <c r="F482" s="271">
        <v>1664.4666666666667</v>
      </c>
      <c r="G482" s="271">
        <v>1637.9333333333334</v>
      </c>
      <c r="H482" s="271">
        <v>1723.1333333333332</v>
      </c>
      <c r="I482" s="271">
        <v>1749.6666666666665</v>
      </c>
      <c r="J482" s="271">
        <v>1765.7333333333331</v>
      </c>
      <c r="K482" s="270">
        <v>1733.6</v>
      </c>
      <c r="L482" s="270">
        <v>1691</v>
      </c>
      <c r="M482" s="270">
        <v>3.0852900000000001</v>
      </c>
      <c r="N482" s="1"/>
      <c r="O482" s="1"/>
    </row>
    <row r="483" spans="1:15" ht="12.75" customHeight="1">
      <c r="A483" s="30">
        <v>473</v>
      </c>
      <c r="B483" s="280" t="s">
        <v>154</v>
      </c>
      <c r="C483" s="270">
        <v>818.55</v>
      </c>
      <c r="D483" s="271">
        <v>820.08333333333337</v>
      </c>
      <c r="E483" s="271">
        <v>808.91666666666674</v>
      </c>
      <c r="F483" s="271">
        <v>799.28333333333342</v>
      </c>
      <c r="G483" s="271">
        <v>788.11666666666679</v>
      </c>
      <c r="H483" s="271">
        <v>829.7166666666667</v>
      </c>
      <c r="I483" s="271">
        <v>840.88333333333344</v>
      </c>
      <c r="J483" s="271">
        <v>850.51666666666665</v>
      </c>
      <c r="K483" s="270">
        <v>831.25</v>
      </c>
      <c r="L483" s="270">
        <v>810.45</v>
      </c>
      <c r="M483" s="270">
        <v>16.833069999999999</v>
      </c>
      <c r="N483" s="1"/>
      <c r="O483" s="1"/>
    </row>
    <row r="484" spans="1:15" ht="12.75" customHeight="1">
      <c r="A484" s="30">
        <v>474</v>
      </c>
      <c r="B484" s="280" t="s">
        <v>278</v>
      </c>
      <c r="C484" s="270">
        <v>236.9</v>
      </c>
      <c r="D484" s="271">
        <v>239.98333333333335</v>
      </c>
      <c r="E484" s="271">
        <v>231.9666666666667</v>
      </c>
      <c r="F484" s="271">
        <v>227.03333333333336</v>
      </c>
      <c r="G484" s="271">
        <v>219.01666666666671</v>
      </c>
      <c r="H484" s="271">
        <v>244.91666666666669</v>
      </c>
      <c r="I484" s="271">
        <v>252.93333333333334</v>
      </c>
      <c r="J484" s="271">
        <v>257.86666666666667</v>
      </c>
      <c r="K484" s="270">
        <v>248</v>
      </c>
      <c r="L484" s="270">
        <v>235.05</v>
      </c>
      <c r="M484" s="270">
        <v>3.9156399999999998</v>
      </c>
      <c r="N484" s="1"/>
      <c r="O484" s="1"/>
    </row>
    <row r="485" spans="1:15" ht="12.75" customHeight="1">
      <c r="A485" s="30">
        <v>475</v>
      </c>
      <c r="B485" s="280" t="s">
        <v>515</v>
      </c>
      <c r="C485" s="270">
        <v>2888.35</v>
      </c>
      <c r="D485" s="271">
        <v>2910.5166666666664</v>
      </c>
      <c r="E485" s="271">
        <v>2751.083333333333</v>
      </c>
      <c r="F485" s="271">
        <v>2613.8166666666666</v>
      </c>
      <c r="G485" s="271">
        <v>2454.3833333333332</v>
      </c>
      <c r="H485" s="271">
        <v>3047.7833333333328</v>
      </c>
      <c r="I485" s="271">
        <v>3207.2166666666662</v>
      </c>
      <c r="J485" s="271">
        <v>3344.4833333333327</v>
      </c>
      <c r="K485" s="270">
        <v>3069.95</v>
      </c>
      <c r="L485" s="270">
        <v>2773.25</v>
      </c>
      <c r="M485" s="270">
        <v>4.3853</v>
      </c>
      <c r="N485" s="1"/>
      <c r="O485" s="1"/>
    </row>
    <row r="486" spans="1:15" ht="12.75" customHeight="1">
      <c r="A486" s="30">
        <v>476</v>
      </c>
      <c r="B486" s="280" t="s">
        <v>516</v>
      </c>
      <c r="C486" s="270">
        <v>586.95000000000005</v>
      </c>
      <c r="D486" s="271">
        <v>589.6</v>
      </c>
      <c r="E486" s="271">
        <v>582.30000000000007</v>
      </c>
      <c r="F486" s="271">
        <v>577.65000000000009</v>
      </c>
      <c r="G486" s="271">
        <v>570.35000000000014</v>
      </c>
      <c r="H486" s="271">
        <v>594.25</v>
      </c>
      <c r="I486" s="271">
        <v>601.54999999999995</v>
      </c>
      <c r="J486" s="271">
        <v>606.19999999999993</v>
      </c>
      <c r="K486" s="270">
        <v>596.9</v>
      </c>
      <c r="L486" s="270">
        <v>584.95000000000005</v>
      </c>
      <c r="M486" s="270">
        <v>1.82134</v>
      </c>
      <c r="N486" s="1"/>
      <c r="O486" s="1"/>
    </row>
    <row r="487" spans="1:15" ht="12.75" customHeight="1">
      <c r="A487" s="30">
        <v>477</v>
      </c>
      <c r="B487" s="285" t="s">
        <v>517</v>
      </c>
      <c r="C487" s="286">
        <v>357.25</v>
      </c>
      <c r="D487" s="286">
        <v>353.8</v>
      </c>
      <c r="E487" s="286">
        <v>339.6</v>
      </c>
      <c r="F487" s="286">
        <v>321.95</v>
      </c>
      <c r="G487" s="286">
        <v>307.75</v>
      </c>
      <c r="H487" s="286">
        <v>371.45000000000005</v>
      </c>
      <c r="I487" s="286">
        <v>385.65</v>
      </c>
      <c r="J487" s="285">
        <v>403.30000000000007</v>
      </c>
      <c r="K487" s="285">
        <v>368</v>
      </c>
      <c r="L487" s="285">
        <v>336.15</v>
      </c>
      <c r="M487" s="241">
        <v>17.731760000000001</v>
      </c>
      <c r="N487" s="1"/>
      <c r="O487" s="1"/>
    </row>
    <row r="488" spans="1:15" ht="12.75" customHeight="1">
      <c r="A488" s="30">
        <v>478</v>
      </c>
      <c r="B488" s="285" t="s">
        <v>518</v>
      </c>
      <c r="C488" s="286">
        <v>32.9</v>
      </c>
      <c r="D488" s="286">
        <v>31.133333333333329</v>
      </c>
      <c r="E488" s="286">
        <v>29.216666666666661</v>
      </c>
      <c r="F488" s="286">
        <v>25.533333333333331</v>
      </c>
      <c r="G488" s="286">
        <v>23.616666666666664</v>
      </c>
      <c r="H488" s="286">
        <v>34.816666666666663</v>
      </c>
      <c r="I488" s="286">
        <v>36.73333333333332</v>
      </c>
      <c r="J488" s="285">
        <v>40.416666666666657</v>
      </c>
      <c r="K488" s="285">
        <v>33.049999999999997</v>
      </c>
      <c r="L488" s="285">
        <v>27.45</v>
      </c>
      <c r="M488" s="241">
        <v>377.33107999999999</v>
      </c>
      <c r="N488" s="1"/>
      <c r="O488" s="1"/>
    </row>
    <row r="489" spans="1:15" ht="12.75" customHeight="1">
      <c r="A489" s="30">
        <v>479</v>
      </c>
      <c r="B489" s="285" t="s">
        <v>519</v>
      </c>
      <c r="C489" s="270">
        <v>328.8</v>
      </c>
      <c r="D489" s="271">
        <v>330.11666666666662</v>
      </c>
      <c r="E489" s="271">
        <v>324.23333333333323</v>
      </c>
      <c r="F489" s="271">
        <v>319.66666666666663</v>
      </c>
      <c r="G489" s="271">
        <v>313.78333333333325</v>
      </c>
      <c r="H489" s="271">
        <v>334.68333333333322</v>
      </c>
      <c r="I489" s="271">
        <v>340.56666666666655</v>
      </c>
      <c r="J489" s="271">
        <v>345.13333333333321</v>
      </c>
      <c r="K489" s="270">
        <v>336</v>
      </c>
      <c r="L489" s="270">
        <v>325.55</v>
      </c>
      <c r="M489" s="270">
        <v>5.7054499999999999</v>
      </c>
      <c r="N489" s="1"/>
      <c r="O489" s="1"/>
    </row>
    <row r="490" spans="1:15" ht="12.75" customHeight="1">
      <c r="A490" s="30">
        <v>480</v>
      </c>
      <c r="B490" s="285" t="s">
        <v>520</v>
      </c>
      <c r="C490" s="286">
        <v>372.8</v>
      </c>
      <c r="D490" s="286">
        <v>377.93333333333339</v>
      </c>
      <c r="E490" s="286">
        <v>364.96666666666681</v>
      </c>
      <c r="F490" s="286">
        <v>357.13333333333344</v>
      </c>
      <c r="G490" s="286">
        <v>344.16666666666686</v>
      </c>
      <c r="H490" s="286">
        <v>385.76666666666677</v>
      </c>
      <c r="I490" s="286">
        <v>398.73333333333335</v>
      </c>
      <c r="J490" s="285">
        <v>406.56666666666672</v>
      </c>
      <c r="K490" s="285">
        <v>390.9</v>
      </c>
      <c r="L490" s="285">
        <v>370.1</v>
      </c>
      <c r="M490" s="241">
        <v>4.86944</v>
      </c>
      <c r="N490" s="1"/>
      <c r="O490" s="1"/>
    </row>
    <row r="491" spans="1:15" ht="12.75" customHeight="1">
      <c r="A491" s="30">
        <v>481</v>
      </c>
      <c r="B491" s="296" t="s">
        <v>279</v>
      </c>
      <c r="C491" s="270">
        <v>1033.4000000000001</v>
      </c>
      <c r="D491" s="271">
        <v>1033.3500000000001</v>
      </c>
      <c r="E491" s="271">
        <v>1020.7000000000003</v>
      </c>
      <c r="F491" s="271">
        <v>1008.0000000000001</v>
      </c>
      <c r="G491" s="271">
        <v>995.35000000000025</v>
      </c>
      <c r="H491" s="271">
        <v>1046.0500000000002</v>
      </c>
      <c r="I491" s="271">
        <v>1058.7000000000003</v>
      </c>
      <c r="J491" s="271">
        <v>1071.4000000000003</v>
      </c>
      <c r="K491" s="270">
        <v>1046</v>
      </c>
      <c r="L491" s="270">
        <v>1020.65</v>
      </c>
      <c r="M491" s="270">
        <v>11.963010000000001</v>
      </c>
      <c r="N491" s="1"/>
      <c r="O491" s="1"/>
    </row>
    <row r="492" spans="1:15" ht="12.75" customHeight="1">
      <c r="A492" s="30">
        <v>482</v>
      </c>
      <c r="B492" s="298" t="s">
        <v>210</v>
      </c>
      <c r="C492" s="286">
        <v>260.39999999999998</v>
      </c>
      <c r="D492" s="286">
        <v>260.26666666666665</v>
      </c>
      <c r="E492" s="271">
        <v>257.68333333333328</v>
      </c>
      <c r="F492" s="271">
        <v>254.96666666666664</v>
      </c>
      <c r="G492" s="271">
        <v>252.38333333333327</v>
      </c>
      <c r="H492" s="271">
        <v>262.98333333333329</v>
      </c>
      <c r="I492" s="271">
        <v>265.56666666666666</v>
      </c>
      <c r="J492" s="271">
        <v>268.2833333333333</v>
      </c>
      <c r="K492" s="270">
        <v>262.85000000000002</v>
      </c>
      <c r="L492" s="270">
        <v>257.55</v>
      </c>
      <c r="M492" s="270">
        <v>66.252110000000002</v>
      </c>
      <c r="N492" s="1"/>
      <c r="O492" s="1"/>
    </row>
    <row r="493" spans="1:15" ht="12.75" customHeight="1">
      <c r="A493" s="30">
        <v>483</v>
      </c>
      <c r="B493" s="251" t="s">
        <v>521</v>
      </c>
      <c r="C493" s="270">
        <v>2174.15</v>
      </c>
      <c r="D493" s="271">
        <v>2177.3833333333332</v>
      </c>
      <c r="E493" s="271">
        <v>2107.7666666666664</v>
      </c>
      <c r="F493" s="271">
        <v>2041.3833333333332</v>
      </c>
      <c r="G493" s="271">
        <v>1971.7666666666664</v>
      </c>
      <c r="H493" s="271">
        <v>2243.7666666666664</v>
      </c>
      <c r="I493" s="271">
        <v>2313.3833333333332</v>
      </c>
      <c r="J493" s="271">
        <v>2379.7666666666664</v>
      </c>
      <c r="K493" s="270">
        <v>2247</v>
      </c>
      <c r="L493" s="270">
        <v>2111</v>
      </c>
      <c r="M493" s="270">
        <v>2.9815499999999999</v>
      </c>
      <c r="N493" s="1"/>
      <c r="O493" s="1"/>
    </row>
    <row r="494" spans="1:15" ht="12.75" customHeight="1">
      <c r="A494" s="30">
        <v>484</v>
      </c>
      <c r="B494" s="285" t="s">
        <v>861</v>
      </c>
      <c r="C494" s="286">
        <v>392.75</v>
      </c>
      <c r="D494" s="286">
        <v>389.11666666666662</v>
      </c>
      <c r="E494" s="271">
        <v>381.63333333333321</v>
      </c>
      <c r="F494" s="271">
        <v>370.51666666666659</v>
      </c>
      <c r="G494" s="271">
        <v>363.03333333333319</v>
      </c>
      <c r="H494" s="271">
        <v>400.23333333333323</v>
      </c>
      <c r="I494" s="271">
        <v>407.7166666666667</v>
      </c>
      <c r="J494" s="271">
        <v>418.83333333333326</v>
      </c>
      <c r="K494" s="270">
        <v>396.6</v>
      </c>
      <c r="L494" s="270">
        <v>378</v>
      </c>
      <c r="M494" s="270">
        <v>1.89202</v>
      </c>
      <c r="N494" s="1"/>
      <c r="O494" s="1"/>
    </row>
    <row r="495" spans="1:15" ht="12.75" customHeight="1">
      <c r="A495" s="30">
        <v>485</v>
      </c>
      <c r="B495" s="241" t="s">
        <v>522</v>
      </c>
      <c r="C495" s="270">
        <v>2281.9</v>
      </c>
      <c r="D495" s="271">
        <v>2280.1833333333329</v>
      </c>
      <c r="E495" s="271">
        <v>2241.3666666666659</v>
      </c>
      <c r="F495" s="271">
        <v>2200.833333333333</v>
      </c>
      <c r="G495" s="271">
        <v>2162.016666666666</v>
      </c>
      <c r="H495" s="271">
        <v>2320.7166666666658</v>
      </c>
      <c r="I495" s="271">
        <v>2359.5333333333324</v>
      </c>
      <c r="J495" s="271">
        <v>2400.0666666666657</v>
      </c>
      <c r="K495" s="270">
        <v>2319</v>
      </c>
      <c r="L495" s="270">
        <v>2239.65</v>
      </c>
      <c r="M495" s="270">
        <v>1.30589</v>
      </c>
      <c r="N495" s="1"/>
      <c r="O495" s="1"/>
    </row>
    <row r="496" spans="1:15" ht="12.75" customHeight="1">
      <c r="A496" s="30">
        <v>486</v>
      </c>
      <c r="B496" s="297" t="s">
        <v>127</v>
      </c>
      <c r="C496" s="286">
        <v>9.3000000000000007</v>
      </c>
      <c r="D496" s="286">
        <v>9.2666666666666675</v>
      </c>
      <c r="E496" s="271">
        <v>9.0833333333333357</v>
      </c>
      <c r="F496" s="271">
        <v>8.8666666666666689</v>
      </c>
      <c r="G496" s="271">
        <v>8.6833333333333371</v>
      </c>
      <c r="H496" s="271">
        <v>9.4833333333333343</v>
      </c>
      <c r="I496" s="271">
        <v>9.6666666666666679</v>
      </c>
      <c r="J496" s="271">
        <v>9.8833333333333329</v>
      </c>
      <c r="K496" s="270">
        <v>9.4499999999999993</v>
      </c>
      <c r="L496" s="270">
        <v>9.0500000000000007</v>
      </c>
      <c r="M496" s="270">
        <v>1250.6403700000001</v>
      </c>
      <c r="N496" s="1"/>
      <c r="O496" s="1"/>
    </row>
    <row r="497" spans="1:15" ht="12.75" customHeight="1">
      <c r="A497" s="30">
        <v>487</v>
      </c>
      <c r="B497" s="241" t="s">
        <v>211</v>
      </c>
      <c r="C497" s="270">
        <v>987.25</v>
      </c>
      <c r="D497" s="271">
        <v>982.94999999999993</v>
      </c>
      <c r="E497" s="271">
        <v>975.34999999999991</v>
      </c>
      <c r="F497" s="271">
        <v>963.44999999999993</v>
      </c>
      <c r="G497" s="271">
        <v>955.84999999999991</v>
      </c>
      <c r="H497" s="271">
        <v>994.84999999999991</v>
      </c>
      <c r="I497" s="271">
        <v>1002.45</v>
      </c>
      <c r="J497" s="271">
        <v>1014.3499999999999</v>
      </c>
      <c r="K497" s="270">
        <v>990.55</v>
      </c>
      <c r="L497" s="270">
        <v>971.05</v>
      </c>
      <c r="M497" s="270">
        <v>7.9630999999999998</v>
      </c>
      <c r="N497" s="1"/>
      <c r="O497" s="1"/>
    </row>
    <row r="498" spans="1:15" ht="12.75" customHeight="1">
      <c r="A498" s="30">
        <v>488</v>
      </c>
      <c r="B498" s="241" t="s">
        <v>523</v>
      </c>
      <c r="C498" s="286">
        <v>254.1</v>
      </c>
      <c r="D498" s="286">
        <v>250.6</v>
      </c>
      <c r="E498" s="271">
        <v>245.7</v>
      </c>
      <c r="F498" s="271">
        <v>237.29999999999998</v>
      </c>
      <c r="G498" s="271">
        <v>232.39999999999998</v>
      </c>
      <c r="H498" s="271">
        <v>259</v>
      </c>
      <c r="I498" s="271">
        <v>263.90000000000003</v>
      </c>
      <c r="J498" s="271">
        <v>272.3</v>
      </c>
      <c r="K498" s="270">
        <v>255.5</v>
      </c>
      <c r="L498" s="270">
        <v>242.2</v>
      </c>
      <c r="M498" s="270">
        <v>47.265039999999999</v>
      </c>
      <c r="N498" s="1"/>
      <c r="O498" s="1"/>
    </row>
    <row r="499" spans="1:15" ht="12.75" customHeight="1">
      <c r="A499" s="30">
        <v>489</v>
      </c>
      <c r="B499" s="241" t="s">
        <v>524</v>
      </c>
      <c r="C499" s="286">
        <v>74.400000000000006</v>
      </c>
      <c r="D499" s="286">
        <v>74.55</v>
      </c>
      <c r="E499" s="271">
        <v>73.75</v>
      </c>
      <c r="F499" s="271">
        <v>73.100000000000009</v>
      </c>
      <c r="G499" s="271">
        <v>72.300000000000011</v>
      </c>
      <c r="H499" s="271">
        <v>75.199999999999989</v>
      </c>
      <c r="I499" s="271">
        <v>75.999999999999972</v>
      </c>
      <c r="J499" s="271">
        <v>76.649999999999977</v>
      </c>
      <c r="K499" s="270">
        <v>75.349999999999994</v>
      </c>
      <c r="L499" s="270">
        <v>73.900000000000006</v>
      </c>
      <c r="M499" s="270">
        <v>15.74089</v>
      </c>
      <c r="N499" s="1"/>
      <c r="O499" s="1"/>
    </row>
    <row r="500" spans="1:15" ht="12.75" customHeight="1">
      <c r="A500" s="30">
        <v>490</v>
      </c>
      <c r="B500" s="241" t="s">
        <v>525</v>
      </c>
      <c r="C500" s="286">
        <v>650.04999999999995</v>
      </c>
      <c r="D500" s="286">
        <v>648.48333333333335</v>
      </c>
      <c r="E500" s="271">
        <v>641.61666666666667</v>
      </c>
      <c r="F500" s="271">
        <v>633.18333333333328</v>
      </c>
      <c r="G500" s="271">
        <v>626.31666666666661</v>
      </c>
      <c r="H500" s="271">
        <v>656.91666666666674</v>
      </c>
      <c r="I500" s="271">
        <v>663.78333333333353</v>
      </c>
      <c r="J500" s="271">
        <v>672.21666666666681</v>
      </c>
      <c r="K500" s="270">
        <v>655.35</v>
      </c>
      <c r="L500" s="270">
        <v>640.04999999999995</v>
      </c>
      <c r="M500" s="270">
        <v>2.9184399999999999</v>
      </c>
      <c r="N500" s="1"/>
      <c r="O500" s="1"/>
    </row>
    <row r="501" spans="1:15" ht="12.75" customHeight="1">
      <c r="A501" s="30">
        <v>491</v>
      </c>
      <c r="B501" s="241" t="s">
        <v>280</v>
      </c>
      <c r="C501" s="286">
        <v>1790.95</v>
      </c>
      <c r="D501" s="286">
        <v>1806.5666666666668</v>
      </c>
      <c r="E501" s="271">
        <v>1753.2333333333336</v>
      </c>
      <c r="F501" s="271">
        <v>1715.5166666666667</v>
      </c>
      <c r="G501" s="271">
        <v>1662.1833333333334</v>
      </c>
      <c r="H501" s="271">
        <v>1844.2833333333338</v>
      </c>
      <c r="I501" s="271">
        <v>1897.6166666666672</v>
      </c>
      <c r="J501" s="271">
        <v>1935.3333333333339</v>
      </c>
      <c r="K501" s="270">
        <v>1859.9</v>
      </c>
      <c r="L501" s="270">
        <v>1768.85</v>
      </c>
      <c r="M501" s="270">
        <v>0.71787999999999996</v>
      </c>
      <c r="N501" s="1"/>
      <c r="O501" s="1"/>
    </row>
    <row r="502" spans="1:15" ht="12.75" customHeight="1">
      <c r="A502" s="30">
        <v>492</v>
      </c>
      <c r="B502" s="241" t="s">
        <v>212</v>
      </c>
      <c r="C502" s="286">
        <v>405.5</v>
      </c>
      <c r="D502" s="286">
        <v>405.83333333333331</v>
      </c>
      <c r="E502" s="271">
        <v>403.66666666666663</v>
      </c>
      <c r="F502" s="271">
        <v>401.83333333333331</v>
      </c>
      <c r="G502" s="271">
        <v>399.66666666666663</v>
      </c>
      <c r="H502" s="271">
        <v>407.66666666666663</v>
      </c>
      <c r="I502" s="271">
        <v>409.83333333333326</v>
      </c>
      <c r="J502" s="271">
        <v>411.66666666666663</v>
      </c>
      <c r="K502" s="270">
        <v>408</v>
      </c>
      <c r="L502" s="270">
        <v>404</v>
      </c>
      <c r="M502" s="270">
        <v>90.09254</v>
      </c>
      <c r="N502" s="1"/>
      <c r="O502" s="1"/>
    </row>
    <row r="503" spans="1:15" ht="12.75" customHeight="1">
      <c r="A503" s="30">
        <v>493</v>
      </c>
      <c r="B503" s="241" t="s">
        <v>526</v>
      </c>
      <c r="C503" s="286">
        <v>242.7</v>
      </c>
      <c r="D503" s="286">
        <v>241.56666666666669</v>
      </c>
      <c r="E503" s="271">
        <v>235.18333333333339</v>
      </c>
      <c r="F503" s="271">
        <v>227.66666666666671</v>
      </c>
      <c r="G503" s="271">
        <v>221.28333333333342</v>
      </c>
      <c r="H503" s="271">
        <v>249.08333333333337</v>
      </c>
      <c r="I503" s="271">
        <v>255.46666666666664</v>
      </c>
      <c r="J503" s="271">
        <v>262.98333333333335</v>
      </c>
      <c r="K503" s="270">
        <v>247.95</v>
      </c>
      <c r="L503" s="270">
        <v>234.05</v>
      </c>
      <c r="M503" s="270">
        <v>28.672429999999999</v>
      </c>
      <c r="N503" s="1"/>
      <c r="O503" s="1"/>
    </row>
    <row r="504" spans="1:15" ht="12.75" customHeight="1">
      <c r="A504" s="30">
        <v>494</v>
      </c>
      <c r="B504" s="241" t="s">
        <v>281</v>
      </c>
      <c r="C504" s="286">
        <v>16.649999999999999</v>
      </c>
      <c r="D504" s="286">
        <v>16.75</v>
      </c>
      <c r="E504" s="271">
        <v>16.100000000000001</v>
      </c>
      <c r="F504" s="271">
        <v>15.55</v>
      </c>
      <c r="G504" s="271">
        <v>14.900000000000002</v>
      </c>
      <c r="H504" s="271">
        <v>17.3</v>
      </c>
      <c r="I504" s="271">
        <v>17.95</v>
      </c>
      <c r="J504" s="271">
        <v>18.5</v>
      </c>
      <c r="K504" s="270">
        <v>17.399999999999999</v>
      </c>
      <c r="L504" s="270">
        <v>16.2</v>
      </c>
      <c r="M504" s="270">
        <v>1451.51126</v>
      </c>
      <c r="N504" s="1"/>
      <c r="O504" s="1"/>
    </row>
    <row r="505" spans="1:15" ht="12.75" customHeight="1">
      <c r="A505" s="30">
        <v>495</v>
      </c>
      <c r="B505" s="241" t="s">
        <v>862</v>
      </c>
      <c r="C505" s="241">
        <v>9991.0499999999993</v>
      </c>
      <c r="D505" s="286">
        <v>9901.9166666666661</v>
      </c>
      <c r="E505" s="271">
        <v>9723.8333333333321</v>
      </c>
      <c r="F505" s="271">
        <v>9456.6166666666668</v>
      </c>
      <c r="G505" s="271">
        <v>9278.5333333333328</v>
      </c>
      <c r="H505" s="271">
        <v>10169.133333333331</v>
      </c>
      <c r="I505" s="271">
        <v>10347.216666666664</v>
      </c>
      <c r="J505" s="271">
        <v>10614.433333333331</v>
      </c>
      <c r="K505" s="270">
        <v>10080</v>
      </c>
      <c r="L505" s="270">
        <v>9634.7000000000007</v>
      </c>
      <c r="M505" s="270">
        <v>0.16298000000000001</v>
      </c>
      <c r="N505" s="1"/>
      <c r="O505" s="1"/>
    </row>
    <row r="506" spans="1:15" ht="12.75" customHeight="1">
      <c r="A506" s="30">
        <v>496</v>
      </c>
      <c r="B506" s="241" t="s">
        <v>213</v>
      </c>
      <c r="C506" s="241">
        <v>251</v>
      </c>
      <c r="D506" s="286">
        <v>251.21666666666667</v>
      </c>
      <c r="E506" s="271">
        <v>248.03333333333333</v>
      </c>
      <c r="F506" s="271">
        <v>245.06666666666666</v>
      </c>
      <c r="G506" s="271">
        <v>241.88333333333333</v>
      </c>
      <c r="H506" s="271">
        <v>254.18333333333334</v>
      </c>
      <c r="I506" s="271">
        <v>257.36666666666667</v>
      </c>
      <c r="J506" s="271">
        <v>260.33333333333337</v>
      </c>
      <c r="K506" s="270">
        <v>254.4</v>
      </c>
      <c r="L506" s="270">
        <v>248.25</v>
      </c>
      <c r="M506" s="270">
        <v>99.261480000000006</v>
      </c>
      <c r="N506" s="1"/>
      <c r="O506" s="1"/>
    </row>
    <row r="507" spans="1:15" ht="12.75" customHeight="1">
      <c r="A507" s="30">
        <v>497</v>
      </c>
      <c r="B507" s="241" t="s">
        <v>527</v>
      </c>
      <c r="C507" s="241">
        <v>230.75</v>
      </c>
      <c r="D507" s="286">
        <v>231.16666666666666</v>
      </c>
      <c r="E507" s="271">
        <v>229.83333333333331</v>
      </c>
      <c r="F507" s="271">
        <v>228.91666666666666</v>
      </c>
      <c r="G507" s="271">
        <v>227.58333333333331</v>
      </c>
      <c r="H507" s="271">
        <v>232.08333333333331</v>
      </c>
      <c r="I507" s="271">
        <v>233.41666666666663</v>
      </c>
      <c r="J507" s="271">
        <v>234.33333333333331</v>
      </c>
      <c r="K507" s="270">
        <v>232.5</v>
      </c>
      <c r="L507" s="270">
        <v>230.25</v>
      </c>
      <c r="M507" s="270">
        <v>4.2435</v>
      </c>
      <c r="N507" s="1"/>
      <c r="O507" s="1"/>
    </row>
    <row r="508" spans="1:15" ht="12.75" customHeight="1">
      <c r="A508" s="30">
        <v>498</v>
      </c>
      <c r="B508" s="241" t="s">
        <v>834</v>
      </c>
      <c r="C508" s="241">
        <v>59.65</v>
      </c>
      <c r="D508" s="286">
        <v>59.916666666666664</v>
      </c>
      <c r="E508" s="271">
        <v>59.033333333333331</v>
      </c>
      <c r="F508" s="271">
        <v>58.416666666666664</v>
      </c>
      <c r="G508" s="271">
        <v>57.533333333333331</v>
      </c>
      <c r="H508" s="271">
        <v>60.533333333333331</v>
      </c>
      <c r="I508" s="271">
        <v>61.416666666666671</v>
      </c>
      <c r="J508" s="271">
        <v>62.033333333333331</v>
      </c>
      <c r="K508" s="270">
        <v>60.8</v>
      </c>
      <c r="L508" s="270">
        <v>59.3</v>
      </c>
      <c r="M508" s="270">
        <v>845.39045999999996</v>
      </c>
      <c r="N508" s="1"/>
      <c r="O508" s="1"/>
    </row>
    <row r="509" spans="1:15" ht="12.75" customHeight="1">
      <c r="A509" s="30">
        <v>499</v>
      </c>
      <c r="B509" s="241" t="s">
        <v>825</v>
      </c>
      <c r="C509" s="286">
        <v>371.2</v>
      </c>
      <c r="D509" s="271">
        <v>370.4666666666667</v>
      </c>
      <c r="E509" s="271">
        <v>366.48333333333341</v>
      </c>
      <c r="F509" s="271">
        <v>361.76666666666671</v>
      </c>
      <c r="G509" s="271">
        <v>357.78333333333342</v>
      </c>
      <c r="H509" s="271">
        <v>375.18333333333339</v>
      </c>
      <c r="I509" s="271">
        <v>379.16666666666674</v>
      </c>
      <c r="J509" s="270">
        <v>383.88333333333338</v>
      </c>
      <c r="K509" s="270">
        <v>374.45</v>
      </c>
      <c r="L509" s="270">
        <v>365.75</v>
      </c>
      <c r="M509" s="241">
        <v>8.33704</v>
      </c>
      <c r="N509" s="1"/>
      <c r="O509" s="1"/>
    </row>
    <row r="510" spans="1:15" ht="12.75" customHeight="1">
      <c r="A510" s="30">
        <v>500</v>
      </c>
      <c r="B510" s="241" t="s">
        <v>528</v>
      </c>
      <c r="C510" s="286">
        <v>1634</v>
      </c>
      <c r="D510" s="271">
        <v>1635.9166666666667</v>
      </c>
      <c r="E510" s="271">
        <v>1612.8333333333335</v>
      </c>
      <c r="F510" s="271">
        <v>1591.6666666666667</v>
      </c>
      <c r="G510" s="271">
        <v>1568.5833333333335</v>
      </c>
      <c r="H510" s="271">
        <v>1657.0833333333335</v>
      </c>
      <c r="I510" s="271">
        <v>1680.166666666667</v>
      </c>
      <c r="J510" s="270">
        <v>1701.3333333333335</v>
      </c>
      <c r="K510" s="270">
        <v>1659</v>
      </c>
      <c r="L510" s="270">
        <v>1614.75</v>
      </c>
      <c r="M510" s="241">
        <v>0.29688999999999999</v>
      </c>
      <c r="N510" s="1"/>
      <c r="O510" s="1"/>
    </row>
    <row r="511" spans="1:15" ht="12.75" customHeight="1">
      <c r="B511" s="1" t="s">
        <v>529</v>
      </c>
      <c r="C511" s="1">
        <v>2159.1999999999998</v>
      </c>
      <c r="D511" s="1">
        <v>2154.4833333333331</v>
      </c>
      <c r="E511" s="1">
        <v>2135.9666666666662</v>
      </c>
      <c r="F511" s="1">
        <v>2112.7333333333331</v>
      </c>
      <c r="G511" s="1">
        <v>2094.2166666666662</v>
      </c>
      <c r="H511" s="1">
        <v>2177.7166666666662</v>
      </c>
      <c r="I511" s="1">
        <v>2196.2333333333336</v>
      </c>
      <c r="J511" s="1">
        <v>2219.4666666666662</v>
      </c>
      <c r="K511" s="1">
        <v>2173</v>
      </c>
      <c r="L511" s="1">
        <v>2131.25</v>
      </c>
      <c r="M511" s="1">
        <v>0.18826000000000001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3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226</v>
      </c>
      <c r="N530" s="1"/>
      <c r="O530" s="1"/>
    </row>
    <row r="531" spans="1:15" ht="12.75" customHeight="1">
      <c r="A531" s="67" t="s">
        <v>227</v>
      </c>
      <c r="N531" s="1"/>
      <c r="O531" s="1"/>
    </row>
    <row r="532" spans="1:15" ht="12.75" customHeight="1">
      <c r="A532" s="67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0"/>
      <c r="B5" s="441"/>
      <c r="C5" s="440"/>
      <c r="D5" s="44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530</v>
      </c>
      <c r="B7" s="442" t="s">
        <v>531</v>
      </c>
      <c r="C7" s="441"/>
      <c r="D7" s="7">
        <f>Main!B10</f>
        <v>44810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532</v>
      </c>
      <c r="B9" s="85" t="s">
        <v>533</v>
      </c>
      <c r="C9" s="85" t="s">
        <v>534</v>
      </c>
      <c r="D9" s="85" t="s">
        <v>535</v>
      </c>
      <c r="E9" s="85" t="s">
        <v>536</v>
      </c>
      <c r="F9" s="85" t="s">
        <v>537</v>
      </c>
      <c r="G9" s="85" t="s">
        <v>538</v>
      </c>
      <c r="H9" s="85" t="s">
        <v>539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44809</v>
      </c>
      <c r="B10" s="29">
        <v>540697</v>
      </c>
      <c r="C10" s="28" t="s">
        <v>996</v>
      </c>
      <c r="D10" s="28" t="s">
        <v>997</v>
      </c>
      <c r="E10" s="28" t="s">
        <v>541</v>
      </c>
      <c r="F10" s="87">
        <v>100000</v>
      </c>
      <c r="G10" s="29">
        <v>0.95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44809</v>
      </c>
      <c r="B11" s="29">
        <v>531252</v>
      </c>
      <c r="C11" s="28" t="s">
        <v>913</v>
      </c>
      <c r="D11" s="28" t="s">
        <v>914</v>
      </c>
      <c r="E11" s="28" t="s">
        <v>541</v>
      </c>
      <c r="F11" s="87">
        <v>55500</v>
      </c>
      <c r="G11" s="29">
        <v>3.41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44809</v>
      </c>
      <c r="B12" s="29">
        <v>514183</v>
      </c>
      <c r="C12" s="28" t="s">
        <v>998</v>
      </c>
      <c r="D12" s="28" t="s">
        <v>999</v>
      </c>
      <c r="E12" s="28" t="s">
        <v>541</v>
      </c>
      <c r="F12" s="87">
        <v>263400</v>
      </c>
      <c r="G12" s="29">
        <v>195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44809</v>
      </c>
      <c r="B13" s="29">
        <v>514183</v>
      </c>
      <c r="C13" s="28" t="s">
        <v>998</v>
      </c>
      <c r="D13" s="28" t="s">
        <v>1000</v>
      </c>
      <c r="E13" s="28" t="s">
        <v>540</v>
      </c>
      <c r="F13" s="87">
        <v>260000</v>
      </c>
      <c r="G13" s="29">
        <v>195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44809</v>
      </c>
      <c r="B14" s="29">
        <v>530309</v>
      </c>
      <c r="C14" s="28" t="s">
        <v>915</v>
      </c>
      <c r="D14" s="28" t="s">
        <v>943</v>
      </c>
      <c r="E14" s="28" t="s">
        <v>541</v>
      </c>
      <c r="F14" s="87">
        <v>54310</v>
      </c>
      <c r="G14" s="29">
        <v>188.04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44809</v>
      </c>
      <c r="B15" s="29">
        <v>530309</v>
      </c>
      <c r="C15" s="28" t="s">
        <v>915</v>
      </c>
      <c r="D15" s="28" t="s">
        <v>1001</v>
      </c>
      <c r="E15" s="28" t="s">
        <v>541</v>
      </c>
      <c r="F15" s="87">
        <v>21013</v>
      </c>
      <c r="G15" s="29">
        <v>190.11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44809</v>
      </c>
      <c r="B16" s="29">
        <v>530309</v>
      </c>
      <c r="C16" s="28" t="s">
        <v>915</v>
      </c>
      <c r="D16" s="28" t="s">
        <v>1001</v>
      </c>
      <c r="E16" s="28" t="s">
        <v>540</v>
      </c>
      <c r="F16" s="87">
        <v>15013</v>
      </c>
      <c r="G16" s="29">
        <v>190.54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44809</v>
      </c>
      <c r="B17" s="29">
        <v>530309</v>
      </c>
      <c r="C17" s="28" t="s">
        <v>915</v>
      </c>
      <c r="D17" s="28" t="s">
        <v>866</v>
      </c>
      <c r="E17" s="28" t="s">
        <v>540</v>
      </c>
      <c r="F17" s="87">
        <v>22280</v>
      </c>
      <c r="G17" s="29">
        <v>186.76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44809</v>
      </c>
      <c r="B18" s="29">
        <v>530309</v>
      </c>
      <c r="C18" s="28" t="s">
        <v>915</v>
      </c>
      <c r="D18" s="28" t="s">
        <v>866</v>
      </c>
      <c r="E18" s="28" t="s">
        <v>541</v>
      </c>
      <c r="F18" s="87">
        <v>22280</v>
      </c>
      <c r="G18" s="29">
        <v>188.86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44809</v>
      </c>
      <c r="B19" s="29">
        <v>540023</v>
      </c>
      <c r="C19" s="28" t="s">
        <v>1002</v>
      </c>
      <c r="D19" s="28" t="s">
        <v>1003</v>
      </c>
      <c r="E19" s="28" t="s">
        <v>541</v>
      </c>
      <c r="F19" s="87">
        <v>229326</v>
      </c>
      <c r="G19" s="29">
        <v>131.75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44809</v>
      </c>
      <c r="B20" s="29">
        <v>538868</v>
      </c>
      <c r="C20" s="28" t="s">
        <v>1004</v>
      </c>
      <c r="D20" s="28" t="s">
        <v>1005</v>
      </c>
      <c r="E20" s="28" t="s">
        <v>540</v>
      </c>
      <c r="F20" s="87">
        <v>22400</v>
      </c>
      <c r="G20" s="29">
        <v>46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44809</v>
      </c>
      <c r="B21" s="29">
        <v>539770</v>
      </c>
      <c r="C21" s="28" t="s">
        <v>1006</v>
      </c>
      <c r="D21" s="28" t="s">
        <v>1007</v>
      </c>
      <c r="E21" s="28" t="s">
        <v>541</v>
      </c>
      <c r="F21" s="87">
        <v>30000</v>
      </c>
      <c r="G21" s="29">
        <v>4.05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44809</v>
      </c>
      <c r="B22" s="29">
        <v>539770</v>
      </c>
      <c r="C22" s="28" t="s">
        <v>1006</v>
      </c>
      <c r="D22" s="28" t="s">
        <v>1008</v>
      </c>
      <c r="E22" s="28" t="s">
        <v>540</v>
      </c>
      <c r="F22" s="87">
        <v>58000</v>
      </c>
      <c r="G22" s="29">
        <v>4.05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44809</v>
      </c>
      <c r="B23" s="29">
        <v>539770</v>
      </c>
      <c r="C23" s="28" t="s">
        <v>1006</v>
      </c>
      <c r="D23" s="28" t="s">
        <v>1009</v>
      </c>
      <c r="E23" s="28" t="s">
        <v>540</v>
      </c>
      <c r="F23" s="87">
        <v>19000</v>
      </c>
      <c r="G23" s="29">
        <v>4.05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44809</v>
      </c>
      <c r="B24" s="29">
        <v>543516</v>
      </c>
      <c r="C24" s="28" t="s">
        <v>945</v>
      </c>
      <c r="D24" s="28" t="s">
        <v>1010</v>
      </c>
      <c r="E24" s="28" t="s">
        <v>540</v>
      </c>
      <c r="F24" s="87">
        <v>8000</v>
      </c>
      <c r="G24" s="29">
        <v>53.31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44809</v>
      </c>
      <c r="B25" s="29">
        <v>543516</v>
      </c>
      <c r="C25" s="28" t="s">
        <v>945</v>
      </c>
      <c r="D25" s="28" t="s">
        <v>1010</v>
      </c>
      <c r="E25" s="28" t="s">
        <v>541</v>
      </c>
      <c r="F25" s="87">
        <v>8000</v>
      </c>
      <c r="G25" s="29">
        <v>53.5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44809</v>
      </c>
      <c r="B26" s="29">
        <v>543516</v>
      </c>
      <c r="C26" s="28" t="s">
        <v>945</v>
      </c>
      <c r="D26" s="28" t="s">
        <v>1011</v>
      </c>
      <c r="E26" s="28" t="s">
        <v>540</v>
      </c>
      <c r="F26" s="87">
        <v>8000</v>
      </c>
      <c r="G26" s="29">
        <v>53.5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44809</v>
      </c>
      <c r="B27" s="29">
        <v>543516</v>
      </c>
      <c r="C27" s="28" t="s">
        <v>945</v>
      </c>
      <c r="D27" s="28" t="s">
        <v>1011</v>
      </c>
      <c r="E27" s="28" t="s">
        <v>541</v>
      </c>
      <c r="F27" s="87">
        <v>18000</v>
      </c>
      <c r="G27" s="29">
        <v>54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44809</v>
      </c>
      <c r="B28" s="29">
        <v>543516</v>
      </c>
      <c r="C28" s="28" t="s">
        <v>945</v>
      </c>
      <c r="D28" s="28" t="s">
        <v>946</v>
      </c>
      <c r="E28" s="28" t="s">
        <v>540</v>
      </c>
      <c r="F28" s="87">
        <v>12000</v>
      </c>
      <c r="G28" s="29">
        <v>54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44809</v>
      </c>
      <c r="B29" s="29">
        <v>543516</v>
      </c>
      <c r="C29" s="28" t="s">
        <v>945</v>
      </c>
      <c r="D29" s="28" t="s">
        <v>1012</v>
      </c>
      <c r="E29" s="28" t="s">
        <v>540</v>
      </c>
      <c r="F29" s="87">
        <v>14000</v>
      </c>
      <c r="G29" s="29">
        <v>54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44809</v>
      </c>
      <c r="B30" s="29">
        <v>543516</v>
      </c>
      <c r="C30" s="28" t="s">
        <v>945</v>
      </c>
      <c r="D30" s="28" t="s">
        <v>1013</v>
      </c>
      <c r="E30" s="28" t="s">
        <v>540</v>
      </c>
      <c r="F30" s="87">
        <v>24000</v>
      </c>
      <c r="G30" s="29">
        <v>54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44809</v>
      </c>
      <c r="B31" s="29">
        <v>543516</v>
      </c>
      <c r="C31" s="28" t="s">
        <v>945</v>
      </c>
      <c r="D31" s="28" t="s">
        <v>1014</v>
      </c>
      <c r="E31" s="28" t="s">
        <v>541</v>
      </c>
      <c r="F31" s="87">
        <v>8000</v>
      </c>
      <c r="G31" s="29">
        <v>53.31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44809</v>
      </c>
      <c r="B32" s="29">
        <v>543516</v>
      </c>
      <c r="C32" s="28" t="s">
        <v>945</v>
      </c>
      <c r="D32" s="28" t="s">
        <v>1015</v>
      </c>
      <c r="E32" s="28" t="s">
        <v>540</v>
      </c>
      <c r="F32" s="87">
        <v>10000</v>
      </c>
      <c r="G32" s="29">
        <v>54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44809</v>
      </c>
      <c r="B33" s="29">
        <v>543516</v>
      </c>
      <c r="C33" s="28" t="s">
        <v>945</v>
      </c>
      <c r="D33" s="28" t="s">
        <v>1016</v>
      </c>
      <c r="E33" s="28" t="s">
        <v>541</v>
      </c>
      <c r="F33" s="87">
        <v>42000</v>
      </c>
      <c r="G33" s="29">
        <v>54.1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44809</v>
      </c>
      <c r="B34" s="29">
        <v>590126</v>
      </c>
      <c r="C34" s="28" t="s">
        <v>948</v>
      </c>
      <c r="D34" s="28" t="s">
        <v>866</v>
      </c>
      <c r="E34" s="28" t="s">
        <v>541</v>
      </c>
      <c r="F34" s="87">
        <v>352245</v>
      </c>
      <c r="G34" s="29">
        <v>7.44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44809</v>
      </c>
      <c r="B35" s="29">
        <v>531301</v>
      </c>
      <c r="C35" s="28" t="s">
        <v>1017</v>
      </c>
      <c r="D35" s="28" t="s">
        <v>1018</v>
      </c>
      <c r="E35" s="28" t="s">
        <v>540</v>
      </c>
      <c r="F35" s="87">
        <v>6393</v>
      </c>
      <c r="G35" s="29">
        <v>43.52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44809</v>
      </c>
      <c r="B36" s="29">
        <v>531301</v>
      </c>
      <c r="C36" s="28" t="s">
        <v>1017</v>
      </c>
      <c r="D36" s="28" t="s">
        <v>1019</v>
      </c>
      <c r="E36" s="28" t="s">
        <v>541</v>
      </c>
      <c r="F36" s="87">
        <v>4962</v>
      </c>
      <c r="G36" s="29">
        <v>43.65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44809</v>
      </c>
      <c r="B37" s="29">
        <v>526683</v>
      </c>
      <c r="C37" s="28" t="s">
        <v>1020</v>
      </c>
      <c r="D37" s="28" t="s">
        <v>1021</v>
      </c>
      <c r="E37" s="28" t="s">
        <v>541</v>
      </c>
      <c r="F37" s="87">
        <v>76000</v>
      </c>
      <c r="G37" s="29">
        <v>4.8499999999999996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44809</v>
      </c>
      <c r="B38" s="29">
        <v>542924</v>
      </c>
      <c r="C38" s="28" t="s">
        <v>1022</v>
      </c>
      <c r="D38" s="28" t="s">
        <v>1023</v>
      </c>
      <c r="E38" s="28" t="s">
        <v>540</v>
      </c>
      <c r="F38" s="87">
        <v>49500</v>
      </c>
      <c r="G38" s="29">
        <v>9.0500000000000007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44809</v>
      </c>
      <c r="B39" s="29">
        <v>542924</v>
      </c>
      <c r="C39" s="28" t="s">
        <v>1022</v>
      </c>
      <c r="D39" s="28" t="s">
        <v>1024</v>
      </c>
      <c r="E39" s="28" t="s">
        <v>540</v>
      </c>
      <c r="F39" s="87">
        <v>72000</v>
      </c>
      <c r="G39" s="29">
        <v>9.0399999999999991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44809</v>
      </c>
      <c r="B40" s="29">
        <v>542924</v>
      </c>
      <c r="C40" s="28" t="s">
        <v>1022</v>
      </c>
      <c r="D40" s="28" t="s">
        <v>1025</v>
      </c>
      <c r="E40" s="28" t="s">
        <v>541</v>
      </c>
      <c r="F40" s="87">
        <v>120000</v>
      </c>
      <c r="G40" s="29">
        <v>9.0299999999999994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44809</v>
      </c>
      <c r="B41" s="29">
        <v>542446</v>
      </c>
      <c r="C41" s="28" t="s">
        <v>1026</v>
      </c>
      <c r="D41" s="28" t="s">
        <v>866</v>
      </c>
      <c r="E41" s="28" t="s">
        <v>540</v>
      </c>
      <c r="F41" s="87">
        <v>11804</v>
      </c>
      <c r="G41" s="29">
        <v>12.43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44809</v>
      </c>
      <c r="B42" s="29">
        <v>542446</v>
      </c>
      <c r="C42" s="28" t="s">
        <v>1026</v>
      </c>
      <c r="D42" s="28" t="s">
        <v>866</v>
      </c>
      <c r="E42" s="28" t="s">
        <v>541</v>
      </c>
      <c r="F42" s="87">
        <v>29510</v>
      </c>
      <c r="G42" s="29">
        <v>12.43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44809</v>
      </c>
      <c r="B43" s="29">
        <v>531784</v>
      </c>
      <c r="C43" s="28" t="s">
        <v>1027</v>
      </c>
      <c r="D43" s="28" t="s">
        <v>1028</v>
      </c>
      <c r="E43" s="28" t="s">
        <v>540</v>
      </c>
      <c r="F43" s="87">
        <v>200000</v>
      </c>
      <c r="G43" s="29">
        <v>2.91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44809</v>
      </c>
      <c r="B44" s="29">
        <v>531784</v>
      </c>
      <c r="C44" s="28" t="s">
        <v>1027</v>
      </c>
      <c r="D44" s="28" t="s">
        <v>866</v>
      </c>
      <c r="E44" s="28" t="s">
        <v>540</v>
      </c>
      <c r="F44" s="87">
        <v>134307</v>
      </c>
      <c r="G44" s="29">
        <v>2.75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44809</v>
      </c>
      <c r="B45" s="29">
        <v>531784</v>
      </c>
      <c r="C45" s="28" t="s">
        <v>1027</v>
      </c>
      <c r="D45" s="28" t="s">
        <v>866</v>
      </c>
      <c r="E45" s="28" t="s">
        <v>541</v>
      </c>
      <c r="F45" s="87">
        <v>194307</v>
      </c>
      <c r="G45" s="29">
        <v>2.91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44809</v>
      </c>
      <c r="B46" s="29">
        <v>533602</v>
      </c>
      <c r="C46" s="28" t="s">
        <v>1029</v>
      </c>
      <c r="D46" s="28" t="s">
        <v>1030</v>
      </c>
      <c r="E46" s="28" t="s">
        <v>540</v>
      </c>
      <c r="F46" s="87">
        <v>744432</v>
      </c>
      <c r="G46" s="29">
        <v>10.58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44809</v>
      </c>
      <c r="B47" s="29">
        <v>540360</v>
      </c>
      <c r="C47" s="28" t="s">
        <v>950</v>
      </c>
      <c r="D47" s="28" t="s">
        <v>951</v>
      </c>
      <c r="E47" s="28" t="s">
        <v>540</v>
      </c>
      <c r="F47" s="87">
        <v>37332</v>
      </c>
      <c r="G47" s="29">
        <v>154.1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44809</v>
      </c>
      <c r="B48" s="29">
        <v>540360</v>
      </c>
      <c r="C48" s="28" t="s">
        <v>950</v>
      </c>
      <c r="D48" s="28" t="s">
        <v>951</v>
      </c>
      <c r="E48" s="28" t="s">
        <v>541</v>
      </c>
      <c r="F48" s="87">
        <v>3746</v>
      </c>
      <c r="G48" s="29">
        <v>154.1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44809</v>
      </c>
      <c r="B49" s="29">
        <v>530689</v>
      </c>
      <c r="C49" s="28" t="s">
        <v>1031</v>
      </c>
      <c r="D49" s="28" t="s">
        <v>1032</v>
      </c>
      <c r="E49" s="28" t="s">
        <v>540</v>
      </c>
      <c r="F49" s="87">
        <v>102103</v>
      </c>
      <c r="G49" s="29">
        <v>50.1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44809</v>
      </c>
      <c r="B50" s="29">
        <v>530689</v>
      </c>
      <c r="C50" s="28" t="s">
        <v>1031</v>
      </c>
      <c r="D50" s="28" t="s">
        <v>1032</v>
      </c>
      <c r="E50" s="28" t="s">
        <v>541</v>
      </c>
      <c r="F50" s="87">
        <v>82096</v>
      </c>
      <c r="G50" s="29">
        <v>50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44809</v>
      </c>
      <c r="B51" s="29">
        <v>530689</v>
      </c>
      <c r="C51" s="28" t="s">
        <v>1031</v>
      </c>
      <c r="D51" s="28" t="s">
        <v>1033</v>
      </c>
      <c r="E51" s="28" t="s">
        <v>541</v>
      </c>
      <c r="F51" s="87">
        <v>100000</v>
      </c>
      <c r="G51" s="29">
        <v>48.1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44809</v>
      </c>
      <c r="B52" s="29">
        <v>519279</v>
      </c>
      <c r="C52" s="28" t="s">
        <v>1034</v>
      </c>
      <c r="D52" s="28" t="s">
        <v>1035</v>
      </c>
      <c r="E52" s="28" t="s">
        <v>541</v>
      </c>
      <c r="F52" s="87">
        <v>30000</v>
      </c>
      <c r="G52" s="29">
        <v>5.54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44809</v>
      </c>
      <c r="B53" s="29">
        <v>539519</v>
      </c>
      <c r="C53" s="28" t="s">
        <v>1036</v>
      </c>
      <c r="D53" s="28" t="s">
        <v>1037</v>
      </c>
      <c r="E53" s="28" t="s">
        <v>541</v>
      </c>
      <c r="F53" s="87">
        <v>35000</v>
      </c>
      <c r="G53" s="29">
        <v>8.14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44809</v>
      </c>
      <c r="B54" s="29">
        <v>543579</v>
      </c>
      <c r="C54" s="28" t="s">
        <v>1038</v>
      </c>
      <c r="D54" s="28" t="s">
        <v>1039</v>
      </c>
      <c r="E54" s="28" t="s">
        <v>541</v>
      </c>
      <c r="F54" s="87">
        <v>60000</v>
      </c>
      <c r="G54" s="29">
        <v>25.22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44809</v>
      </c>
      <c r="B55" s="29">
        <v>543579</v>
      </c>
      <c r="C55" s="28" t="s">
        <v>1038</v>
      </c>
      <c r="D55" s="28" t="s">
        <v>1039</v>
      </c>
      <c r="E55" s="28" t="s">
        <v>540</v>
      </c>
      <c r="F55" s="87">
        <v>4000</v>
      </c>
      <c r="G55" s="29">
        <v>24.95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44809</v>
      </c>
      <c r="B56" s="29">
        <v>543579</v>
      </c>
      <c r="C56" s="28" t="s">
        <v>1038</v>
      </c>
      <c r="D56" s="28" t="s">
        <v>1040</v>
      </c>
      <c r="E56" s="28" t="s">
        <v>541</v>
      </c>
      <c r="F56" s="87">
        <v>108000</v>
      </c>
      <c r="G56" s="29">
        <v>27.55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44809</v>
      </c>
      <c r="B57" s="29">
        <v>543578</v>
      </c>
      <c r="C57" s="28" t="s">
        <v>888</v>
      </c>
      <c r="D57" s="28" t="s">
        <v>1041</v>
      </c>
      <c r="E57" s="28" t="s">
        <v>540</v>
      </c>
      <c r="F57" s="87">
        <v>16000</v>
      </c>
      <c r="G57" s="29">
        <v>65.349999999999994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44809</v>
      </c>
      <c r="B58" s="29">
        <v>543578</v>
      </c>
      <c r="C58" s="28" t="s">
        <v>888</v>
      </c>
      <c r="D58" s="28" t="s">
        <v>1042</v>
      </c>
      <c r="E58" s="28" t="s">
        <v>540</v>
      </c>
      <c r="F58" s="87">
        <v>24000</v>
      </c>
      <c r="G58" s="29">
        <v>65.349999999999994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44809</v>
      </c>
      <c r="B59" s="29">
        <v>543578</v>
      </c>
      <c r="C59" s="28" t="s">
        <v>888</v>
      </c>
      <c r="D59" s="28" t="s">
        <v>1043</v>
      </c>
      <c r="E59" s="28" t="s">
        <v>541</v>
      </c>
      <c r="F59" s="87">
        <v>20000</v>
      </c>
      <c r="G59" s="29">
        <v>65.349999999999994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44809</v>
      </c>
      <c r="B60" s="29">
        <v>543578</v>
      </c>
      <c r="C60" s="28" t="s">
        <v>888</v>
      </c>
      <c r="D60" s="28" t="s">
        <v>949</v>
      </c>
      <c r="E60" s="28" t="s">
        <v>540</v>
      </c>
      <c r="F60" s="87">
        <v>20000</v>
      </c>
      <c r="G60" s="29">
        <v>65.349999999999994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44809</v>
      </c>
      <c r="B61" s="29">
        <v>543578</v>
      </c>
      <c r="C61" s="28" t="s">
        <v>888</v>
      </c>
      <c r="D61" s="28" t="s">
        <v>1044</v>
      </c>
      <c r="E61" s="28" t="s">
        <v>540</v>
      </c>
      <c r="F61" s="87">
        <v>20000</v>
      </c>
      <c r="G61" s="29">
        <v>65.349999999999994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44809</v>
      </c>
      <c r="B62" s="29">
        <v>543578</v>
      </c>
      <c r="C62" s="28" t="s">
        <v>888</v>
      </c>
      <c r="D62" s="28" t="s">
        <v>1045</v>
      </c>
      <c r="E62" s="28" t="s">
        <v>541</v>
      </c>
      <c r="F62" s="87">
        <v>40000</v>
      </c>
      <c r="G62" s="29">
        <v>65.349999999999994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44809</v>
      </c>
      <c r="B63" s="29">
        <v>543578</v>
      </c>
      <c r="C63" s="28" t="s">
        <v>888</v>
      </c>
      <c r="D63" s="28" t="s">
        <v>1045</v>
      </c>
      <c r="E63" s="28" t="s">
        <v>540</v>
      </c>
      <c r="F63" s="87">
        <v>40000</v>
      </c>
      <c r="G63" s="29">
        <v>65.349999999999994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44809</v>
      </c>
      <c r="B64" s="29">
        <v>543578</v>
      </c>
      <c r="C64" s="28" t="s">
        <v>888</v>
      </c>
      <c r="D64" s="28" t="s">
        <v>1046</v>
      </c>
      <c r="E64" s="28" t="s">
        <v>541</v>
      </c>
      <c r="F64" s="87">
        <v>24000</v>
      </c>
      <c r="G64" s="29">
        <v>65.349999999999994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44809</v>
      </c>
      <c r="B65" s="29">
        <v>543578</v>
      </c>
      <c r="C65" s="28" t="s">
        <v>888</v>
      </c>
      <c r="D65" s="28" t="s">
        <v>1047</v>
      </c>
      <c r="E65" s="28" t="s">
        <v>540</v>
      </c>
      <c r="F65" s="87">
        <v>16000</v>
      </c>
      <c r="G65" s="29">
        <v>65.349999999999994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44809</v>
      </c>
      <c r="B66" s="29">
        <v>543578</v>
      </c>
      <c r="C66" s="28" t="s">
        <v>888</v>
      </c>
      <c r="D66" s="28" t="s">
        <v>1048</v>
      </c>
      <c r="E66" s="28" t="s">
        <v>540</v>
      </c>
      <c r="F66" s="87">
        <v>12000</v>
      </c>
      <c r="G66" s="29">
        <v>65.349999999999994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44809</v>
      </c>
      <c r="B67" s="29">
        <v>543578</v>
      </c>
      <c r="C67" s="28" t="s">
        <v>888</v>
      </c>
      <c r="D67" s="28" t="s">
        <v>1049</v>
      </c>
      <c r="E67" s="28" t="s">
        <v>540</v>
      </c>
      <c r="F67" s="87">
        <v>40000</v>
      </c>
      <c r="G67" s="29">
        <v>65.349999999999994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44809</v>
      </c>
      <c r="B68" s="29">
        <v>543578</v>
      </c>
      <c r="C68" s="28" t="s">
        <v>888</v>
      </c>
      <c r="D68" s="28" t="s">
        <v>952</v>
      </c>
      <c r="E68" s="28" t="s">
        <v>541</v>
      </c>
      <c r="F68" s="87">
        <v>28000</v>
      </c>
      <c r="G68" s="29">
        <v>65.349999999999994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44809</v>
      </c>
      <c r="B69" s="29">
        <v>543578</v>
      </c>
      <c r="C69" s="28" t="s">
        <v>888</v>
      </c>
      <c r="D69" s="28" t="s">
        <v>1050</v>
      </c>
      <c r="E69" s="28" t="s">
        <v>541</v>
      </c>
      <c r="F69" s="87">
        <v>32000</v>
      </c>
      <c r="G69" s="29">
        <v>65.349999999999994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44809</v>
      </c>
      <c r="B70" s="29">
        <v>543578</v>
      </c>
      <c r="C70" s="28" t="s">
        <v>888</v>
      </c>
      <c r="D70" s="28" t="s">
        <v>1050</v>
      </c>
      <c r="E70" s="28" t="s">
        <v>540</v>
      </c>
      <c r="F70" s="87">
        <v>4000</v>
      </c>
      <c r="G70" s="29">
        <v>65.349999999999994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44809</v>
      </c>
      <c r="B71" s="29">
        <v>543578</v>
      </c>
      <c r="C71" s="28" t="s">
        <v>888</v>
      </c>
      <c r="D71" s="28" t="s">
        <v>1051</v>
      </c>
      <c r="E71" s="28" t="s">
        <v>541</v>
      </c>
      <c r="F71" s="87">
        <v>48000</v>
      </c>
      <c r="G71" s="29">
        <v>65.349999999999994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44809</v>
      </c>
      <c r="B72" s="29">
        <v>539143</v>
      </c>
      <c r="C72" s="28" t="s">
        <v>1052</v>
      </c>
      <c r="D72" s="28" t="s">
        <v>866</v>
      </c>
      <c r="E72" s="28" t="s">
        <v>541</v>
      </c>
      <c r="F72" s="87">
        <v>96068</v>
      </c>
      <c r="G72" s="29">
        <v>20.149999999999999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44809</v>
      </c>
      <c r="B73" s="29">
        <v>526773</v>
      </c>
      <c r="C73" s="28" t="s">
        <v>1053</v>
      </c>
      <c r="D73" s="28" t="s">
        <v>1054</v>
      </c>
      <c r="E73" s="28" t="s">
        <v>541</v>
      </c>
      <c r="F73" s="87">
        <v>175000</v>
      </c>
      <c r="G73" s="29">
        <v>86.15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44809</v>
      </c>
      <c r="B74" s="29">
        <v>526773</v>
      </c>
      <c r="C74" s="28" t="s">
        <v>1053</v>
      </c>
      <c r="D74" s="28" t="s">
        <v>1055</v>
      </c>
      <c r="E74" s="28" t="s">
        <v>540</v>
      </c>
      <c r="F74" s="87">
        <v>115000</v>
      </c>
      <c r="G74" s="29">
        <v>86.15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44809</v>
      </c>
      <c r="B75" s="29">
        <v>538452</v>
      </c>
      <c r="C75" s="28" t="s">
        <v>1056</v>
      </c>
      <c r="D75" s="28" t="s">
        <v>1007</v>
      </c>
      <c r="E75" s="28" t="s">
        <v>541</v>
      </c>
      <c r="F75" s="87">
        <v>35330</v>
      </c>
      <c r="G75" s="29">
        <v>6.44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44809</v>
      </c>
      <c r="B76" s="29">
        <v>538452</v>
      </c>
      <c r="C76" s="28" t="s">
        <v>1056</v>
      </c>
      <c r="D76" s="28" t="s">
        <v>1057</v>
      </c>
      <c r="E76" s="28" t="s">
        <v>540</v>
      </c>
      <c r="F76" s="87">
        <v>50000</v>
      </c>
      <c r="G76" s="29">
        <v>6.44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44809</v>
      </c>
      <c r="B77" s="29">
        <v>538452</v>
      </c>
      <c r="C77" s="28" t="s">
        <v>1056</v>
      </c>
      <c r="D77" s="28" t="s">
        <v>1058</v>
      </c>
      <c r="E77" s="28" t="s">
        <v>541</v>
      </c>
      <c r="F77" s="87">
        <v>45350</v>
      </c>
      <c r="G77" s="29">
        <v>6.44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44809</v>
      </c>
      <c r="B78" s="29">
        <v>538452</v>
      </c>
      <c r="C78" s="28" t="s">
        <v>1056</v>
      </c>
      <c r="D78" s="28" t="s">
        <v>1059</v>
      </c>
      <c r="E78" s="28" t="s">
        <v>540</v>
      </c>
      <c r="F78" s="87">
        <v>45350</v>
      </c>
      <c r="G78" s="29">
        <v>6.44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44809</v>
      </c>
      <c r="B79" s="29">
        <v>539561</v>
      </c>
      <c r="C79" s="28" t="s">
        <v>1060</v>
      </c>
      <c r="D79" s="28" t="s">
        <v>957</v>
      </c>
      <c r="E79" s="28" t="s">
        <v>540</v>
      </c>
      <c r="F79" s="87">
        <v>19354</v>
      </c>
      <c r="G79" s="29">
        <v>138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44809</v>
      </c>
      <c r="B80" s="29">
        <v>539561</v>
      </c>
      <c r="C80" s="28" t="s">
        <v>1060</v>
      </c>
      <c r="D80" s="28" t="s">
        <v>1061</v>
      </c>
      <c r="E80" s="28" t="s">
        <v>540</v>
      </c>
      <c r="F80" s="87">
        <v>56000</v>
      </c>
      <c r="G80" s="29">
        <v>138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44809</v>
      </c>
      <c r="B81" s="29">
        <v>539561</v>
      </c>
      <c r="C81" s="28" t="s">
        <v>1060</v>
      </c>
      <c r="D81" s="28" t="s">
        <v>1062</v>
      </c>
      <c r="E81" s="28" t="s">
        <v>541</v>
      </c>
      <c r="F81" s="87">
        <v>75354</v>
      </c>
      <c r="G81" s="29">
        <v>138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44809</v>
      </c>
      <c r="B82" s="29">
        <v>543590</v>
      </c>
      <c r="C82" s="28" t="s">
        <v>1063</v>
      </c>
      <c r="D82" s="28" t="s">
        <v>1064</v>
      </c>
      <c r="E82" s="28" t="s">
        <v>540</v>
      </c>
      <c r="F82" s="87">
        <v>204000</v>
      </c>
      <c r="G82" s="29">
        <v>66.5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44809</v>
      </c>
      <c r="B83" s="29">
        <v>543590</v>
      </c>
      <c r="C83" s="28" t="s">
        <v>1063</v>
      </c>
      <c r="D83" s="28" t="s">
        <v>1064</v>
      </c>
      <c r="E83" s="28" t="s">
        <v>541</v>
      </c>
      <c r="F83" s="87">
        <v>2000</v>
      </c>
      <c r="G83" s="29">
        <v>66.5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44809</v>
      </c>
      <c r="B84" s="29">
        <v>523445</v>
      </c>
      <c r="C84" s="28" t="s">
        <v>919</v>
      </c>
      <c r="D84" s="28" t="s">
        <v>970</v>
      </c>
      <c r="E84" s="28" t="s">
        <v>540</v>
      </c>
      <c r="F84" s="87">
        <v>76042</v>
      </c>
      <c r="G84" s="29">
        <v>1177.0899999999999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44809</v>
      </c>
      <c r="B85" s="29">
        <v>523445</v>
      </c>
      <c r="C85" s="28" t="s">
        <v>919</v>
      </c>
      <c r="D85" s="28" t="s">
        <v>970</v>
      </c>
      <c r="E85" s="28" t="s">
        <v>541</v>
      </c>
      <c r="F85" s="87">
        <v>68492</v>
      </c>
      <c r="G85" s="29">
        <v>1181.92</v>
      </c>
      <c r="H85" s="29" t="s">
        <v>306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44809</v>
      </c>
      <c r="B86" s="29">
        <v>523445</v>
      </c>
      <c r="C86" s="28" t="s">
        <v>919</v>
      </c>
      <c r="D86" s="28" t="s">
        <v>974</v>
      </c>
      <c r="E86" s="28" t="s">
        <v>540</v>
      </c>
      <c r="F86" s="87">
        <v>79352</v>
      </c>
      <c r="G86" s="29">
        <v>1175.6400000000001</v>
      </c>
      <c r="H86" s="29" t="s">
        <v>306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44809</v>
      </c>
      <c r="B87" s="29">
        <v>523445</v>
      </c>
      <c r="C87" s="28" t="s">
        <v>919</v>
      </c>
      <c r="D87" s="28" t="s">
        <v>974</v>
      </c>
      <c r="E87" s="28" t="s">
        <v>541</v>
      </c>
      <c r="F87" s="87">
        <v>74658</v>
      </c>
      <c r="G87" s="29">
        <v>1173.57</v>
      </c>
      <c r="H87" s="29" t="s">
        <v>306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44809</v>
      </c>
      <c r="B88" s="29">
        <v>540821</v>
      </c>
      <c r="C88" s="28" t="s">
        <v>1065</v>
      </c>
      <c r="D88" s="28" t="s">
        <v>1066</v>
      </c>
      <c r="E88" s="28" t="s">
        <v>541</v>
      </c>
      <c r="F88" s="87">
        <v>930000</v>
      </c>
      <c r="G88" s="29">
        <v>19.850000000000001</v>
      </c>
      <c r="H88" s="29" t="s">
        <v>306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44809</v>
      </c>
      <c r="B89" s="29">
        <v>516110</v>
      </c>
      <c r="C89" s="28" t="s">
        <v>889</v>
      </c>
      <c r="D89" s="28" t="s">
        <v>1067</v>
      </c>
      <c r="E89" s="28" t="s">
        <v>540</v>
      </c>
      <c r="F89" s="87">
        <v>225000</v>
      </c>
      <c r="G89" s="29">
        <v>26.65</v>
      </c>
      <c r="H89" s="29" t="s">
        <v>306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44809</v>
      </c>
      <c r="B90" s="29">
        <v>516110</v>
      </c>
      <c r="C90" s="28" t="s">
        <v>889</v>
      </c>
      <c r="D90" s="28" t="s">
        <v>890</v>
      </c>
      <c r="E90" s="28" t="s">
        <v>541</v>
      </c>
      <c r="F90" s="87">
        <v>1895730</v>
      </c>
      <c r="G90" s="29">
        <v>26.65</v>
      </c>
      <c r="H90" s="29" t="s">
        <v>306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44809</v>
      </c>
      <c r="B91" s="29">
        <v>538875</v>
      </c>
      <c r="C91" s="28" t="s">
        <v>953</v>
      </c>
      <c r="D91" s="28" t="s">
        <v>1068</v>
      </c>
      <c r="E91" s="28" t="s">
        <v>540</v>
      </c>
      <c r="F91" s="87">
        <v>44920</v>
      </c>
      <c r="G91" s="29">
        <v>22.14</v>
      </c>
      <c r="H91" s="29" t="s">
        <v>306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44809</v>
      </c>
      <c r="B92" s="29">
        <v>542034</v>
      </c>
      <c r="C92" s="28" t="s">
        <v>1069</v>
      </c>
      <c r="D92" s="28" t="s">
        <v>866</v>
      </c>
      <c r="E92" s="28" t="s">
        <v>540</v>
      </c>
      <c r="F92" s="87">
        <v>173376</v>
      </c>
      <c r="G92" s="29">
        <v>38.549999999999997</v>
      </c>
      <c r="H92" s="29" t="s">
        <v>306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44809</v>
      </c>
      <c r="B93" s="29">
        <v>542034</v>
      </c>
      <c r="C93" s="28" t="s">
        <v>1069</v>
      </c>
      <c r="D93" s="28" t="s">
        <v>866</v>
      </c>
      <c r="E93" s="28" t="s">
        <v>541</v>
      </c>
      <c r="F93" s="87">
        <v>173376</v>
      </c>
      <c r="G93" s="29">
        <v>38.799999999999997</v>
      </c>
      <c r="H93" s="29" t="s">
        <v>306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44809</v>
      </c>
      <c r="B94" s="29">
        <v>538923</v>
      </c>
      <c r="C94" s="28" t="s">
        <v>954</v>
      </c>
      <c r="D94" s="28" t="s">
        <v>955</v>
      </c>
      <c r="E94" s="28" t="s">
        <v>540</v>
      </c>
      <c r="F94" s="87">
        <v>49981</v>
      </c>
      <c r="G94" s="29">
        <v>29</v>
      </c>
      <c r="H94" s="29" t="s">
        <v>306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44809</v>
      </c>
      <c r="B95" s="29">
        <v>538923</v>
      </c>
      <c r="C95" s="28" t="s">
        <v>954</v>
      </c>
      <c r="D95" s="28" t="s">
        <v>955</v>
      </c>
      <c r="E95" s="28" t="s">
        <v>541</v>
      </c>
      <c r="F95" s="87">
        <v>20000</v>
      </c>
      <c r="G95" s="29">
        <v>29.25</v>
      </c>
      <c r="H95" s="29" t="s">
        <v>306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44809</v>
      </c>
      <c r="B96" s="29">
        <v>538923</v>
      </c>
      <c r="C96" s="28" t="s">
        <v>954</v>
      </c>
      <c r="D96" s="28" t="s">
        <v>956</v>
      </c>
      <c r="E96" s="28" t="s">
        <v>541</v>
      </c>
      <c r="F96" s="87">
        <v>50000</v>
      </c>
      <c r="G96" s="29">
        <v>29</v>
      </c>
      <c r="H96" s="29" t="s">
        <v>306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44809</v>
      </c>
      <c r="B97" s="29">
        <v>511447</v>
      </c>
      <c r="C97" s="28" t="s">
        <v>916</v>
      </c>
      <c r="D97" s="28" t="s">
        <v>957</v>
      </c>
      <c r="E97" s="28" t="s">
        <v>540</v>
      </c>
      <c r="F97" s="87">
        <v>198630</v>
      </c>
      <c r="G97" s="29">
        <v>12</v>
      </c>
      <c r="H97" s="29" t="s">
        <v>306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44809</v>
      </c>
      <c r="B98" s="29">
        <v>511447</v>
      </c>
      <c r="C98" s="28" t="s">
        <v>916</v>
      </c>
      <c r="D98" s="28" t="s">
        <v>1070</v>
      </c>
      <c r="E98" s="28" t="s">
        <v>541</v>
      </c>
      <c r="F98" s="87">
        <v>225000</v>
      </c>
      <c r="G98" s="29">
        <v>12</v>
      </c>
      <c r="H98" s="29" t="s">
        <v>306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44809</v>
      </c>
      <c r="B99" s="29">
        <v>539402</v>
      </c>
      <c r="C99" s="28" t="s">
        <v>958</v>
      </c>
      <c r="D99" s="28" t="s">
        <v>959</v>
      </c>
      <c r="E99" s="28" t="s">
        <v>541</v>
      </c>
      <c r="F99" s="87">
        <v>525200</v>
      </c>
      <c r="G99" s="29">
        <v>16.059999999999999</v>
      </c>
      <c r="H99" s="29" t="s">
        <v>306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44809</v>
      </c>
      <c r="B100" s="29">
        <v>539402</v>
      </c>
      <c r="C100" s="28" t="s">
        <v>958</v>
      </c>
      <c r="D100" s="28" t="s">
        <v>1071</v>
      </c>
      <c r="E100" s="28" t="s">
        <v>540</v>
      </c>
      <c r="F100" s="87">
        <v>500000</v>
      </c>
      <c r="G100" s="29">
        <v>16.059999999999999</v>
      </c>
      <c r="H100" s="29" t="s">
        <v>306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44809</v>
      </c>
      <c r="B101" s="29">
        <v>530459</v>
      </c>
      <c r="C101" s="28" t="s">
        <v>960</v>
      </c>
      <c r="D101" s="28" t="s">
        <v>961</v>
      </c>
      <c r="E101" s="28" t="s">
        <v>541</v>
      </c>
      <c r="F101" s="87">
        <v>40244</v>
      </c>
      <c r="G101" s="29">
        <v>29.49</v>
      </c>
      <c r="H101" s="29" t="s">
        <v>306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44809</v>
      </c>
      <c r="B102" s="29">
        <v>503657</v>
      </c>
      <c r="C102" s="28" t="s">
        <v>1072</v>
      </c>
      <c r="D102" s="28" t="s">
        <v>1073</v>
      </c>
      <c r="E102" s="28" t="s">
        <v>541</v>
      </c>
      <c r="F102" s="87">
        <v>58278</v>
      </c>
      <c r="G102" s="29">
        <v>17.09</v>
      </c>
      <c r="H102" s="29" t="s">
        <v>306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44809</v>
      </c>
      <c r="B103" s="29">
        <v>503657</v>
      </c>
      <c r="C103" s="28" t="s">
        <v>1072</v>
      </c>
      <c r="D103" s="28" t="s">
        <v>1073</v>
      </c>
      <c r="E103" s="28" t="s">
        <v>540</v>
      </c>
      <c r="F103" s="87">
        <v>58278</v>
      </c>
      <c r="G103" s="29">
        <v>17.260000000000002</v>
      </c>
      <c r="H103" s="29" t="s">
        <v>306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44809</v>
      </c>
      <c r="B104" s="29">
        <v>503657</v>
      </c>
      <c r="C104" s="28" t="s">
        <v>1072</v>
      </c>
      <c r="D104" s="28" t="s">
        <v>1074</v>
      </c>
      <c r="E104" s="28" t="s">
        <v>541</v>
      </c>
      <c r="F104" s="87">
        <v>165000</v>
      </c>
      <c r="G104" s="29">
        <v>17.309999999999999</v>
      </c>
      <c r="H104" s="29" t="s">
        <v>306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44809</v>
      </c>
      <c r="B105" s="29">
        <v>511523</v>
      </c>
      <c r="C105" s="28" t="s">
        <v>1075</v>
      </c>
      <c r="D105" s="28" t="s">
        <v>1076</v>
      </c>
      <c r="E105" s="28" t="s">
        <v>540</v>
      </c>
      <c r="F105" s="87">
        <v>99517</v>
      </c>
      <c r="G105" s="29">
        <v>12.12</v>
      </c>
      <c r="H105" s="29" t="s">
        <v>306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44809</v>
      </c>
      <c r="B106" s="29">
        <v>511523</v>
      </c>
      <c r="C106" s="28" t="s">
        <v>1075</v>
      </c>
      <c r="D106" s="28" t="s">
        <v>1077</v>
      </c>
      <c r="E106" s="28" t="s">
        <v>541</v>
      </c>
      <c r="F106" s="87">
        <v>96577</v>
      </c>
      <c r="G106" s="29">
        <v>12.12</v>
      </c>
      <c r="H106" s="29" t="s">
        <v>306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44809</v>
      </c>
      <c r="B107" s="29">
        <v>536128</v>
      </c>
      <c r="C107" s="28" t="s">
        <v>1078</v>
      </c>
      <c r="D107" s="28" t="s">
        <v>1079</v>
      </c>
      <c r="E107" s="28" t="s">
        <v>541</v>
      </c>
      <c r="F107" s="87">
        <v>1352044</v>
      </c>
      <c r="G107" s="29">
        <v>0.46</v>
      </c>
      <c r="H107" s="29" t="s">
        <v>306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44809</v>
      </c>
      <c r="B108" s="29">
        <v>534976</v>
      </c>
      <c r="C108" s="28" t="s">
        <v>515</v>
      </c>
      <c r="D108" s="28" t="s">
        <v>1080</v>
      </c>
      <c r="E108" s="28" t="s">
        <v>541</v>
      </c>
      <c r="F108" s="87">
        <v>1391826</v>
      </c>
      <c r="G108" s="29">
        <v>2816.29</v>
      </c>
      <c r="H108" s="29" t="s">
        <v>306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44809</v>
      </c>
      <c r="B109" s="29">
        <v>534976</v>
      </c>
      <c r="C109" s="28" t="s">
        <v>515</v>
      </c>
      <c r="D109" s="28" t="s">
        <v>1081</v>
      </c>
      <c r="E109" s="28" t="s">
        <v>541</v>
      </c>
      <c r="F109" s="87">
        <v>78448</v>
      </c>
      <c r="G109" s="29">
        <v>2853.49</v>
      </c>
      <c r="H109" s="29" t="s">
        <v>306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44809</v>
      </c>
      <c r="B110" s="29">
        <v>534976</v>
      </c>
      <c r="C110" s="28" t="s">
        <v>515</v>
      </c>
      <c r="D110" s="28" t="s">
        <v>1081</v>
      </c>
      <c r="E110" s="28" t="s">
        <v>540</v>
      </c>
      <c r="F110" s="87">
        <v>152898</v>
      </c>
      <c r="G110" s="29">
        <v>2821.23</v>
      </c>
      <c r="H110" s="29" t="s">
        <v>306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44809</v>
      </c>
      <c r="B111" s="29">
        <v>534976</v>
      </c>
      <c r="C111" s="28" t="s">
        <v>515</v>
      </c>
      <c r="D111" s="28" t="s">
        <v>1082</v>
      </c>
      <c r="E111" s="28" t="s">
        <v>540</v>
      </c>
      <c r="F111" s="87">
        <v>1145000</v>
      </c>
      <c r="G111" s="29">
        <v>2815.03</v>
      </c>
      <c r="H111" s="29" t="s">
        <v>306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44809</v>
      </c>
      <c r="B112" s="29">
        <v>539337</v>
      </c>
      <c r="C112" s="28" t="s">
        <v>1083</v>
      </c>
      <c r="D112" s="28" t="s">
        <v>1084</v>
      </c>
      <c r="E112" s="28" t="s">
        <v>541</v>
      </c>
      <c r="F112" s="87">
        <v>102200</v>
      </c>
      <c r="G112" s="29">
        <v>120.75</v>
      </c>
      <c r="H112" s="29" t="s">
        <v>306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44809</v>
      </c>
      <c r="B113" s="29">
        <v>503675</v>
      </c>
      <c r="C113" s="28" t="s">
        <v>1085</v>
      </c>
      <c r="D113" s="28" t="s">
        <v>1086</v>
      </c>
      <c r="E113" s="28" t="s">
        <v>541</v>
      </c>
      <c r="F113" s="87">
        <v>300000</v>
      </c>
      <c r="G113" s="29">
        <v>1.35</v>
      </c>
      <c r="H113" s="29" t="s">
        <v>306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44809</v>
      </c>
      <c r="B114" s="29">
        <v>503675</v>
      </c>
      <c r="C114" s="28" t="s">
        <v>1085</v>
      </c>
      <c r="D114" s="28" t="s">
        <v>1087</v>
      </c>
      <c r="E114" s="28" t="s">
        <v>541</v>
      </c>
      <c r="F114" s="87">
        <v>300000</v>
      </c>
      <c r="G114" s="29">
        <v>1.35</v>
      </c>
      <c r="H114" s="29" t="s">
        <v>306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44809</v>
      </c>
      <c r="B115" s="29">
        <v>503675</v>
      </c>
      <c r="C115" s="28" t="s">
        <v>1085</v>
      </c>
      <c r="D115" s="28" t="s">
        <v>1088</v>
      </c>
      <c r="E115" s="28" t="s">
        <v>540</v>
      </c>
      <c r="F115" s="87">
        <v>500000</v>
      </c>
      <c r="G115" s="29">
        <v>1.34</v>
      </c>
      <c r="H115" s="29" t="s">
        <v>306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44809</v>
      </c>
      <c r="B116" s="29">
        <v>503675</v>
      </c>
      <c r="C116" s="28" t="s">
        <v>1085</v>
      </c>
      <c r="D116" s="28" t="s">
        <v>1089</v>
      </c>
      <c r="E116" s="28" t="s">
        <v>540</v>
      </c>
      <c r="F116" s="87">
        <v>350000</v>
      </c>
      <c r="G116" s="29">
        <v>1.35</v>
      </c>
      <c r="H116" s="29" t="s">
        <v>306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44809</v>
      </c>
      <c r="B117" s="29">
        <v>524661</v>
      </c>
      <c r="C117" s="28" t="s">
        <v>898</v>
      </c>
      <c r="D117" s="28" t="s">
        <v>962</v>
      </c>
      <c r="E117" s="28" t="s">
        <v>541</v>
      </c>
      <c r="F117" s="87">
        <v>600000</v>
      </c>
      <c r="G117" s="29">
        <v>7.13</v>
      </c>
      <c r="H117" s="29" t="s">
        <v>306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44809</v>
      </c>
      <c r="B118" s="29">
        <v>524661</v>
      </c>
      <c r="C118" s="28" t="s">
        <v>898</v>
      </c>
      <c r="D118" s="28" t="s">
        <v>1090</v>
      </c>
      <c r="E118" s="28" t="s">
        <v>540</v>
      </c>
      <c r="F118" s="87">
        <v>345810</v>
      </c>
      <c r="G118" s="29">
        <v>7.23</v>
      </c>
      <c r="H118" s="29" t="s">
        <v>306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44809</v>
      </c>
      <c r="B119" s="29">
        <v>524661</v>
      </c>
      <c r="C119" s="28" t="s">
        <v>898</v>
      </c>
      <c r="D119" s="28" t="s">
        <v>1091</v>
      </c>
      <c r="E119" s="28" t="s">
        <v>541</v>
      </c>
      <c r="F119" s="87">
        <v>75335</v>
      </c>
      <c r="G119" s="29">
        <v>7.54</v>
      </c>
      <c r="H119" s="29" t="s">
        <v>306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44809</v>
      </c>
      <c r="B120" s="29">
        <v>524661</v>
      </c>
      <c r="C120" s="28" t="s">
        <v>898</v>
      </c>
      <c r="D120" s="28" t="s">
        <v>1091</v>
      </c>
      <c r="E120" s="28" t="s">
        <v>540</v>
      </c>
      <c r="F120" s="87">
        <v>75335</v>
      </c>
      <c r="G120" s="29">
        <v>7.54</v>
      </c>
      <c r="H120" s="29" t="s">
        <v>306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44809</v>
      </c>
      <c r="B121" s="29">
        <v>524661</v>
      </c>
      <c r="C121" s="28" t="s">
        <v>898</v>
      </c>
      <c r="D121" s="28" t="s">
        <v>947</v>
      </c>
      <c r="E121" s="28" t="s">
        <v>540</v>
      </c>
      <c r="F121" s="87">
        <v>150000</v>
      </c>
      <c r="G121" s="29">
        <v>7.28</v>
      </c>
      <c r="H121" s="29" t="s">
        <v>306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44809</v>
      </c>
      <c r="B122" s="29">
        <v>524661</v>
      </c>
      <c r="C122" s="28" t="s">
        <v>898</v>
      </c>
      <c r="D122" s="28" t="s">
        <v>963</v>
      </c>
      <c r="E122" s="28" t="s">
        <v>541</v>
      </c>
      <c r="F122" s="87">
        <v>153000</v>
      </c>
      <c r="G122" s="29">
        <v>7.39</v>
      </c>
      <c r="H122" s="29" t="s">
        <v>306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44809</v>
      </c>
      <c r="B123" s="29">
        <v>524661</v>
      </c>
      <c r="C123" s="28" t="s">
        <v>898</v>
      </c>
      <c r="D123" s="28" t="s">
        <v>963</v>
      </c>
      <c r="E123" s="28" t="s">
        <v>540</v>
      </c>
      <c r="F123" s="87">
        <v>108600</v>
      </c>
      <c r="G123" s="29">
        <v>7.16</v>
      </c>
      <c r="H123" s="29" t="s">
        <v>306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44809</v>
      </c>
      <c r="B124" s="29">
        <v>524661</v>
      </c>
      <c r="C124" s="28" t="s">
        <v>898</v>
      </c>
      <c r="D124" s="28" t="s">
        <v>1092</v>
      </c>
      <c r="E124" s="28" t="s">
        <v>540</v>
      </c>
      <c r="F124" s="87">
        <v>143913</v>
      </c>
      <c r="G124" s="29">
        <v>7.16</v>
      </c>
      <c r="H124" s="29" t="s">
        <v>306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44809</v>
      </c>
      <c r="B125" s="29">
        <v>524661</v>
      </c>
      <c r="C125" s="28" t="s">
        <v>898</v>
      </c>
      <c r="D125" s="28" t="s">
        <v>1092</v>
      </c>
      <c r="E125" s="28" t="s">
        <v>541</v>
      </c>
      <c r="F125" s="87">
        <v>137838</v>
      </c>
      <c r="G125" s="29">
        <v>7.33</v>
      </c>
      <c r="H125" s="29" t="s">
        <v>306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44809</v>
      </c>
      <c r="B126" s="29" t="s">
        <v>1093</v>
      </c>
      <c r="C126" s="28" t="s">
        <v>1094</v>
      </c>
      <c r="D126" s="28" t="s">
        <v>1095</v>
      </c>
      <c r="E126" s="28" t="s">
        <v>540</v>
      </c>
      <c r="F126" s="87">
        <v>111471</v>
      </c>
      <c r="G126" s="29">
        <v>41.53</v>
      </c>
      <c r="H126" s="29" t="s">
        <v>816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44809</v>
      </c>
      <c r="B127" s="29" t="s">
        <v>1096</v>
      </c>
      <c r="C127" s="28" t="s">
        <v>1097</v>
      </c>
      <c r="D127" s="28" t="s">
        <v>1098</v>
      </c>
      <c r="E127" s="28" t="s">
        <v>540</v>
      </c>
      <c r="F127" s="87">
        <v>42915</v>
      </c>
      <c r="G127" s="29">
        <v>59.65</v>
      </c>
      <c r="H127" s="29" t="s">
        <v>816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44809</v>
      </c>
      <c r="B128" s="29" t="s">
        <v>1096</v>
      </c>
      <c r="C128" s="28" t="s">
        <v>1097</v>
      </c>
      <c r="D128" s="28" t="s">
        <v>1099</v>
      </c>
      <c r="E128" s="28" t="s">
        <v>540</v>
      </c>
      <c r="F128" s="87">
        <v>67500</v>
      </c>
      <c r="G128" s="29">
        <v>59.23</v>
      </c>
      <c r="H128" s="29" t="s">
        <v>816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44809</v>
      </c>
      <c r="B129" s="29" t="s">
        <v>1100</v>
      </c>
      <c r="C129" s="28" t="s">
        <v>1101</v>
      </c>
      <c r="D129" s="28" t="s">
        <v>1055</v>
      </c>
      <c r="E129" s="28" t="s">
        <v>540</v>
      </c>
      <c r="F129" s="87">
        <v>248000</v>
      </c>
      <c r="G129" s="29">
        <v>9.1</v>
      </c>
      <c r="H129" s="29" t="s">
        <v>816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44809</v>
      </c>
      <c r="B130" s="29" t="s">
        <v>1102</v>
      </c>
      <c r="C130" s="28" t="s">
        <v>1103</v>
      </c>
      <c r="D130" s="28" t="s">
        <v>1062</v>
      </c>
      <c r="E130" s="28" t="s">
        <v>540</v>
      </c>
      <c r="F130" s="87">
        <v>360000</v>
      </c>
      <c r="G130" s="29">
        <v>28.45</v>
      </c>
      <c r="H130" s="29" t="s">
        <v>816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44809</v>
      </c>
      <c r="B131" s="29" t="s">
        <v>1104</v>
      </c>
      <c r="C131" s="28" t="s">
        <v>1105</v>
      </c>
      <c r="D131" s="28" t="s">
        <v>1106</v>
      </c>
      <c r="E131" s="28" t="s">
        <v>540</v>
      </c>
      <c r="F131" s="87">
        <v>4800</v>
      </c>
      <c r="G131" s="29">
        <v>63</v>
      </c>
      <c r="H131" s="29" t="s">
        <v>816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44809</v>
      </c>
      <c r="B132" s="29" t="s">
        <v>1104</v>
      </c>
      <c r="C132" s="28" t="s">
        <v>1105</v>
      </c>
      <c r="D132" s="28" t="s">
        <v>1107</v>
      </c>
      <c r="E132" s="28" t="s">
        <v>540</v>
      </c>
      <c r="F132" s="87">
        <v>43200</v>
      </c>
      <c r="G132" s="29">
        <v>65.7</v>
      </c>
      <c r="H132" s="29" t="s">
        <v>816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44809</v>
      </c>
      <c r="B133" s="29" t="s">
        <v>1108</v>
      </c>
      <c r="C133" s="28" t="s">
        <v>1109</v>
      </c>
      <c r="D133" s="28" t="s">
        <v>1110</v>
      </c>
      <c r="E133" s="28" t="s">
        <v>540</v>
      </c>
      <c r="F133" s="87">
        <v>54448</v>
      </c>
      <c r="G133" s="29">
        <v>144.1</v>
      </c>
      <c r="H133" s="29" t="s">
        <v>816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44809</v>
      </c>
      <c r="B134" s="29" t="s">
        <v>1111</v>
      </c>
      <c r="C134" s="28" t="s">
        <v>1112</v>
      </c>
      <c r="D134" s="28" t="s">
        <v>921</v>
      </c>
      <c r="E134" s="28" t="s">
        <v>540</v>
      </c>
      <c r="F134" s="87">
        <v>310609</v>
      </c>
      <c r="G134" s="29">
        <v>448.19</v>
      </c>
      <c r="H134" s="29" t="s">
        <v>816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44809</v>
      </c>
      <c r="B135" s="29" t="s">
        <v>1111</v>
      </c>
      <c r="C135" s="28" t="s">
        <v>1112</v>
      </c>
      <c r="D135" s="28" t="s">
        <v>869</v>
      </c>
      <c r="E135" s="28" t="s">
        <v>540</v>
      </c>
      <c r="F135" s="87">
        <v>226140</v>
      </c>
      <c r="G135" s="29">
        <v>447.47</v>
      </c>
      <c r="H135" s="29" t="s">
        <v>816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44809</v>
      </c>
      <c r="B136" s="29" t="s">
        <v>1113</v>
      </c>
      <c r="C136" s="28" t="s">
        <v>1114</v>
      </c>
      <c r="D136" s="28" t="s">
        <v>1115</v>
      </c>
      <c r="E136" s="28" t="s">
        <v>540</v>
      </c>
      <c r="F136" s="87">
        <v>65918</v>
      </c>
      <c r="G136" s="29">
        <v>484.01</v>
      </c>
      <c r="H136" s="29" t="s">
        <v>816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44809</v>
      </c>
      <c r="B137" s="29" t="s">
        <v>1116</v>
      </c>
      <c r="C137" s="28" t="s">
        <v>1117</v>
      </c>
      <c r="D137" s="28" t="s">
        <v>971</v>
      </c>
      <c r="E137" s="28" t="s">
        <v>540</v>
      </c>
      <c r="F137" s="87">
        <v>120530</v>
      </c>
      <c r="G137" s="29">
        <v>41.88</v>
      </c>
      <c r="H137" s="29" t="s">
        <v>816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44809</v>
      </c>
      <c r="B138" s="29" t="s">
        <v>968</v>
      </c>
      <c r="C138" s="28" t="s">
        <v>969</v>
      </c>
      <c r="D138" s="28" t="s">
        <v>970</v>
      </c>
      <c r="E138" s="28" t="s">
        <v>540</v>
      </c>
      <c r="F138" s="87">
        <v>2333279</v>
      </c>
      <c r="G138" s="29">
        <v>95.47</v>
      </c>
      <c r="H138" s="29" t="s">
        <v>816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44809</v>
      </c>
      <c r="B139" s="29" t="s">
        <v>968</v>
      </c>
      <c r="C139" s="28" t="s">
        <v>969</v>
      </c>
      <c r="D139" s="28" t="s">
        <v>1118</v>
      </c>
      <c r="E139" s="28" t="s">
        <v>540</v>
      </c>
      <c r="F139" s="87">
        <v>1365036</v>
      </c>
      <c r="G139" s="29">
        <v>95.57</v>
      </c>
      <c r="H139" s="29" t="s">
        <v>816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44809</v>
      </c>
      <c r="B140" s="29" t="s">
        <v>968</v>
      </c>
      <c r="C140" s="28" t="s">
        <v>969</v>
      </c>
      <c r="D140" s="28" t="s">
        <v>921</v>
      </c>
      <c r="E140" s="28" t="s">
        <v>540</v>
      </c>
      <c r="F140" s="87">
        <v>1961503</v>
      </c>
      <c r="G140" s="29">
        <v>94.97</v>
      </c>
      <c r="H140" s="29" t="s">
        <v>816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44809</v>
      </c>
      <c r="B141" s="29" t="s">
        <v>968</v>
      </c>
      <c r="C141" s="28" t="s">
        <v>969</v>
      </c>
      <c r="D141" s="28" t="s">
        <v>869</v>
      </c>
      <c r="E141" s="28" t="s">
        <v>540</v>
      </c>
      <c r="F141" s="87">
        <v>2722192</v>
      </c>
      <c r="G141" s="29">
        <v>95.29</v>
      </c>
      <c r="H141" s="29" t="s">
        <v>816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44809</v>
      </c>
      <c r="B142" s="29" t="s">
        <v>1119</v>
      </c>
      <c r="C142" s="28" t="s">
        <v>1120</v>
      </c>
      <c r="D142" s="28" t="s">
        <v>866</v>
      </c>
      <c r="E142" s="28" t="s">
        <v>540</v>
      </c>
      <c r="F142" s="87">
        <v>510000</v>
      </c>
      <c r="G142" s="29">
        <v>109.3</v>
      </c>
      <c r="H142" s="29" t="s">
        <v>816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44809</v>
      </c>
      <c r="B143" s="29" t="s">
        <v>972</v>
      </c>
      <c r="C143" s="28" t="s">
        <v>973</v>
      </c>
      <c r="D143" s="28" t="s">
        <v>869</v>
      </c>
      <c r="E143" s="28" t="s">
        <v>540</v>
      </c>
      <c r="F143" s="87">
        <v>1071013</v>
      </c>
      <c r="G143" s="29">
        <v>152.56</v>
      </c>
      <c r="H143" s="29" t="s">
        <v>816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44809</v>
      </c>
      <c r="B144" s="29" t="s">
        <v>972</v>
      </c>
      <c r="C144" s="28" t="s">
        <v>973</v>
      </c>
      <c r="D144" s="28" t="s">
        <v>970</v>
      </c>
      <c r="E144" s="28" t="s">
        <v>540</v>
      </c>
      <c r="F144" s="87">
        <v>870127</v>
      </c>
      <c r="G144" s="29">
        <v>155.19999999999999</v>
      </c>
      <c r="H144" s="29" t="s">
        <v>816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44809</v>
      </c>
      <c r="B145" s="29" t="s">
        <v>972</v>
      </c>
      <c r="C145" s="28" t="s">
        <v>973</v>
      </c>
      <c r="D145" s="28" t="s">
        <v>921</v>
      </c>
      <c r="E145" s="28" t="s">
        <v>540</v>
      </c>
      <c r="F145" s="87">
        <v>1273700</v>
      </c>
      <c r="G145" s="29">
        <v>155.81</v>
      </c>
      <c r="H145" s="29" t="s">
        <v>816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44809</v>
      </c>
      <c r="B146" s="29" t="s">
        <v>1121</v>
      </c>
      <c r="C146" s="28" t="s">
        <v>1122</v>
      </c>
      <c r="D146" s="28" t="s">
        <v>1123</v>
      </c>
      <c r="E146" s="28" t="s">
        <v>540</v>
      </c>
      <c r="F146" s="87">
        <v>101820</v>
      </c>
      <c r="G146" s="29">
        <v>2.4</v>
      </c>
      <c r="H146" s="29" t="s">
        <v>816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44809</v>
      </c>
      <c r="B147" s="29" t="s">
        <v>917</v>
      </c>
      <c r="C147" s="28" t="s">
        <v>918</v>
      </c>
      <c r="D147" s="28" t="s">
        <v>1124</v>
      </c>
      <c r="E147" s="28" t="s">
        <v>540</v>
      </c>
      <c r="F147" s="87">
        <v>80988</v>
      </c>
      <c r="G147" s="29">
        <v>43.28</v>
      </c>
      <c r="H147" s="29" t="s">
        <v>816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44809</v>
      </c>
      <c r="B148" s="29" t="s">
        <v>1125</v>
      </c>
      <c r="C148" s="28" t="s">
        <v>1126</v>
      </c>
      <c r="D148" s="28" t="s">
        <v>947</v>
      </c>
      <c r="E148" s="28" t="s">
        <v>540</v>
      </c>
      <c r="F148" s="87">
        <v>26000</v>
      </c>
      <c r="G148" s="29">
        <v>220.5</v>
      </c>
      <c r="H148" s="29" t="s">
        <v>816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44809</v>
      </c>
      <c r="B149" s="29" t="s">
        <v>919</v>
      </c>
      <c r="C149" s="28" t="s">
        <v>920</v>
      </c>
      <c r="D149" s="28" t="s">
        <v>921</v>
      </c>
      <c r="E149" s="28" t="s">
        <v>540</v>
      </c>
      <c r="F149" s="87">
        <v>268832</v>
      </c>
      <c r="G149" s="29">
        <v>1180.76</v>
      </c>
      <c r="H149" s="29" t="s">
        <v>816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44809</v>
      </c>
      <c r="B150" s="29" t="s">
        <v>919</v>
      </c>
      <c r="C150" s="28" t="s">
        <v>920</v>
      </c>
      <c r="D150" s="28" t="s">
        <v>1127</v>
      </c>
      <c r="E150" s="28" t="s">
        <v>540</v>
      </c>
      <c r="F150" s="87">
        <v>121000</v>
      </c>
      <c r="G150" s="29">
        <v>1186.43</v>
      </c>
      <c r="H150" s="29" t="s">
        <v>816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44809</v>
      </c>
      <c r="B151" s="29" t="s">
        <v>919</v>
      </c>
      <c r="C151" s="28" t="s">
        <v>920</v>
      </c>
      <c r="D151" s="28" t="s">
        <v>977</v>
      </c>
      <c r="E151" s="28" t="s">
        <v>540</v>
      </c>
      <c r="F151" s="87">
        <v>130826</v>
      </c>
      <c r="G151" s="29">
        <v>1169.26</v>
      </c>
      <c r="H151" s="29" t="s">
        <v>816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44809</v>
      </c>
      <c r="B152" s="29" t="s">
        <v>919</v>
      </c>
      <c r="C152" s="28" t="s">
        <v>920</v>
      </c>
      <c r="D152" s="28" t="s">
        <v>974</v>
      </c>
      <c r="E152" s="28" t="s">
        <v>540</v>
      </c>
      <c r="F152" s="87">
        <v>145571</v>
      </c>
      <c r="G152" s="29">
        <v>1169.5899999999999</v>
      </c>
      <c r="H152" s="29" t="s">
        <v>816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44809</v>
      </c>
      <c r="B153" s="29" t="s">
        <v>919</v>
      </c>
      <c r="C153" s="28" t="s">
        <v>920</v>
      </c>
      <c r="D153" s="28" t="s">
        <v>970</v>
      </c>
      <c r="E153" s="28" t="s">
        <v>540</v>
      </c>
      <c r="F153" s="87">
        <v>171419</v>
      </c>
      <c r="G153" s="29">
        <v>1169.76</v>
      </c>
      <c r="H153" s="29" t="s">
        <v>816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44809</v>
      </c>
      <c r="B154" s="29" t="s">
        <v>919</v>
      </c>
      <c r="C154" s="28" t="s">
        <v>920</v>
      </c>
      <c r="D154" s="28" t="s">
        <v>964</v>
      </c>
      <c r="E154" s="28" t="s">
        <v>540</v>
      </c>
      <c r="F154" s="87">
        <v>96000</v>
      </c>
      <c r="G154" s="29">
        <v>1216.1600000000001</v>
      </c>
      <c r="H154" s="29" t="s">
        <v>816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44809</v>
      </c>
      <c r="B155" s="29" t="s">
        <v>919</v>
      </c>
      <c r="C155" s="28" t="s">
        <v>920</v>
      </c>
      <c r="D155" s="28" t="s">
        <v>1128</v>
      </c>
      <c r="E155" s="28" t="s">
        <v>540</v>
      </c>
      <c r="F155" s="87">
        <v>106985</v>
      </c>
      <c r="G155" s="29">
        <v>1189.1500000000001</v>
      </c>
      <c r="H155" s="29" t="s">
        <v>816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44809</v>
      </c>
      <c r="B156" s="29" t="s">
        <v>919</v>
      </c>
      <c r="C156" s="28" t="s">
        <v>920</v>
      </c>
      <c r="D156" s="28" t="s">
        <v>975</v>
      </c>
      <c r="E156" s="28" t="s">
        <v>540</v>
      </c>
      <c r="F156" s="87">
        <v>178922</v>
      </c>
      <c r="G156" s="29">
        <v>1193.69</v>
      </c>
      <c r="H156" s="29" t="s">
        <v>816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44809</v>
      </c>
      <c r="B157" s="29" t="s">
        <v>919</v>
      </c>
      <c r="C157" s="28" t="s">
        <v>920</v>
      </c>
      <c r="D157" s="28" t="s">
        <v>976</v>
      </c>
      <c r="E157" s="28" t="s">
        <v>540</v>
      </c>
      <c r="F157" s="87">
        <v>116108</v>
      </c>
      <c r="G157" s="29">
        <v>1176.69</v>
      </c>
      <c r="H157" s="29" t="s">
        <v>816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44809</v>
      </c>
      <c r="B158" s="29" t="s">
        <v>919</v>
      </c>
      <c r="C158" s="28" t="s">
        <v>920</v>
      </c>
      <c r="D158" s="28" t="s">
        <v>869</v>
      </c>
      <c r="E158" s="28" t="s">
        <v>540</v>
      </c>
      <c r="F158" s="87">
        <v>697016</v>
      </c>
      <c r="G158" s="29">
        <v>1183.79</v>
      </c>
      <c r="H158" s="29" t="s">
        <v>816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44809</v>
      </c>
      <c r="B159" s="29" t="s">
        <v>919</v>
      </c>
      <c r="C159" s="28" t="s">
        <v>920</v>
      </c>
      <c r="D159" s="28" t="s">
        <v>978</v>
      </c>
      <c r="E159" s="28" t="s">
        <v>540</v>
      </c>
      <c r="F159" s="87">
        <v>83681</v>
      </c>
      <c r="G159" s="29">
        <v>1191.82</v>
      </c>
      <c r="H159" s="29" t="s">
        <v>816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44809</v>
      </c>
      <c r="B160" s="29" t="s">
        <v>1129</v>
      </c>
      <c r="C160" s="28" t="s">
        <v>1130</v>
      </c>
      <c r="D160" s="28" t="s">
        <v>1131</v>
      </c>
      <c r="E160" s="28" t="s">
        <v>540</v>
      </c>
      <c r="F160" s="87">
        <v>150000</v>
      </c>
      <c r="G160" s="29">
        <v>151.35</v>
      </c>
      <c r="H160" s="29" t="s">
        <v>816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44809</v>
      </c>
      <c r="B161" s="29" t="s">
        <v>1132</v>
      </c>
      <c r="C161" s="28" t="s">
        <v>1133</v>
      </c>
      <c r="D161" s="28" t="s">
        <v>944</v>
      </c>
      <c r="E161" s="28" t="s">
        <v>540</v>
      </c>
      <c r="F161" s="87">
        <v>140000</v>
      </c>
      <c r="G161" s="29">
        <v>105.78</v>
      </c>
      <c r="H161" s="29" t="s">
        <v>816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44809</v>
      </c>
      <c r="B162" s="29" t="s">
        <v>1132</v>
      </c>
      <c r="C162" s="28" t="s">
        <v>1133</v>
      </c>
      <c r="D162" s="28" t="s">
        <v>967</v>
      </c>
      <c r="E162" s="28" t="s">
        <v>540</v>
      </c>
      <c r="F162" s="87">
        <v>662796</v>
      </c>
      <c r="G162" s="29">
        <v>102.96</v>
      </c>
      <c r="H162" s="29" t="s">
        <v>816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44809</v>
      </c>
      <c r="B163" s="29" t="s">
        <v>526</v>
      </c>
      <c r="C163" s="28" t="s">
        <v>1134</v>
      </c>
      <c r="D163" s="28" t="s">
        <v>1135</v>
      </c>
      <c r="E163" s="28" t="s">
        <v>540</v>
      </c>
      <c r="F163" s="87">
        <v>975000</v>
      </c>
      <c r="G163" s="29">
        <v>235.38</v>
      </c>
      <c r="H163" s="29" t="s">
        <v>816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44809</v>
      </c>
      <c r="B164" s="29" t="s">
        <v>1093</v>
      </c>
      <c r="C164" s="28" t="s">
        <v>1094</v>
      </c>
      <c r="D164" s="28" t="s">
        <v>1095</v>
      </c>
      <c r="E164" s="28" t="s">
        <v>541</v>
      </c>
      <c r="F164" s="87">
        <v>111471</v>
      </c>
      <c r="G164" s="29">
        <v>41.37</v>
      </c>
      <c r="H164" s="29" t="s">
        <v>816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44809</v>
      </c>
      <c r="B165" s="29" t="s">
        <v>1096</v>
      </c>
      <c r="C165" s="28" t="s">
        <v>1097</v>
      </c>
      <c r="D165" s="28" t="s">
        <v>1098</v>
      </c>
      <c r="E165" s="28" t="s">
        <v>541</v>
      </c>
      <c r="F165" s="87">
        <v>54032</v>
      </c>
      <c r="G165" s="29">
        <v>59.4</v>
      </c>
      <c r="H165" s="29" t="s">
        <v>816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44809</v>
      </c>
      <c r="B166" s="29" t="s">
        <v>1096</v>
      </c>
      <c r="C166" s="28" t="s">
        <v>1097</v>
      </c>
      <c r="D166" s="28" t="s">
        <v>1136</v>
      </c>
      <c r="E166" s="28" t="s">
        <v>541</v>
      </c>
      <c r="F166" s="87">
        <v>62000</v>
      </c>
      <c r="G166" s="29">
        <v>59.65</v>
      </c>
      <c r="H166" s="29" t="s">
        <v>816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44809</v>
      </c>
      <c r="B167" s="29" t="s">
        <v>1100</v>
      </c>
      <c r="C167" s="28" t="s">
        <v>1101</v>
      </c>
      <c r="D167" s="28" t="s">
        <v>1137</v>
      </c>
      <c r="E167" s="28" t="s">
        <v>541</v>
      </c>
      <c r="F167" s="87">
        <v>112000</v>
      </c>
      <c r="G167" s="29">
        <v>9.1</v>
      </c>
      <c r="H167" s="29" t="s">
        <v>816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44809</v>
      </c>
      <c r="B168" s="29" t="s">
        <v>1100</v>
      </c>
      <c r="C168" s="28" t="s">
        <v>1101</v>
      </c>
      <c r="D168" s="28" t="s">
        <v>1138</v>
      </c>
      <c r="E168" s="28" t="s">
        <v>541</v>
      </c>
      <c r="F168" s="87">
        <v>112000</v>
      </c>
      <c r="G168" s="29">
        <v>9.1</v>
      </c>
      <c r="H168" s="29" t="s">
        <v>816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44809</v>
      </c>
      <c r="B169" s="29" t="s">
        <v>1100</v>
      </c>
      <c r="C169" s="28" t="s">
        <v>1101</v>
      </c>
      <c r="D169" s="28" t="s">
        <v>1139</v>
      </c>
      <c r="E169" s="28" t="s">
        <v>541</v>
      </c>
      <c r="F169" s="87">
        <v>56000</v>
      </c>
      <c r="G169" s="29">
        <v>9.1</v>
      </c>
      <c r="H169" s="29" t="s">
        <v>816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44809</v>
      </c>
      <c r="B170" s="29" t="s">
        <v>1140</v>
      </c>
      <c r="C170" s="28" t="s">
        <v>1141</v>
      </c>
      <c r="D170" s="28" t="s">
        <v>1142</v>
      </c>
      <c r="E170" s="28" t="s">
        <v>541</v>
      </c>
      <c r="F170" s="87">
        <v>245463</v>
      </c>
      <c r="G170" s="29">
        <v>158.99</v>
      </c>
      <c r="H170" s="29" t="s">
        <v>816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44809</v>
      </c>
      <c r="B171" s="29" t="s">
        <v>1102</v>
      </c>
      <c r="C171" s="28" t="s">
        <v>1103</v>
      </c>
      <c r="D171" s="28" t="s">
        <v>1061</v>
      </c>
      <c r="E171" s="28" t="s">
        <v>541</v>
      </c>
      <c r="F171" s="87">
        <v>364000</v>
      </c>
      <c r="G171" s="29">
        <v>28.45</v>
      </c>
      <c r="H171" s="29" t="s">
        <v>816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44809</v>
      </c>
      <c r="B172" s="29" t="s">
        <v>1104</v>
      </c>
      <c r="C172" s="28" t="s">
        <v>1105</v>
      </c>
      <c r="D172" s="28" t="s">
        <v>1106</v>
      </c>
      <c r="E172" s="28" t="s">
        <v>541</v>
      </c>
      <c r="F172" s="87">
        <v>33600</v>
      </c>
      <c r="G172" s="29">
        <v>64.69</v>
      </c>
      <c r="H172" s="29" t="s">
        <v>816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44809</v>
      </c>
      <c r="B173" s="29" t="s">
        <v>1111</v>
      </c>
      <c r="C173" s="28" t="s">
        <v>1112</v>
      </c>
      <c r="D173" s="28" t="s">
        <v>921</v>
      </c>
      <c r="E173" s="28" t="s">
        <v>541</v>
      </c>
      <c r="F173" s="87">
        <v>309607</v>
      </c>
      <c r="G173" s="29">
        <v>448.31</v>
      </c>
      <c r="H173" s="29" t="s">
        <v>816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44809</v>
      </c>
      <c r="B174" s="29" t="s">
        <v>1111</v>
      </c>
      <c r="C174" s="28" t="s">
        <v>1112</v>
      </c>
      <c r="D174" s="28" t="s">
        <v>869</v>
      </c>
      <c r="E174" s="28" t="s">
        <v>541</v>
      </c>
      <c r="F174" s="87">
        <v>226140</v>
      </c>
      <c r="G174" s="29">
        <v>447.44</v>
      </c>
      <c r="H174" s="29" t="s">
        <v>816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44809</v>
      </c>
      <c r="B175" s="29" t="s">
        <v>1143</v>
      </c>
      <c r="C175" s="28" t="s">
        <v>1144</v>
      </c>
      <c r="D175" s="28" t="s">
        <v>1145</v>
      </c>
      <c r="E175" s="28" t="s">
        <v>541</v>
      </c>
      <c r="F175" s="87">
        <v>234000</v>
      </c>
      <c r="G175" s="29">
        <v>11.95</v>
      </c>
      <c r="H175" s="29" t="s">
        <v>816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44809</v>
      </c>
      <c r="B176" s="29" t="s">
        <v>1113</v>
      </c>
      <c r="C176" s="28" t="s">
        <v>1114</v>
      </c>
      <c r="D176" s="28" t="s">
        <v>1146</v>
      </c>
      <c r="E176" s="28" t="s">
        <v>541</v>
      </c>
      <c r="F176" s="87">
        <v>65918</v>
      </c>
      <c r="G176" s="29">
        <v>484</v>
      </c>
      <c r="H176" s="29" t="s">
        <v>816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44809</v>
      </c>
      <c r="B177" s="29" t="s">
        <v>1147</v>
      </c>
      <c r="C177" s="28" t="s">
        <v>1148</v>
      </c>
      <c r="D177" s="28" t="s">
        <v>1149</v>
      </c>
      <c r="E177" s="28" t="s">
        <v>541</v>
      </c>
      <c r="F177" s="87">
        <v>75346</v>
      </c>
      <c r="G177" s="29">
        <v>406.54</v>
      </c>
      <c r="H177" s="29" t="s">
        <v>816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44809</v>
      </c>
      <c r="B178" s="29" t="s">
        <v>1116</v>
      </c>
      <c r="C178" s="28" t="s">
        <v>1117</v>
      </c>
      <c r="D178" s="28" t="s">
        <v>971</v>
      </c>
      <c r="E178" s="28" t="s">
        <v>541</v>
      </c>
      <c r="F178" s="87">
        <v>197706</v>
      </c>
      <c r="G178" s="29">
        <v>41.57</v>
      </c>
      <c r="H178" s="29" t="s">
        <v>816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44809</v>
      </c>
      <c r="B179" s="29" t="s">
        <v>1150</v>
      </c>
      <c r="C179" s="28" t="s">
        <v>1151</v>
      </c>
      <c r="D179" s="28" t="s">
        <v>1152</v>
      </c>
      <c r="E179" s="28" t="s">
        <v>541</v>
      </c>
      <c r="F179" s="87">
        <v>78618</v>
      </c>
      <c r="G179" s="29">
        <v>85.45</v>
      </c>
      <c r="H179" s="29" t="s">
        <v>816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44809</v>
      </c>
      <c r="B180" s="29" t="s">
        <v>965</v>
      </c>
      <c r="C180" s="28" t="s">
        <v>966</v>
      </c>
      <c r="D180" s="28" t="s">
        <v>897</v>
      </c>
      <c r="E180" s="28" t="s">
        <v>541</v>
      </c>
      <c r="F180" s="87">
        <v>1267328</v>
      </c>
      <c r="G180" s="29">
        <v>3.31</v>
      </c>
      <c r="H180" s="29" t="s">
        <v>816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44809</v>
      </c>
      <c r="B181" s="29" t="s">
        <v>1153</v>
      </c>
      <c r="C181" s="28" t="s">
        <v>1154</v>
      </c>
      <c r="D181" s="28" t="s">
        <v>1155</v>
      </c>
      <c r="E181" s="28" t="s">
        <v>541</v>
      </c>
      <c r="F181" s="87">
        <v>94023</v>
      </c>
      <c r="G181" s="29">
        <v>215</v>
      </c>
      <c r="H181" s="29" t="s">
        <v>816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44809</v>
      </c>
      <c r="B182" s="29" t="s">
        <v>968</v>
      </c>
      <c r="C182" s="28" t="s">
        <v>969</v>
      </c>
      <c r="D182" s="28" t="s">
        <v>970</v>
      </c>
      <c r="E182" s="28" t="s">
        <v>541</v>
      </c>
      <c r="F182" s="87">
        <v>2572672</v>
      </c>
      <c r="G182" s="29">
        <v>95.64</v>
      </c>
      <c r="H182" s="29" t="s">
        <v>816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44809</v>
      </c>
      <c r="B183" s="29" t="s">
        <v>968</v>
      </c>
      <c r="C183" s="28" t="s">
        <v>969</v>
      </c>
      <c r="D183" s="28" t="s">
        <v>869</v>
      </c>
      <c r="E183" s="28" t="s">
        <v>541</v>
      </c>
      <c r="F183" s="87">
        <v>2722192</v>
      </c>
      <c r="G183" s="29">
        <v>95.3</v>
      </c>
      <c r="H183" s="29" t="s">
        <v>816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44809</v>
      </c>
      <c r="B184" s="29" t="s">
        <v>968</v>
      </c>
      <c r="C184" s="28" t="s">
        <v>969</v>
      </c>
      <c r="D184" s="28" t="s">
        <v>921</v>
      </c>
      <c r="E184" s="28" t="s">
        <v>541</v>
      </c>
      <c r="F184" s="87">
        <v>1931502</v>
      </c>
      <c r="G184" s="29">
        <v>95.15</v>
      </c>
      <c r="H184" s="29" t="s">
        <v>816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44809</v>
      </c>
      <c r="B185" s="29" t="s">
        <v>968</v>
      </c>
      <c r="C185" s="28" t="s">
        <v>969</v>
      </c>
      <c r="D185" s="28" t="s">
        <v>1118</v>
      </c>
      <c r="E185" s="28" t="s">
        <v>541</v>
      </c>
      <c r="F185" s="87">
        <v>1796985</v>
      </c>
      <c r="G185" s="29">
        <v>95.45</v>
      </c>
      <c r="H185" s="29" t="s">
        <v>816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44809</v>
      </c>
      <c r="B186" s="29" t="s">
        <v>1119</v>
      </c>
      <c r="C186" s="28" t="s">
        <v>1120</v>
      </c>
      <c r="D186" s="28" t="s">
        <v>866</v>
      </c>
      <c r="E186" s="28" t="s">
        <v>541</v>
      </c>
      <c r="F186" s="87">
        <v>162930</v>
      </c>
      <c r="G186" s="29">
        <v>109.35</v>
      </c>
      <c r="H186" s="29" t="s">
        <v>816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44809</v>
      </c>
      <c r="B187" s="29" t="s">
        <v>979</v>
      </c>
      <c r="C187" s="28" t="s">
        <v>980</v>
      </c>
      <c r="D187" s="28" t="s">
        <v>981</v>
      </c>
      <c r="E187" s="28" t="s">
        <v>541</v>
      </c>
      <c r="F187" s="87">
        <v>44729</v>
      </c>
      <c r="G187" s="29">
        <v>7.33</v>
      </c>
      <c r="H187" s="29" t="s">
        <v>816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>
        <v>44809</v>
      </c>
      <c r="B188" s="29" t="s">
        <v>972</v>
      </c>
      <c r="C188" s="28" t="s">
        <v>973</v>
      </c>
      <c r="D188" s="28" t="s">
        <v>921</v>
      </c>
      <c r="E188" s="28" t="s">
        <v>541</v>
      </c>
      <c r="F188" s="87">
        <v>1280979</v>
      </c>
      <c r="G188" s="29">
        <v>155.44999999999999</v>
      </c>
      <c r="H188" s="29" t="s">
        <v>816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>
        <v>44809</v>
      </c>
      <c r="B189" s="29" t="s">
        <v>972</v>
      </c>
      <c r="C189" s="28" t="s">
        <v>973</v>
      </c>
      <c r="D189" s="28" t="s">
        <v>970</v>
      </c>
      <c r="E189" s="28" t="s">
        <v>541</v>
      </c>
      <c r="F189" s="87">
        <v>994204</v>
      </c>
      <c r="G189" s="29">
        <v>157.33000000000001</v>
      </c>
      <c r="H189" s="29" t="s">
        <v>816</v>
      </c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>
        <v>44809</v>
      </c>
      <c r="B190" s="29" t="s">
        <v>972</v>
      </c>
      <c r="C190" s="28" t="s">
        <v>973</v>
      </c>
      <c r="D190" s="28" t="s">
        <v>869</v>
      </c>
      <c r="E190" s="28" t="s">
        <v>541</v>
      </c>
      <c r="F190" s="87">
        <v>1071013</v>
      </c>
      <c r="G190" s="29">
        <v>152.63999999999999</v>
      </c>
      <c r="H190" s="29" t="s">
        <v>816</v>
      </c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>
        <v>44809</v>
      </c>
      <c r="B191" s="29" t="s">
        <v>1121</v>
      </c>
      <c r="C191" s="28" t="s">
        <v>1122</v>
      </c>
      <c r="D191" s="28" t="s">
        <v>1123</v>
      </c>
      <c r="E191" s="28" t="s">
        <v>541</v>
      </c>
      <c r="F191" s="87">
        <v>5135000</v>
      </c>
      <c r="G191" s="29">
        <v>2.41</v>
      </c>
      <c r="H191" s="29" t="s">
        <v>816</v>
      </c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>
        <v>44809</v>
      </c>
      <c r="B192" s="29" t="s">
        <v>1156</v>
      </c>
      <c r="C192" s="28" t="s">
        <v>1157</v>
      </c>
      <c r="D192" s="28" t="s">
        <v>1158</v>
      </c>
      <c r="E192" s="28" t="s">
        <v>541</v>
      </c>
      <c r="F192" s="87">
        <v>197101</v>
      </c>
      <c r="G192" s="29">
        <v>75.78</v>
      </c>
      <c r="H192" s="29" t="s">
        <v>816</v>
      </c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>
        <v>44809</v>
      </c>
      <c r="B193" s="29" t="s">
        <v>1159</v>
      </c>
      <c r="C193" s="28" t="s">
        <v>1160</v>
      </c>
      <c r="D193" s="28" t="s">
        <v>1161</v>
      </c>
      <c r="E193" s="28" t="s">
        <v>541</v>
      </c>
      <c r="F193" s="87">
        <v>800000</v>
      </c>
      <c r="G193" s="29">
        <v>34</v>
      </c>
      <c r="H193" s="29" t="s">
        <v>816</v>
      </c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>
        <v>44809</v>
      </c>
      <c r="B194" s="29" t="s">
        <v>917</v>
      </c>
      <c r="C194" s="28" t="s">
        <v>918</v>
      </c>
      <c r="D194" s="28" t="s">
        <v>1124</v>
      </c>
      <c r="E194" s="28" t="s">
        <v>541</v>
      </c>
      <c r="F194" s="87">
        <v>80988</v>
      </c>
      <c r="G194" s="29">
        <v>43.5</v>
      </c>
      <c r="H194" s="29" t="s">
        <v>816</v>
      </c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>
        <v>44809</v>
      </c>
      <c r="B195" s="29" t="s">
        <v>919</v>
      </c>
      <c r="C195" s="28" t="s">
        <v>920</v>
      </c>
      <c r="D195" s="28" t="s">
        <v>1128</v>
      </c>
      <c r="E195" s="28" t="s">
        <v>541</v>
      </c>
      <c r="F195" s="87">
        <v>106893</v>
      </c>
      <c r="G195" s="29">
        <v>1191.8800000000001</v>
      </c>
      <c r="H195" s="29" t="s">
        <v>816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>
        <v>44809</v>
      </c>
      <c r="B196" s="29" t="s">
        <v>919</v>
      </c>
      <c r="C196" s="28" t="s">
        <v>920</v>
      </c>
      <c r="D196" s="28" t="s">
        <v>976</v>
      </c>
      <c r="E196" s="28" t="s">
        <v>541</v>
      </c>
      <c r="F196" s="87">
        <v>116108</v>
      </c>
      <c r="G196" s="29">
        <v>1177.0899999999999</v>
      </c>
      <c r="H196" s="29" t="s">
        <v>816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>
        <v>44809</v>
      </c>
      <c r="B197" s="29" t="s">
        <v>919</v>
      </c>
      <c r="C197" s="28" t="s">
        <v>920</v>
      </c>
      <c r="D197" s="28" t="s">
        <v>1127</v>
      </c>
      <c r="E197" s="28" t="s">
        <v>541</v>
      </c>
      <c r="F197" s="87">
        <v>121000</v>
      </c>
      <c r="G197" s="29">
        <v>1187.21</v>
      </c>
      <c r="H197" s="29" t="s">
        <v>816</v>
      </c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>
        <v>44809</v>
      </c>
      <c r="B198" s="29" t="s">
        <v>919</v>
      </c>
      <c r="C198" s="28" t="s">
        <v>920</v>
      </c>
      <c r="D198" s="28" t="s">
        <v>977</v>
      </c>
      <c r="E198" s="28" t="s">
        <v>541</v>
      </c>
      <c r="F198" s="87">
        <v>159809</v>
      </c>
      <c r="G198" s="29">
        <v>1172.1099999999999</v>
      </c>
      <c r="H198" s="29" t="s">
        <v>816</v>
      </c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>
        <v>44809</v>
      </c>
      <c r="B199" s="29" t="s">
        <v>919</v>
      </c>
      <c r="C199" s="28" t="s">
        <v>920</v>
      </c>
      <c r="D199" s="28" t="s">
        <v>974</v>
      </c>
      <c r="E199" s="28" t="s">
        <v>541</v>
      </c>
      <c r="F199" s="87">
        <v>150238</v>
      </c>
      <c r="G199" s="29">
        <v>1171.7</v>
      </c>
      <c r="H199" s="29" t="s">
        <v>816</v>
      </c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>
        <v>44809</v>
      </c>
      <c r="B200" s="29" t="s">
        <v>919</v>
      </c>
      <c r="C200" s="28" t="s">
        <v>920</v>
      </c>
      <c r="D200" s="28" t="s">
        <v>978</v>
      </c>
      <c r="E200" s="28" t="s">
        <v>541</v>
      </c>
      <c r="F200" s="87">
        <v>83681</v>
      </c>
      <c r="G200" s="29">
        <v>1192.6199999999999</v>
      </c>
      <c r="H200" s="29" t="s">
        <v>816</v>
      </c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>
        <v>44809</v>
      </c>
      <c r="B201" s="29" t="s">
        <v>919</v>
      </c>
      <c r="C201" s="28" t="s">
        <v>920</v>
      </c>
      <c r="D201" s="28" t="s">
        <v>975</v>
      </c>
      <c r="E201" s="28" t="s">
        <v>541</v>
      </c>
      <c r="F201" s="87">
        <v>178922</v>
      </c>
      <c r="G201" s="29">
        <v>1194.1500000000001</v>
      </c>
      <c r="H201" s="29" t="s">
        <v>816</v>
      </c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>
        <v>44809</v>
      </c>
      <c r="B202" s="29" t="s">
        <v>919</v>
      </c>
      <c r="C202" s="28" t="s">
        <v>920</v>
      </c>
      <c r="D202" s="28" t="s">
        <v>869</v>
      </c>
      <c r="E202" s="28" t="s">
        <v>541</v>
      </c>
      <c r="F202" s="87">
        <v>697016</v>
      </c>
      <c r="G202" s="29">
        <v>1184</v>
      </c>
      <c r="H202" s="29" t="s">
        <v>816</v>
      </c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>
        <v>44809</v>
      </c>
      <c r="B203" s="29" t="s">
        <v>919</v>
      </c>
      <c r="C203" s="28" t="s">
        <v>920</v>
      </c>
      <c r="D203" s="28" t="s">
        <v>964</v>
      </c>
      <c r="E203" s="28" t="s">
        <v>541</v>
      </c>
      <c r="F203" s="87">
        <v>59100</v>
      </c>
      <c r="G203" s="29">
        <v>1217.8900000000001</v>
      </c>
      <c r="H203" s="29" t="s">
        <v>816</v>
      </c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>
        <v>44809</v>
      </c>
      <c r="B204" s="29" t="s">
        <v>919</v>
      </c>
      <c r="C204" s="28" t="s">
        <v>920</v>
      </c>
      <c r="D204" s="28" t="s">
        <v>921</v>
      </c>
      <c r="E204" s="28" t="s">
        <v>541</v>
      </c>
      <c r="F204" s="87">
        <v>272842</v>
      </c>
      <c r="G204" s="29">
        <v>1182.76</v>
      </c>
      <c r="H204" s="29" t="s">
        <v>816</v>
      </c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>
        <v>44809</v>
      </c>
      <c r="B205" s="29" t="s">
        <v>919</v>
      </c>
      <c r="C205" s="28" t="s">
        <v>920</v>
      </c>
      <c r="D205" s="28" t="s">
        <v>970</v>
      </c>
      <c r="E205" s="28" t="s">
        <v>541</v>
      </c>
      <c r="F205" s="87">
        <v>178969</v>
      </c>
      <c r="G205" s="29">
        <v>1173.97</v>
      </c>
      <c r="H205" s="29" t="s">
        <v>816</v>
      </c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>
        <v>44809</v>
      </c>
      <c r="B206" s="29" t="s">
        <v>1129</v>
      </c>
      <c r="C206" s="28" t="s">
        <v>1130</v>
      </c>
      <c r="D206" s="28" t="s">
        <v>1131</v>
      </c>
      <c r="E206" s="28" t="s">
        <v>541</v>
      </c>
      <c r="F206" s="87">
        <v>5000</v>
      </c>
      <c r="G206" s="29">
        <v>150.08000000000001</v>
      </c>
      <c r="H206" s="29" t="s">
        <v>816</v>
      </c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>
        <v>44809</v>
      </c>
      <c r="B207" s="29" t="s">
        <v>1132</v>
      </c>
      <c r="C207" s="28" t="s">
        <v>1133</v>
      </c>
      <c r="D207" s="28" t="s">
        <v>967</v>
      </c>
      <c r="E207" s="28" t="s">
        <v>541</v>
      </c>
      <c r="F207" s="87">
        <v>662796</v>
      </c>
      <c r="G207" s="29">
        <v>105.4</v>
      </c>
      <c r="H207" s="29" t="s">
        <v>816</v>
      </c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>
        <v>44809</v>
      </c>
      <c r="B208" s="29" t="s">
        <v>1162</v>
      </c>
      <c r="C208" s="28" t="s">
        <v>1163</v>
      </c>
      <c r="D208" s="28" t="s">
        <v>1164</v>
      </c>
      <c r="E208" s="28" t="s">
        <v>541</v>
      </c>
      <c r="F208" s="87">
        <v>50400</v>
      </c>
      <c r="G208" s="29">
        <v>180.37</v>
      </c>
      <c r="H208" s="29" t="s">
        <v>816</v>
      </c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>
        <v>44809</v>
      </c>
      <c r="B209" s="29" t="s">
        <v>1165</v>
      </c>
      <c r="C209" s="28" t="s">
        <v>1166</v>
      </c>
      <c r="D209" s="28" t="s">
        <v>1167</v>
      </c>
      <c r="E209" s="28" t="s">
        <v>541</v>
      </c>
      <c r="F209" s="87">
        <v>73800</v>
      </c>
      <c r="G209" s="29">
        <v>96.8</v>
      </c>
      <c r="H209" s="29" t="s">
        <v>816</v>
      </c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>
        <v>44809</v>
      </c>
      <c r="B210" s="29" t="s">
        <v>526</v>
      </c>
      <c r="C210" s="28" t="s">
        <v>1134</v>
      </c>
      <c r="D210" s="28" t="s">
        <v>1135</v>
      </c>
      <c r="E210" s="28" t="s">
        <v>541</v>
      </c>
      <c r="F210" s="87">
        <v>1857</v>
      </c>
      <c r="G210" s="29">
        <v>242.64</v>
      </c>
      <c r="H210" s="29" t="s">
        <v>816</v>
      </c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41"/>
  <sheetViews>
    <sheetView zoomScale="85" zoomScaleNormal="85" workbookViewId="0">
      <selection activeCell="I22" sqref="I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912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44810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542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532</v>
      </c>
      <c r="C9" s="96"/>
      <c r="D9" s="97" t="s">
        <v>543</v>
      </c>
      <c r="E9" s="96" t="s">
        <v>544</v>
      </c>
      <c r="F9" s="96" t="s">
        <v>545</v>
      </c>
      <c r="G9" s="96" t="s">
        <v>546</v>
      </c>
      <c r="H9" s="96" t="s">
        <v>547</v>
      </c>
      <c r="I9" s="96" t="s">
        <v>548</v>
      </c>
      <c r="J9" s="95" t="s">
        <v>549</v>
      </c>
      <c r="K9" s="96" t="s">
        <v>550</v>
      </c>
      <c r="L9" s="98" t="s">
        <v>551</v>
      </c>
      <c r="M9" s="98" t="s">
        <v>552</v>
      </c>
      <c r="N9" s="96" t="s">
        <v>553</v>
      </c>
      <c r="O9" s="97" t="s">
        <v>554</v>
      </c>
      <c r="P9" s="96" t="s">
        <v>784</v>
      </c>
      <c r="Q9" s="1"/>
      <c r="R9" s="6"/>
      <c r="S9" s="1"/>
      <c r="T9" s="1"/>
      <c r="U9" s="1"/>
      <c r="V9" s="1"/>
      <c r="W9" s="1"/>
      <c r="X9" s="1"/>
    </row>
    <row r="10" spans="1:56" s="258" customFormat="1" ht="13.9" customHeight="1">
      <c r="A10" s="345">
        <v>1</v>
      </c>
      <c r="B10" s="346">
        <v>44785</v>
      </c>
      <c r="C10" s="347"/>
      <c r="D10" s="348" t="s">
        <v>69</v>
      </c>
      <c r="E10" s="349" t="s">
        <v>557</v>
      </c>
      <c r="F10" s="345">
        <v>1905</v>
      </c>
      <c r="G10" s="345">
        <v>1750</v>
      </c>
      <c r="H10" s="345">
        <v>1982.5</v>
      </c>
      <c r="I10" s="350" t="s">
        <v>867</v>
      </c>
      <c r="J10" s="351" t="s">
        <v>868</v>
      </c>
      <c r="K10" s="351">
        <f t="shared" ref="K10" si="0">H10-F10</f>
        <v>77.5</v>
      </c>
      <c r="L10" s="352">
        <f t="shared" ref="L10" si="1">(F10*-0.7)/100</f>
        <v>-13.335000000000001</v>
      </c>
      <c r="M10" s="353">
        <f t="shared" ref="M10" si="2">(K10+L10)/F10</f>
        <v>3.3682414698162723E-2</v>
      </c>
      <c r="N10" s="354" t="s">
        <v>555</v>
      </c>
      <c r="O10" s="355">
        <v>44789</v>
      </c>
      <c r="P10" s="354"/>
      <c r="Q10" s="219"/>
      <c r="R10" s="219" t="s">
        <v>556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</row>
    <row r="11" spans="1:56" s="258" customFormat="1" ht="13.9" customHeight="1">
      <c r="A11" s="223">
        <v>2</v>
      </c>
      <c r="B11" s="221">
        <v>44792</v>
      </c>
      <c r="C11" s="341"/>
      <c r="D11" s="342" t="s">
        <v>259</v>
      </c>
      <c r="E11" s="343" t="s">
        <v>557</v>
      </c>
      <c r="F11" s="223" t="s">
        <v>870</v>
      </c>
      <c r="G11" s="223">
        <v>229</v>
      </c>
      <c r="H11" s="223"/>
      <c r="I11" s="344" t="s">
        <v>871</v>
      </c>
      <c r="J11" s="254" t="s">
        <v>558</v>
      </c>
      <c r="K11" s="254"/>
      <c r="L11" s="255"/>
      <c r="M11" s="256"/>
      <c r="N11" s="254"/>
      <c r="O11" s="277"/>
      <c r="P11" s="254"/>
      <c r="Q11" s="219"/>
      <c r="R11" s="219" t="s">
        <v>556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</row>
    <row r="12" spans="1:56" s="258" customFormat="1" ht="13.9" customHeight="1">
      <c r="A12" s="370">
        <v>3</v>
      </c>
      <c r="B12" s="371">
        <v>44795</v>
      </c>
      <c r="C12" s="372"/>
      <c r="D12" s="373" t="s">
        <v>519</v>
      </c>
      <c r="E12" s="374" t="s">
        <v>557</v>
      </c>
      <c r="F12" s="370">
        <v>327.5</v>
      </c>
      <c r="G12" s="370">
        <v>298</v>
      </c>
      <c r="H12" s="370">
        <v>344.5</v>
      </c>
      <c r="I12" s="375" t="s">
        <v>872</v>
      </c>
      <c r="J12" s="366" t="s">
        <v>883</v>
      </c>
      <c r="K12" s="366">
        <f t="shared" ref="K12" si="3">H12-F12</f>
        <v>17</v>
      </c>
      <c r="L12" s="367">
        <f t="shared" ref="L12" si="4">(F12*-0.7)/100</f>
        <v>-2.2924999999999995</v>
      </c>
      <c r="M12" s="368">
        <f t="shared" ref="M12" si="5">(K12+L12)/F12</f>
        <v>4.4908396946564885E-2</v>
      </c>
      <c r="N12" s="366" t="s">
        <v>555</v>
      </c>
      <c r="O12" s="369">
        <v>44798</v>
      </c>
      <c r="P12" s="366"/>
      <c r="Q12" s="219"/>
      <c r="R12" s="219" t="s">
        <v>556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</row>
    <row r="13" spans="1:56" s="258" customFormat="1" ht="13.9" customHeight="1">
      <c r="A13" s="337">
        <v>4</v>
      </c>
      <c r="B13" s="338">
        <v>44795</v>
      </c>
      <c r="C13" s="318"/>
      <c r="D13" s="319" t="s">
        <v>873</v>
      </c>
      <c r="E13" s="320" t="s">
        <v>557</v>
      </c>
      <c r="F13" s="337" t="s">
        <v>874</v>
      </c>
      <c r="G13" s="337">
        <v>2480</v>
      </c>
      <c r="H13" s="337"/>
      <c r="I13" s="321" t="s">
        <v>875</v>
      </c>
      <c r="J13" s="364" t="s">
        <v>558</v>
      </c>
      <c r="K13" s="364"/>
      <c r="L13" s="312"/>
      <c r="M13" s="313"/>
      <c r="N13" s="364"/>
      <c r="O13" s="314"/>
      <c r="P13" s="364"/>
      <c r="Q13" s="219"/>
      <c r="R13" s="219" t="s">
        <v>556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8" customFormat="1" ht="13.9" customHeight="1">
      <c r="A14" s="300">
        <v>5</v>
      </c>
      <c r="B14" s="299">
        <v>44796</v>
      </c>
      <c r="C14" s="405"/>
      <c r="D14" s="406" t="s">
        <v>129</v>
      </c>
      <c r="E14" s="407" t="s">
        <v>557</v>
      </c>
      <c r="F14" s="300">
        <v>405</v>
      </c>
      <c r="G14" s="300">
        <v>375</v>
      </c>
      <c r="H14" s="300">
        <v>428.5</v>
      </c>
      <c r="I14" s="408" t="s">
        <v>877</v>
      </c>
      <c r="J14" s="303" t="s">
        <v>940</v>
      </c>
      <c r="K14" s="303">
        <f t="shared" ref="K14" si="6">H14-F14</f>
        <v>23.5</v>
      </c>
      <c r="L14" s="392">
        <f t="shared" ref="L14" si="7">(F14*-0.7)/100</f>
        <v>-2.835</v>
      </c>
      <c r="M14" s="393">
        <f t="shared" ref="M14" si="8">(K14+L14)/F14</f>
        <v>5.102469135802469E-2</v>
      </c>
      <c r="N14" s="303" t="s">
        <v>555</v>
      </c>
      <c r="O14" s="394">
        <v>44806</v>
      </c>
      <c r="P14" s="303"/>
      <c r="Q14" s="219"/>
      <c r="R14" s="219" t="s">
        <v>556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8" customFormat="1" ht="13.9" customHeight="1">
      <c r="A15" s="337">
        <v>6</v>
      </c>
      <c r="B15" s="338">
        <v>44799</v>
      </c>
      <c r="C15" s="318"/>
      <c r="D15" s="319" t="s">
        <v>340</v>
      </c>
      <c r="E15" s="320" t="s">
        <v>557</v>
      </c>
      <c r="F15" s="337" t="s">
        <v>922</v>
      </c>
      <c r="G15" s="337">
        <v>199</v>
      </c>
      <c r="H15" s="337"/>
      <c r="I15" s="321" t="s">
        <v>923</v>
      </c>
      <c r="J15" s="364" t="s">
        <v>558</v>
      </c>
      <c r="K15" s="364"/>
      <c r="L15" s="312"/>
      <c r="M15" s="313"/>
      <c r="N15" s="364"/>
      <c r="O15" s="314"/>
      <c r="P15" s="364"/>
      <c r="Q15" s="219"/>
      <c r="R15" s="219" t="s">
        <v>827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8" customFormat="1" ht="13.9" customHeight="1">
      <c r="A16" s="322">
        <v>7</v>
      </c>
      <c r="B16" s="400">
        <v>44802</v>
      </c>
      <c r="C16" s="401"/>
      <c r="D16" s="402" t="s">
        <v>356</v>
      </c>
      <c r="E16" s="403" t="s">
        <v>557</v>
      </c>
      <c r="F16" s="322">
        <v>1650</v>
      </c>
      <c r="G16" s="322">
        <v>1540</v>
      </c>
      <c r="H16" s="322">
        <v>1775</v>
      </c>
      <c r="I16" s="404" t="s">
        <v>885</v>
      </c>
      <c r="J16" s="303" t="s">
        <v>982</v>
      </c>
      <c r="K16" s="303">
        <f t="shared" ref="K16" si="9">H16-F16</f>
        <v>125</v>
      </c>
      <c r="L16" s="392">
        <f t="shared" ref="L16" si="10">(F16*-0.7)/100</f>
        <v>-11.55</v>
      </c>
      <c r="M16" s="393">
        <f t="shared" ref="M16" si="11">(K16+L16)/F16</f>
        <v>6.8757575757575753E-2</v>
      </c>
      <c r="N16" s="303" t="s">
        <v>555</v>
      </c>
      <c r="O16" s="394">
        <v>44806</v>
      </c>
      <c r="P16" s="303"/>
      <c r="Q16" s="219"/>
      <c r="R16" s="219" t="s">
        <v>827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8" customFormat="1" ht="13.9" customHeight="1">
      <c r="A17" s="409">
        <v>8</v>
      </c>
      <c r="B17" s="410">
        <v>44802</v>
      </c>
      <c r="C17" s="411"/>
      <c r="D17" s="412" t="s">
        <v>394</v>
      </c>
      <c r="E17" s="413" t="s">
        <v>557</v>
      </c>
      <c r="F17" s="409">
        <v>157</v>
      </c>
      <c r="G17" s="409">
        <v>149.5</v>
      </c>
      <c r="H17" s="409">
        <v>158.5</v>
      </c>
      <c r="I17" s="414" t="s">
        <v>886</v>
      </c>
      <c r="J17" s="415" t="s">
        <v>983</v>
      </c>
      <c r="K17" s="415">
        <f t="shared" ref="K17" si="12">H17-F17</f>
        <v>1.5</v>
      </c>
      <c r="L17" s="416">
        <f t="shared" ref="L17" si="13">(F17*-0.7)/100</f>
        <v>-1.099</v>
      </c>
      <c r="M17" s="417">
        <f t="shared" ref="M17" si="14">(K17+L17)/F17</f>
        <v>2.5541401273885354E-3</v>
      </c>
      <c r="N17" s="415" t="s">
        <v>676</v>
      </c>
      <c r="O17" s="418">
        <v>44809</v>
      </c>
      <c r="P17" s="415"/>
      <c r="Q17" s="219"/>
      <c r="R17" s="219" t="s">
        <v>556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s="258" customFormat="1" ht="13.9" customHeight="1">
      <c r="A18" s="420">
        <v>9</v>
      </c>
      <c r="B18" s="421">
        <v>44809</v>
      </c>
      <c r="C18" s="422"/>
      <c r="D18" s="423" t="s">
        <v>50</v>
      </c>
      <c r="E18" s="424" t="s">
        <v>557</v>
      </c>
      <c r="F18" s="420">
        <v>514</v>
      </c>
      <c r="G18" s="420">
        <v>480</v>
      </c>
      <c r="H18" s="420">
        <v>536</v>
      </c>
      <c r="I18" s="425" t="s">
        <v>989</v>
      </c>
      <c r="J18" s="426" t="s">
        <v>990</v>
      </c>
      <c r="K18" s="426">
        <f t="shared" ref="K18" si="15">H18-F18</f>
        <v>22</v>
      </c>
      <c r="L18" s="427">
        <f>(F18*-0.07)/100</f>
        <v>-0.35980000000000006</v>
      </c>
      <c r="M18" s="428">
        <f t="shared" ref="M18" si="16">(K18+L18)/F18</f>
        <v>4.2101556420233464E-2</v>
      </c>
      <c r="N18" s="426" t="s">
        <v>555</v>
      </c>
      <c r="O18" s="429">
        <v>44809</v>
      </c>
      <c r="P18" s="426"/>
      <c r="Q18" s="219"/>
      <c r="R18" s="219" t="s">
        <v>827</v>
      </c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ht="13.9" customHeight="1">
      <c r="A19" s="310"/>
      <c r="B19" s="307"/>
      <c r="C19" s="318"/>
      <c r="D19" s="319"/>
      <c r="E19" s="320"/>
      <c r="F19" s="310"/>
      <c r="G19" s="310"/>
      <c r="H19" s="310"/>
      <c r="I19" s="321"/>
      <c r="J19" s="311"/>
      <c r="K19" s="311"/>
      <c r="L19" s="312"/>
      <c r="M19" s="313"/>
      <c r="N19" s="311"/>
      <c r="O19" s="314"/>
      <c r="P19" s="312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ht="14.25" customHeight="1">
      <c r="A20" s="99"/>
      <c r="B20" s="100"/>
      <c r="C20" s="101"/>
      <c r="D20" s="102"/>
      <c r="E20" s="103"/>
      <c r="F20" s="103"/>
      <c r="H20" s="103"/>
      <c r="I20" s="104"/>
      <c r="J20" s="105"/>
      <c r="K20" s="105"/>
      <c r="L20" s="106"/>
      <c r="M20" s="107"/>
      <c r="N20" s="108"/>
      <c r="O20" s="109"/>
      <c r="P20" s="110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ht="14.25" customHeight="1">
      <c r="A21" s="99"/>
      <c r="B21" s="100"/>
      <c r="C21" s="101"/>
      <c r="D21" s="102"/>
      <c r="E21" s="103"/>
      <c r="F21" s="103"/>
      <c r="G21" s="99"/>
      <c r="H21" s="103"/>
      <c r="I21" s="104"/>
      <c r="J21" s="105"/>
      <c r="K21" s="105"/>
      <c r="L21" s="106"/>
      <c r="M21" s="107"/>
      <c r="N21" s="108"/>
      <c r="O21" s="109"/>
      <c r="P21" s="110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11" t="s">
        <v>559</v>
      </c>
      <c r="B22" s="112"/>
      <c r="C22" s="113"/>
      <c r="D22" s="114"/>
      <c r="E22" s="115"/>
      <c r="F22" s="115"/>
      <c r="G22" s="115"/>
      <c r="H22" s="115"/>
      <c r="I22" s="115"/>
      <c r="J22" s="116"/>
      <c r="K22" s="115"/>
      <c r="L22" s="117"/>
      <c r="M22" s="56"/>
      <c r="N22" s="116"/>
      <c r="O22" s="113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8" t="s">
        <v>560</v>
      </c>
      <c r="B23" s="111"/>
      <c r="C23" s="111"/>
      <c r="D23" s="111"/>
      <c r="E23" s="41"/>
      <c r="F23" s="119" t="s">
        <v>561</v>
      </c>
      <c r="G23" s="6"/>
      <c r="H23" s="6"/>
      <c r="I23" s="6"/>
      <c r="J23" s="120"/>
      <c r="K23" s="121"/>
      <c r="L23" s="121"/>
      <c r="M23" s="122"/>
      <c r="N23" s="1"/>
      <c r="O23" s="123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11" t="s">
        <v>562</v>
      </c>
      <c r="B24" s="111"/>
      <c r="C24" s="111"/>
      <c r="D24" s="111" t="s">
        <v>815</v>
      </c>
      <c r="E24" s="6"/>
      <c r="F24" s="119" t="s">
        <v>563</v>
      </c>
      <c r="G24" s="6"/>
      <c r="H24" s="6"/>
      <c r="I24" s="6"/>
      <c r="J24" s="120"/>
      <c r="K24" s="121"/>
      <c r="L24" s="121"/>
      <c r="M24" s="122"/>
      <c r="N24" s="1"/>
      <c r="O24" s="123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1"/>
      <c r="B25" s="111"/>
      <c r="C25" s="111"/>
      <c r="D25" s="111"/>
      <c r="E25" s="6"/>
      <c r="F25" s="6"/>
      <c r="G25" s="6"/>
      <c r="H25" s="6"/>
      <c r="I25" s="6"/>
      <c r="J25" s="124"/>
      <c r="K25" s="121"/>
      <c r="L25" s="121"/>
      <c r="M25" s="6"/>
      <c r="N25" s="125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6" t="s">
        <v>564</v>
      </c>
      <c r="C26" s="126"/>
      <c r="D26" s="126"/>
      <c r="E26" s="126"/>
      <c r="F26" s="127"/>
      <c r="G26" s="6"/>
      <c r="H26" s="6"/>
      <c r="I26" s="128"/>
      <c r="J26" s="129"/>
      <c r="K26" s="130"/>
      <c r="L26" s="129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95" t="s">
        <v>16</v>
      </c>
      <c r="B27" s="96" t="s">
        <v>532</v>
      </c>
      <c r="C27" s="98"/>
      <c r="D27" s="97" t="s">
        <v>543</v>
      </c>
      <c r="E27" s="96" t="s">
        <v>544</v>
      </c>
      <c r="F27" s="96" t="s">
        <v>545</v>
      </c>
      <c r="G27" s="96" t="s">
        <v>565</v>
      </c>
      <c r="H27" s="96" t="s">
        <v>547</v>
      </c>
      <c r="I27" s="96" t="s">
        <v>548</v>
      </c>
      <c r="J27" s="96" t="s">
        <v>549</v>
      </c>
      <c r="K27" s="96" t="s">
        <v>566</v>
      </c>
      <c r="L27" s="132" t="s">
        <v>551</v>
      </c>
      <c r="M27" s="98" t="s">
        <v>552</v>
      </c>
      <c r="N27" s="95" t="s">
        <v>553</v>
      </c>
      <c r="O27" s="260" t="s">
        <v>554</v>
      </c>
      <c r="P27" s="41"/>
      <c r="Q27" s="1"/>
      <c r="R27" s="257"/>
      <c r="S27" s="257"/>
      <c r="T27" s="257"/>
      <c r="U27" s="251"/>
      <c r="V27" s="251"/>
      <c r="W27" s="251"/>
      <c r="X27" s="251"/>
      <c r="Y27" s="25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325" customFormat="1" ht="15" customHeight="1">
      <c r="A28" s="389">
        <v>1</v>
      </c>
      <c r="B28" s="299">
        <v>44796</v>
      </c>
      <c r="C28" s="390"/>
      <c r="D28" s="391" t="s">
        <v>131</v>
      </c>
      <c r="E28" s="300" t="s">
        <v>557</v>
      </c>
      <c r="F28" s="300">
        <v>2005</v>
      </c>
      <c r="G28" s="300">
        <v>1940</v>
      </c>
      <c r="H28" s="300">
        <v>2060</v>
      </c>
      <c r="I28" s="300" t="s">
        <v>876</v>
      </c>
      <c r="J28" s="303" t="s">
        <v>693</v>
      </c>
      <c r="K28" s="303">
        <f t="shared" ref="K28" si="17">H28-F28</f>
        <v>55</v>
      </c>
      <c r="L28" s="392">
        <f t="shared" ref="L28" si="18">(F28*-0.7)/100</f>
        <v>-14.035</v>
      </c>
      <c r="M28" s="393">
        <f t="shared" ref="M28" si="19">(K28+L28)/F28</f>
        <v>2.0431421446384043E-2</v>
      </c>
      <c r="N28" s="303" t="s">
        <v>555</v>
      </c>
      <c r="O28" s="394">
        <v>44806</v>
      </c>
      <c r="P28" s="41"/>
      <c r="Q28" s="258"/>
      <c r="R28" s="259" t="s">
        <v>556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5"/>
      <c r="AJ28" s="316"/>
      <c r="AK28" s="324"/>
      <c r="AL28" s="324"/>
    </row>
    <row r="29" spans="1:56" s="325" customFormat="1" ht="13.5" customHeight="1">
      <c r="A29" s="389">
        <v>2</v>
      </c>
      <c r="B29" s="395">
        <v>44799</v>
      </c>
      <c r="C29" s="390"/>
      <c r="D29" s="391" t="s">
        <v>154</v>
      </c>
      <c r="E29" s="300" t="s">
        <v>557</v>
      </c>
      <c r="F29" s="300">
        <v>810</v>
      </c>
      <c r="G29" s="300">
        <v>787</v>
      </c>
      <c r="H29" s="300">
        <v>829</v>
      </c>
      <c r="I29" s="300" t="s">
        <v>884</v>
      </c>
      <c r="J29" s="303" t="s">
        <v>924</v>
      </c>
      <c r="K29" s="303">
        <f t="shared" ref="K29" si="20">H29-F29</f>
        <v>19</v>
      </c>
      <c r="L29" s="392">
        <f t="shared" ref="L29" si="21">(F29*-0.7)/100</f>
        <v>-5.67</v>
      </c>
      <c r="M29" s="393">
        <f t="shared" ref="M29" si="22">(K29+L29)/F29</f>
        <v>1.6456790123456789E-2</v>
      </c>
      <c r="N29" s="303" t="s">
        <v>555</v>
      </c>
      <c r="O29" s="394">
        <v>44806</v>
      </c>
      <c r="P29" s="41"/>
      <c r="Q29" s="258"/>
      <c r="R29" s="259" t="s">
        <v>556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5"/>
      <c r="AJ29" s="316"/>
      <c r="AK29" s="324"/>
      <c r="AL29" s="324"/>
    </row>
    <row r="30" spans="1:56" s="325" customFormat="1" ht="13.5" customHeight="1">
      <c r="A30" s="386">
        <v>3</v>
      </c>
      <c r="B30" s="334">
        <v>44803</v>
      </c>
      <c r="C30" s="387"/>
      <c r="D30" s="388" t="s">
        <v>87</v>
      </c>
      <c r="E30" s="223" t="s">
        <v>557</v>
      </c>
      <c r="F30" s="223" t="s">
        <v>892</v>
      </c>
      <c r="G30" s="223">
        <v>3430</v>
      </c>
      <c r="H30" s="223"/>
      <c r="I30" s="223" t="s">
        <v>893</v>
      </c>
      <c r="J30" s="254" t="s">
        <v>558</v>
      </c>
      <c r="K30" s="254"/>
      <c r="L30" s="255"/>
      <c r="M30" s="256"/>
      <c r="N30" s="254"/>
      <c r="O30" s="221"/>
      <c r="P30" s="41"/>
      <c r="Q30" s="258"/>
      <c r="R30" s="259" t="s">
        <v>556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5"/>
      <c r="AJ30" s="316"/>
      <c r="AK30" s="324"/>
      <c r="AL30" s="324"/>
    </row>
    <row r="31" spans="1:56" s="325" customFormat="1" ht="13.5" customHeight="1">
      <c r="A31" s="306">
        <v>4</v>
      </c>
      <c r="B31" s="221">
        <v>44805</v>
      </c>
      <c r="C31" s="308"/>
      <c r="D31" s="309" t="s">
        <v>825</v>
      </c>
      <c r="E31" s="337" t="s">
        <v>557</v>
      </c>
      <c r="F31" s="337" t="s">
        <v>905</v>
      </c>
      <c r="G31" s="337">
        <v>367</v>
      </c>
      <c r="H31" s="337"/>
      <c r="I31" s="337" t="s">
        <v>906</v>
      </c>
      <c r="J31" s="254" t="s">
        <v>558</v>
      </c>
      <c r="K31" s="254"/>
      <c r="L31" s="255"/>
      <c r="M31" s="256"/>
      <c r="N31" s="254"/>
      <c r="O31" s="221"/>
      <c r="P31" s="41"/>
      <c r="Q31" s="258"/>
      <c r="R31" s="259" t="s">
        <v>827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5"/>
      <c r="AJ31" s="316"/>
      <c r="AK31" s="324"/>
      <c r="AL31" s="324"/>
    </row>
    <row r="32" spans="1:56" s="325" customFormat="1" ht="13.5" customHeight="1">
      <c r="A32" s="306">
        <v>5</v>
      </c>
      <c r="B32" s="323">
        <v>44809</v>
      </c>
      <c r="C32" s="308"/>
      <c r="D32" s="309" t="s">
        <v>464</v>
      </c>
      <c r="E32" s="337" t="s">
        <v>557</v>
      </c>
      <c r="F32" s="337">
        <v>150</v>
      </c>
      <c r="G32" s="337">
        <v>145</v>
      </c>
      <c r="H32" s="337"/>
      <c r="I32" s="337" t="s">
        <v>995</v>
      </c>
      <c r="J32" s="254" t="s">
        <v>558</v>
      </c>
      <c r="K32" s="254"/>
      <c r="L32" s="255"/>
      <c r="M32" s="256"/>
      <c r="N32" s="254"/>
      <c r="O32" s="221"/>
      <c r="P32" s="41"/>
      <c r="Q32" s="258"/>
      <c r="R32" s="259" t="s">
        <v>556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5"/>
      <c r="AJ32" s="316"/>
      <c r="AK32" s="324"/>
      <c r="AL32" s="324"/>
    </row>
    <row r="33" spans="1:38" s="317" customFormat="1" ht="15" customHeight="1">
      <c r="A33" s="306"/>
      <c r="B33" s="307"/>
      <c r="C33" s="308"/>
      <c r="D33" s="309"/>
      <c r="E33" s="310"/>
      <c r="F33" s="310"/>
      <c r="G33" s="310"/>
      <c r="H33" s="310"/>
      <c r="I33" s="310"/>
      <c r="J33" s="254"/>
      <c r="K33" s="254"/>
      <c r="L33" s="255"/>
      <c r="M33" s="256"/>
      <c r="N33" s="254"/>
      <c r="O33" s="277"/>
      <c r="P33" s="41"/>
      <c r="Q33" s="258"/>
      <c r="R33" s="25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5"/>
      <c r="AJ33" s="316"/>
      <c r="AK33" s="316"/>
      <c r="AL33" s="316"/>
    </row>
    <row r="34" spans="1:38" ht="15" customHeight="1">
      <c r="A34" s="261"/>
      <c r="B34" s="262"/>
      <c r="C34" s="263"/>
      <c r="D34" s="264"/>
      <c r="E34" s="265"/>
      <c r="F34" s="265"/>
      <c r="G34" s="265"/>
      <c r="H34" s="265"/>
      <c r="I34" s="265"/>
      <c r="J34" s="266"/>
      <c r="K34" s="266"/>
      <c r="L34" s="267"/>
      <c r="M34" s="268"/>
      <c r="N34" s="266"/>
      <c r="O34" s="269"/>
      <c r="P34" s="242"/>
      <c r="Q34" s="258"/>
      <c r="R34" s="25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1"/>
      <c r="AI34" s="1"/>
      <c r="AJ34" s="1"/>
      <c r="AK34" s="1"/>
      <c r="AL34" s="1"/>
    </row>
    <row r="35" spans="1:38" ht="44.25" customHeight="1">
      <c r="A35" s="111" t="s">
        <v>559</v>
      </c>
      <c r="B35" s="133"/>
      <c r="C35" s="133"/>
      <c r="D35" s="1"/>
      <c r="E35" s="6"/>
      <c r="F35" s="6"/>
      <c r="G35" s="6"/>
      <c r="H35" s="6" t="s">
        <v>571</v>
      </c>
      <c r="I35" s="6"/>
      <c r="J35" s="6"/>
      <c r="K35" s="107"/>
      <c r="L35" s="135"/>
      <c r="M35" s="107"/>
      <c r="N35" s="108"/>
      <c r="O35" s="107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  <c r="AC35" s="253"/>
      <c r="AD35" s="253"/>
      <c r="AE35" s="253"/>
      <c r="AF35" s="253"/>
      <c r="AG35" s="253"/>
      <c r="AH35" s="253"/>
    </row>
    <row r="36" spans="1:38" ht="12.75" customHeight="1">
      <c r="A36" s="118" t="s">
        <v>560</v>
      </c>
      <c r="B36" s="111"/>
      <c r="C36" s="111"/>
      <c r="D36" s="111"/>
      <c r="E36" s="41"/>
      <c r="F36" s="119" t="s">
        <v>561</v>
      </c>
      <c r="G36" s="56"/>
      <c r="H36" s="41"/>
      <c r="I36" s="56"/>
      <c r="J36" s="6"/>
      <c r="K36" s="136"/>
      <c r="L36" s="137"/>
      <c r="M36" s="6"/>
      <c r="N36" s="101"/>
      <c r="O36" s="138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118"/>
      <c r="B37" s="111"/>
      <c r="C37" s="111"/>
      <c r="D37" s="111"/>
      <c r="E37" s="6"/>
      <c r="F37" s="119" t="s">
        <v>563</v>
      </c>
      <c r="G37" s="56"/>
      <c r="H37" s="41"/>
      <c r="I37" s="56"/>
      <c r="J37" s="6"/>
      <c r="K37" s="136"/>
      <c r="L37" s="137"/>
      <c r="M37" s="6"/>
      <c r="N37" s="101"/>
      <c r="O37" s="138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11"/>
      <c r="B38" s="111"/>
      <c r="C38" s="111"/>
      <c r="D38" s="111"/>
      <c r="E38" s="6"/>
      <c r="F38" s="6"/>
      <c r="G38" s="6"/>
      <c r="H38" s="6"/>
      <c r="I38" s="6"/>
      <c r="J38" s="124"/>
      <c r="K38" s="121"/>
      <c r="L38" s="122"/>
      <c r="M38" s="6"/>
      <c r="N38" s="125"/>
      <c r="O38" s="1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139" t="s">
        <v>572</v>
      </c>
      <c r="B39" s="139"/>
      <c r="C39" s="139"/>
      <c r="D39" s="139"/>
      <c r="E39" s="6"/>
      <c r="F39" s="6"/>
      <c r="G39" s="6"/>
      <c r="H39" s="6"/>
      <c r="I39" s="6"/>
      <c r="J39" s="6"/>
      <c r="K39" s="6"/>
      <c r="L39" s="6"/>
      <c r="M39" s="6"/>
      <c r="N39" s="6"/>
      <c r="O39" s="2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38.25" customHeight="1">
      <c r="A40" s="96" t="s">
        <v>16</v>
      </c>
      <c r="B40" s="96" t="s">
        <v>532</v>
      </c>
      <c r="C40" s="96"/>
      <c r="D40" s="97" t="s">
        <v>543</v>
      </c>
      <c r="E40" s="96" t="s">
        <v>544</v>
      </c>
      <c r="F40" s="96" t="s">
        <v>545</v>
      </c>
      <c r="G40" s="96" t="s">
        <v>565</v>
      </c>
      <c r="H40" s="96" t="s">
        <v>547</v>
      </c>
      <c r="I40" s="96" t="s">
        <v>548</v>
      </c>
      <c r="J40" s="95" t="s">
        <v>549</v>
      </c>
      <c r="K40" s="140" t="s">
        <v>573</v>
      </c>
      <c r="L40" s="98" t="s">
        <v>551</v>
      </c>
      <c r="M40" s="140" t="s">
        <v>574</v>
      </c>
      <c r="N40" s="96" t="s">
        <v>575</v>
      </c>
      <c r="O40" s="95" t="s">
        <v>553</v>
      </c>
      <c r="P40" s="97" t="s">
        <v>554</v>
      </c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s="220" customFormat="1" ht="12.75" customHeight="1">
      <c r="A41" s="300">
        <v>1</v>
      </c>
      <c r="B41" s="299">
        <v>44802</v>
      </c>
      <c r="C41" s="301"/>
      <c r="D41" s="301" t="s">
        <v>887</v>
      </c>
      <c r="E41" s="300" t="s">
        <v>557</v>
      </c>
      <c r="F41" s="300">
        <v>724</v>
      </c>
      <c r="G41" s="300">
        <v>710</v>
      </c>
      <c r="H41" s="302">
        <v>735.5</v>
      </c>
      <c r="I41" s="302" t="s">
        <v>880</v>
      </c>
      <c r="J41" s="303" t="s">
        <v>881</v>
      </c>
      <c r="K41" s="302">
        <f t="shared" ref="K41" si="23">H41-F41</f>
        <v>11.5</v>
      </c>
      <c r="L41" s="304">
        <f t="shared" ref="L41" si="24">(H41*N41)*0.07%</f>
        <v>489.10750000000007</v>
      </c>
      <c r="M41" s="305">
        <f t="shared" ref="M41" si="25">(K41*N41)-L41</f>
        <v>10435.8925</v>
      </c>
      <c r="N41" s="302">
        <v>950</v>
      </c>
      <c r="O41" s="303" t="s">
        <v>555</v>
      </c>
      <c r="P41" s="299">
        <v>44805</v>
      </c>
      <c r="Q41" s="222"/>
      <c r="R41" s="225" t="s">
        <v>556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65"/>
      <c r="AG41" s="262"/>
      <c r="AH41" s="222"/>
      <c r="AI41" s="222"/>
      <c r="AJ41" s="265"/>
      <c r="AK41" s="265"/>
      <c r="AL41" s="265"/>
    </row>
    <row r="42" spans="1:38" s="220" customFormat="1" ht="12.75" customHeight="1">
      <c r="A42" s="322">
        <v>2</v>
      </c>
      <c r="B42" s="299">
        <v>44805</v>
      </c>
      <c r="C42" s="301"/>
      <c r="D42" s="301" t="s">
        <v>891</v>
      </c>
      <c r="E42" s="300" t="s">
        <v>557</v>
      </c>
      <c r="F42" s="300">
        <v>873.5</v>
      </c>
      <c r="G42" s="322">
        <v>864</v>
      </c>
      <c r="H42" s="302">
        <v>884</v>
      </c>
      <c r="I42" s="302" t="s">
        <v>899</v>
      </c>
      <c r="J42" s="303" t="s">
        <v>907</v>
      </c>
      <c r="K42" s="302">
        <f t="shared" ref="K42" si="26">H42-F42</f>
        <v>10.5</v>
      </c>
      <c r="L42" s="304">
        <f t="shared" ref="L42" si="27">(H42*N42)*0.07%</f>
        <v>850.85000000000014</v>
      </c>
      <c r="M42" s="305">
        <f t="shared" ref="M42" si="28">(K42*N42)-L42</f>
        <v>13586.65</v>
      </c>
      <c r="N42" s="302">
        <v>1375</v>
      </c>
      <c r="O42" s="303" t="s">
        <v>555</v>
      </c>
      <c r="P42" s="299">
        <v>44805</v>
      </c>
      <c r="Q42" s="222"/>
      <c r="R42" s="225" t="s">
        <v>556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65"/>
      <c r="AG42" s="262"/>
      <c r="AH42" s="222"/>
      <c r="AI42" s="222"/>
      <c r="AJ42" s="265"/>
      <c r="AK42" s="265"/>
      <c r="AL42" s="265"/>
    </row>
    <row r="43" spans="1:38" s="220" customFormat="1" ht="12.75" customHeight="1">
      <c r="A43" s="397">
        <v>3</v>
      </c>
      <c r="B43" s="332">
        <v>44805</v>
      </c>
      <c r="C43" s="398"/>
      <c r="D43" s="398" t="s">
        <v>900</v>
      </c>
      <c r="E43" s="399" t="s">
        <v>557</v>
      </c>
      <c r="F43" s="399">
        <v>696.5</v>
      </c>
      <c r="G43" s="397">
        <v>685</v>
      </c>
      <c r="H43" s="329">
        <v>685</v>
      </c>
      <c r="I43" s="329" t="s">
        <v>901</v>
      </c>
      <c r="J43" s="328" t="s">
        <v>936</v>
      </c>
      <c r="K43" s="329">
        <f t="shared" ref="K43" si="29">H43-F43</f>
        <v>-11.5</v>
      </c>
      <c r="L43" s="330">
        <f t="shared" ref="L43" si="30">(H43*N43)*0.07%</f>
        <v>479.50000000000006</v>
      </c>
      <c r="M43" s="331">
        <f t="shared" ref="M43" si="31">(K43*N43)-L43</f>
        <v>-11979.5</v>
      </c>
      <c r="N43" s="329">
        <v>1000</v>
      </c>
      <c r="O43" s="328" t="s">
        <v>567</v>
      </c>
      <c r="P43" s="332">
        <v>44806</v>
      </c>
      <c r="Q43" s="222"/>
      <c r="R43" s="225" t="s">
        <v>827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65"/>
      <c r="AG43" s="262"/>
      <c r="AH43" s="222"/>
      <c r="AI43" s="222"/>
      <c r="AJ43" s="265"/>
      <c r="AK43" s="265"/>
      <c r="AL43" s="265"/>
    </row>
    <row r="44" spans="1:38" s="220" customFormat="1" ht="12.75" customHeight="1">
      <c r="A44" s="322">
        <v>4</v>
      </c>
      <c r="B44" s="299">
        <v>44805</v>
      </c>
      <c r="C44" s="301"/>
      <c r="D44" s="301" t="s">
        <v>878</v>
      </c>
      <c r="E44" s="300" t="s">
        <v>557</v>
      </c>
      <c r="F44" s="300">
        <v>240</v>
      </c>
      <c r="G44" s="322">
        <v>234.5</v>
      </c>
      <c r="H44" s="302">
        <v>246</v>
      </c>
      <c r="I44" s="302" t="s">
        <v>879</v>
      </c>
      <c r="J44" s="303" t="s">
        <v>911</v>
      </c>
      <c r="K44" s="302">
        <f t="shared" ref="K44" si="32">H44-F44</f>
        <v>6</v>
      </c>
      <c r="L44" s="304">
        <f t="shared" ref="L44" si="33">(H44*N44)*0.07%</f>
        <v>430.50000000000006</v>
      </c>
      <c r="M44" s="305">
        <f t="shared" ref="M44" si="34">(K44*N44)-L44</f>
        <v>14569.5</v>
      </c>
      <c r="N44" s="302">
        <v>2500</v>
      </c>
      <c r="O44" s="303" t="s">
        <v>555</v>
      </c>
      <c r="P44" s="299">
        <v>44805</v>
      </c>
      <c r="Q44" s="222"/>
      <c r="R44" s="225" t="s">
        <v>827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5"/>
      <c r="AG44" s="262"/>
      <c r="AH44" s="222"/>
      <c r="AI44" s="222"/>
      <c r="AJ44" s="265"/>
      <c r="AK44" s="265"/>
      <c r="AL44" s="265"/>
    </row>
    <row r="45" spans="1:38" s="220" customFormat="1" ht="12.75" customHeight="1">
      <c r="A45" s="337">
        <v>5</v>
      </c>
      <c r="B45" s="221">
        <v>44805</v>
      </c>
      <c r="C45" s="278"/>
      <c r="D45" s="278" t="s">
        <v>902</v>
      </c>
      <c r="E45" s="223" t="s">
        <v>557</v>
      </c>
      <c r="F45" s="223" t="s">
        <v>903</v>
      </c>
      <c r="G45" s="337">
        <v>2000</v>
      </c>
      <c r="H45" s="224"/>
      <c r="I45" s="224" t="s">
        <v>904</v>
      </c>
      <c r="J45" s="254" t="s">
        <v>558</v>
      </c>
      <c r="K45" s="278"/>
      <c r="L45" s="223"/>
      <c r="M45" s="223"/>
      <c r="N45" s="223"/>
      <c r="O45" s="224"/>
      <c r="P45" s="224"/>
      <c r="Q45" s="222"/>
      <c r="R45" s="225" t="s">
        <v>827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5"/>
      <c r="AG45" s="262"/>
      <c r="AH45" s="222"/>
      <c r="AI45" s="222"/>
      <c r="AJ45" s="265"/>
      <c r="AK45" s="265"/>
      <c r="AL45" s="265"/>
    </row>
    <row r="46" spans="1:38" s="220" customFormat="1" ht="12.75" customHeight="1">
      <c r="A46" s="337">
        <v>6</v>
      </c>
      <c r="B46" s="221">
        <v>44806</v>
      </c>
      <c r="C46" s="278"/>
      <c r="D46" s="278" t="s">
        <v>937</v>
      </c>
      <c r="E46" s="223" t="s">
        <v>929</v>
      </c>
      <c r="F46" s="223" t="s">
        <v>938</v>
      </c>
      <c r="G46" s="337">
        <v>545</v>
      </c>
      <c r="H46" s="224"/>
      <c r="I46" s="224" t="s">
        <v>939</v>
      </c>
      <c r="J46" s="364" t="s">
        <v>558</v>
      </c>
      <c r="K46" s="278"/>
      <c r="L46" s="223"/>
      <c r="M46" s="223"/>
      <c r="N46" s="223"/>
      <c r="O46" s="224"/>
      <c r="P46" s="224"/>
      <c r="Q46" s="222"/>
      <c r="R46" s="225" t="s">
        <v>556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5"/>
      <c r="AG46" s="262"/>
      <c r="AH46" s="222"/>
      <c r="AI46" s="222"/>
      <c r="AJ46" s="265"/>
      <c r="AK46" s="265"/>
      <c r="AL46" s="265"/>
    </row>
    <row r="47" spans="1:38" s="220" customFormat="1" ht="12.75" customHeight="1">
      <c r="A47" s="322">
        <v>7</v>
      </c>
      <c r="B47" s="299">
        <v>44806</v>
      </c>
      <c r="C47" s="301"/>
      <c r="D47" s="301" t="s">
        <v>941</v>
      </c>
      <c r="E47" s="300" t="s">
        <v>557</v>
      </c>
      <c r="F47" s="300">
        <v>371.5</v>
      </c>
      <c r="G47" s="322">
        <v>365</v>
      </c>
      <c r="H47" s="302">
        <v>376</v>
      </c>
      <c r="I47" s="302" t="s">
        <v>942</v>
      </c>
      <c r="J47" s="303" t="s">
        <v>991</v>
      </c>
      <c r="K47" s="302">
        <f t="shared" ref="K47" si="35">H47-F47</f>
        <v>4.5</v>
      </c>
      <c r="L47" s="304">
        <f t="shared" ref="L47" si="36">(H47*N47)*0.07%</f>
        <v>473.76000000000005</v>
      </c>
      <c r="M47" s="305">
        <f t="shared" ref="M47" si="37">(K47*N47)-L47</f>
        <v>7626.24</v>
      </c>
      <c r="N47" s="302">
        <v>1800</v>
      </c>
      <c r="O47" s="303" t="s">
        <v>555</v>
      </c>
      <c r="P47" s="299">
        <v>44809</v>
      </c>
      <c r="Q47" s="222"/>
      <c r="R47" s="225" t="s">
        <v>556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5"/>
      <c r="AG47" s="262"/>
      <c r="AH47" s="222"/>
      <c r="AI47" s="222"/>
      <c r="AJ47" s="265"/>
      <c r="AK47" s="265"/>
      <c r="AL47" s="265"/>
    </row>
    <row r="48" spans="1:38" s="220" customFormat="1" ht="12.75" customHeight="1">
      <c r="A48" s="397">
        <v>8</v>
      </c>
      <c r="B48" s="332">
        <v>44806</v>
      </c>
      <c r="C48" s="398"/>
      <c r="D48" s="398" t="s">
        <v>878</v>
      </c>
      <c r="E48" s="399" t="s">
        <v>557</v>
      </c>
      <c r="F48" s="399">
        <v>239.5</v>
      </c>
      <c r="G48" s="397">
        <v>234.5</v>
      </c>
      <c r="H48" s="329">
        <v>234.5</v>
      </c>
      <c r="I48" s="329" t="s">
        <v>879</v>
      </c>
      <c r="J48" s="328" t="s">
        <v>993</v>
      </c>
      <c r="K48" s="329">
        <f t="shared" ref="K48" si="38">H48-F48</f>
        <v>-5</v>
      </c>
      <c r="L48" s="330">
        <f t="shared" ref="L48" si="39">(H48*N48)*0.07%</f>
        <v>410.37500000000006</v>
      </c>
      <c r="M48" s="331">
        <f t="shared" ref="M48" si="40">(K48*N48)-L48</f>
        <v>-12910.375</v>
      </c>
      <c r="N48" s="329">
        <v>2500</v>
      </c>
      <c r="O48" s="328" t="s">
        <v>567</v>
      </c>
      <c r="P48" s="332">
        <v>44809</v>
      </c>
      <c r="Q48" s="222"/>
      <c r="R48" s="225" t="s">
        <v>827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5"/>
      <c r="AG48" s="262"/>
      <c r="AH48" s="222"/>
      <c r="AI48" s="222"/>
      <c r="AJ48" s="265"/>
      <c r="AK48" s="265"/>
      <c r="AL48" s="265"/>
    </row>
    <row r="49" spans="1:38" s="220" customFormat="1" ht="12.75" customHeight="1">
      <c r="A49" s="322">
        <v>9</v>
      </c>
      <c r="B49" s="299">
        <v>44809</v>
      </c>
      <c r="C49" s="301"/>
      <c r="D49" s="301" t="s">
        <v>992</v>
      </c>
      <c r="E49" s="300" t="s">
        <v>929</v>
      </c>
      <c r="F49" s="300">
        <v>117</v>
      </c>
      <c r="G49" s="322">
        <v>119</v>
      </c>
      <c r="H49" s="302">
        <v>115.5</v>
      </c>
      <c r="I49" s="302">
        <v>112</v>
      </c>
      <c r="J49" s="303" t="s">
        <v>994</v>
      </c>
      <c r="K49" s="302">
        <f>F49-H49</f>
        <v>1.5</v>
      </c>
      <c r="L49" s="304">
        <f t="shared" ref="L49" si="41">(H49*N49)*0.07%</f>
        <v>501.2700000000001</v>
      </c>
      <c r="M49" s="305">
        <f t="shared" ref="M49" si="42">(K49*N49)-L49</f>
        <v>8798.73</v>
      </c>
      <c r="N49" s="302">
        <v>6200</v>
      </c>
      <c r="O49" s="303" t="s">
        <v>555</v>
      </c>
      <c r="P49" s="299">
        <v>44809</v>
      </c>
      <c r="Q49" s="222"/>
      <c r="R49" s="225" t="s">
        <v>556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5"/>
      <c r="AG49" s="262"/>
      <c r="AH49" s="222"/>
      <c r="AI49" s="222"/>
      <c r="AJ49" s="265"/>
      <c r="AK49" s="265"/>
      <c r="AL49" s="265"/>
    </row>
    <row r="50" spans="1:38" s="220" customFormat="1" ht="12.75" customHeight="1">
      <c r="A50" s="337"/>
      <c r="B50" s="221"/>
      <c r="C50" s="278"/>
      <c r="D50" s="278"/>
      <c r="E50" s="223"/>
      <c r="F50" s="223"/>
      <c r="G50" s="337"/>
      <c r="H50" s="224"/>
      <c r="I50" s="224"/>
      <c r="J50" s="364"/>
      <c r="K50" s="278"/>
      <c r="L50" s="223"/>
      <c r="M50" s="223"/>
      <c r="N50" s="223"/>
      <c r="O50" s="224"/>
      <c r="P50" s="224"/>
      <c r="Q50" s="222"/>
      <c r="R50" s="225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5"/>
      <c r="AG50" s="262"/>
      <c r="AH50" s="222"/>
      <c r="AI50" s="222"/>
      <c r="AJ50" s="265"/>
      <c r="AK50" s="265"/>
      <c r="AL50" s="265"/>
    </row>
    <row r="51" spans="1:38" s="220" customFormat="1" ht="12.75" customHeight="1">
      <c r="A51" s="223"/>
      <c r="B51" s="221"/>
      <c r="C51" s="278"/>
      <c r="D51" s="278"/>
      <c r="E51" s="223"/>
      <c r="F51" s="223"/>
      <c r="G51" s="223"/>
      <c r="H51" s="224"/>
      <c r="I51" s="224"/>
      <c r="J51" s="254"/>
      <c r="K51" s="278"/>
      <c r="L51" s="223"/>
      <c r="M51" s="223"/>
      <c r="N51" s="223"/>
      <c r="O51" s="224"/>
      <c r="P51" s="224"/>
      <c r="Q51" s="222"/>
      <c r="R51" s="225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5"/>
      <c r="AG51" s="262"/>
      <c r="AH51" s="222"/>
      <c r="AI51" s="222"/>
      <c r="AJ51" s="265"/>
      <c r="AK51" s="265"/>
      <c r="AL51" s="265"/>
    </row>
    <row r="52" spans="1:38" ht="13.5" customHeight="1">
      <c r="A52" s="265"/>
      <c r="B52" s="262"/>
      <c r="C52" s="222"/>
      <c r="D52" s="222"/>
      <c r="E52" s="265"/>
      <c r="F52" s="265"/>
      <c r="G52" s="265"/>
      <c r="H52" s="266"/>
      <c r="I52" s="266"/>
      <c r="J52" s="293"/>
      <c r="K52" s="266"/>
      <c r="L52" s="267"/>
      <c r="M52" s="294"/>
      <c r="N52" s="266"/>
      <c r="O52" s="295"/>
      <c r="P52" s="269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>
      <c r="A53" s="99"/>
      <c r="B53" s="100"/>
      <c r="C53" s="133"/>
      <c r="D53" s="141"/>
      <c r="E53" s="142"/>
      <c r="F53" s="99"/>
      <c r="G53" s="99"/>
      <c r="H53" s="99"/>
      <c r="I53" s="134"/>
      <c r="J53" s="134"/>
      <c r="K53" s="134"/>
      <c r="L53" s="134"/>
      <c r="M53" s="134"/>
      <c r="N53" s="134"/>
      <c r="O53" s="134"/>
      <c r="P53" s="134"/>
      <c r="Q53" s="4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43"/>
      <c r="B54" s="100"/>
      <c r="C54" s="101"/>
      <c r="D54" s="144"/>
      <c r="E54" s="104"/>
      <c r="F54" s="104"/>
      <c r="G54" s="104"/>
      <c r="H54" s="104"/>
      <c r="I54" s="104"/>
      <c r="J54" s="6"/>
      <c r="K54" s="104"/>
      <c r="L54" s="104"/>
      <c r="M54" s="6"/>
      <c r="N54" s="1"/>
      <c r="O54" s="101"/>
      <c r="P54" s="41"/>
      <c r="Q54" s="4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41"/>
      <c r="AH54" s="41"/>
      <c r="AI54" s="41"/>
      <c r="AJ54" s="41"/>
      <c r="AK54" s="41"/>
      <c r="AL54" s="41"/>
    </row>
    <row r="55" spans="1:38" ht="38.25" customHeight="1">
      <c r="A55" s="145" t="s">
        <v>577</v>
      </c>
      <c r="B55" s="145"/>
      <c r="C55" s="145"/>
      <c r="D55" s="145"/>
      <c r="E55" s="146"/>
      <c r="F55" s="104"/>
      <c r="G55" s="104"/>
      <c r="H55" s="104"/>
      <c r="I55" s="104"/>
      <c r="J55" s="1"/>
      <c r="K55" s="6"/>
      <c r="L55" s="6"/>
      <c r="M55" s="6"/>
      <c r="N55" s="1"/>
      <c r="O55" s="1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96" t="s">
        <v>16</v>
      </c>
      <c r="B56" s="96" t="s">
        <v>532</v>
      </c>
      <c r="C56" s="96"/>
      <c r="D56" s="97" t="s">
        <v>543</v>
      </c>
      <c r="E56" s="96" t="s">
        <v>544</v>
      </c>
      <c r="F56" s="96" t="s">
        <v>545</v>
      </c>
      <c r="G56" s="96" t="s">
        <v>565</v>
      </c>
      <c r="H56" s="96" t="s">
        <v>547</v>
      </c>
      <c r="I56" s="96" t="s">
        <v>548</v>
      </c>
      <c r="J56" s="95" t="s">
        <v>549</v>
      </c>
      <c r="K56" s="95" t="s">
        <v>578</v>
      </c>
      <c r="L56" s="98" t="s">
        <v>551</v>
      </c>
      <c r="M56" s="140" t="s">
        <v>574</v>
      </c>
      <c r="N56" s="96" t="s">
        <v>575</v>
      </c>
      <c r="O56" s="96" t="s">
        <v>553</v>
      </c>
      <c r="P56" s="97" t="s">
        <v>554</v>
      </c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s="340" customFormat="1" ht="12" customHeight="1">
      <c r="A57" s="360">
        <v>1</v>
      </c>
      <c r="B57" s="384">
        <v>44803</v>
      </c>
      <c r="C57" s="361"/>
      <c r="D57" s="362" t="s">
        <v>894</v>
      </c>
      <c r="E57" s="360" t="s">
        <v>557</v>
      </c>
      <c r="F57" s="360">
        <v>390</v>
      </c>
      <c r="G57" s="360">
        <v>280</v>
      </c>
      <c r="H57" s="363">
        <v>280</v>
      </c>
      <c r="I57" s="385" t="s">
        <v>895</v>
      </c>
      <c r="J57" s="328" t="s">
        <v>908</v>
      </c>
      <c r="K57" s="329">
        <f t="shared" ref="K57:K58" si="43">H57-F57</f>
        <v>-110</v>
      </c>
      <c r="L57" s="330">
        <v>100</v>
      </c>
      <c r="M57" s="331">
        <f t="shared" ref="M57:M58" si="44">(K57*N57)-L57</f>
        <v>-2850</v>
      </c>
      <c r="N57" s="329">
        <v>25</v>
      </c>
      <c r="O57" s="328" t="s">
        <v>567</v>
      </c>
      <c r="P57" s="332">
        <v>44805</v>
      </c>
      <c r="Q57" s="1"/>
      <c r="R57" s="6" t="s">
        <v>556</v>
      </c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"/>
      <c r="AI57" s="1"/>
      <c r="AJ57" s="6"/>
      <c r="AK57" s="1"/>
      <c r="AL57" s="339"/>
    </row>
    <row r="58" spans="1:38" s="340" customFormat="1" ht="12" customHeight="1">
      <c r="A58" s="356">
        <v>2</v>
      </c>
      <c r="B58" s="299">
        <v>44805</v>
      </c>
      <c r="C58" s="357"/>
      <c r="D58" s="358" t="s">
        <v>909</v>
      </c>
      <c r="E58" s="356" t="s">
        <v>557</v>
      </c>
      <c r="F58" s="356">
        <v>120</v>
      </c>
      <c r="G58" s="356">
        <v>30</v>
      </c>
      <c r="H58" s="359">
        <v>175</v>
      </c>
      <c r="I58" s="365" t="s">
        <v>910</v>
      </c>
      <c r="J58" s="303" t="s">
        <v>693</v>
      </c>
      <c r="K58" s="302">
        <f t="shared" si="43"/>
        <v>55</v>
      </c>
      <c r="L58" s="304">
        <v>100</v>
      </c>
      <c r="M58" s="305">
        <f t="shared" si="44"/>
        <v>1275</v>
      </c>
      <c r="N58" s="302">
        <v>25</v>
      </c>
      <c r="O58" s="303" t="s">
        <v>555</v>
      </c>
      <c r="P58" s="299">
        <v>44805</v>
      </c>
      <c r="Q58" s="1"/>
      <c r="R58" s="6" t="s">
        <v>827</v>
      </c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"/>
      <c r="AI58" s="1"/>
      <c r="AJ58" s="6"/>
      <c r="AK58" s="1"/>
      <c r="AL58" s="339"/>
    </row>
    <row r="59" spans="1:38" s="340" customFormat="1" ht="12" customHeight="1">
      <c r="A59" s="360">
        <v>3</v>
      </c>
      <c r="B59" s="332">
        <v>44805</v>
      </c>
      <c r="C59" s="361"/>
      <c r="D59" s="362" t="s">
        <v>909</v>
      </c>
      <c r="E59" s="360" t="s">
        <v>557</v>
      </c>
      <c r="F59" s="360">
        <v>95</v>
      </c>
      <c r="G59" s="360">
        <v>0</v>
      </c>
      <c r="H59" s="363">
        <v>0</v>
      </c>
      <c r="I59" s="385" t="s">
        <v>882</v>
      </c>
      <c r="J59" s="328" t="s">
        <v>681</v>
      </c>
      <c r="K59" s="329">
        <f t="shared" ref="K59:K60" si="45">H59-F59</f>
        <v>-95</v>
      </c>
      <c r="L59" s="330">
        <v>100</v>
      </c>
      <c r="M59" s="331">
        <f t="shared" ref="M59:M60" si="46">(K59*N59)-L59</f>
        <v>-2475</v>
      </c>
      <c r="N59" s="329">
        <v>25</v>
      </c>
      <c r="O59" s="328" t="s">
        <v>567</v>
      </c>
      <c r="P59" s="332">
        <v>44805</v>
      </c>
      <c r="Q59" s="1"/>
      <c r="R59" s="6" t="s">
        <v>827</v>
      </c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"/>
      <c r="AI59" s="1"/>
      <c r="AJ59" s="6"/>
      <c r="AK59" s="1"/>
      <c r="AL59" s="339"/>
    </row>
    <row r="60" spans="1:38" s="340" customFormat="1" ht="12" customHeight="1">
      <c r="A60" s="356">
        <v>4</v>
      </c>
      <c r="B60" s="396">
        <v>44806</v>
      </c>
      <c r="C60" s="357"/>
      <c r="D60" s="358" t="s">
        <v>925</v>
      </c>
      <c r="E60" s="356" t="s">
        <v>557</v>
      </c>
      <c r="F60" s="356">
        <v>82</v>
      </c>
      <c r="G60" s="356">
        <v>45</v>
      </c>
      <c r="H60" s="359">
        <v>122.5</v>
      </c>
      <c r="I60" s="365" t="s">
        <v>926</v>
      </c>
      <c r="J60" s="303" t="s">
        <v>927</v>
      </c>
      <c r="K60" s="302">
        <f t="shared" si="45"/>
        <v>40.5</v>
      </c>
      <c r="L60" s="304">
        <v>100</v>
      </c>
      <c r="M60" s="305">
        <f t="shared" si="46"/>
        <v>1925</v>
      </c>
      <c r="N60" s="302">
        <v>50</v>
      </c>
      <c r="O60" s="303" t="s">
        <v>555</v>
      </c>
      <c r="P60" s="299">
        <v>44806</v>
      </c>
      <c r="Q60" s="1"/>
      <c r="R60" s="6" t="s">
        <v>556</v>
      </c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"/>
      <c r="AI60" s="1"/>
      <c r="AJ60" s="6"/>
      <c r="AK60" s="1"/>
      <c r="AL60" s="339"/>
    </row>
    <row r="61" spans="1:38" s="340" customFormat="1" ht="12" customHeight="1">
      <c r="A61" s="376">
        <v>5</v>
      </c>
      <c r="B61" s="377">
        <v>44806</v>
      </c>
      <c r="C61" s="378"/>
      <c r="D61" s="379" t="s">
        <v>928</v>
      </c>
      <c r="E61" s="376" t="s">
        <v>929</v>
      </c>
      <c r="F61" s="376" t="s">
        <v>930</v>
      </c>
      <c r="G61" s="376">
        <v>350</v>
      </c>
      <c r="H61" s="380"/>
      <c r="I61" s="381">
        <v>0.1</v>
      </c>
      <c r="J61" s="380" t="s">
        <v>558</v>
      </c>
      <c r="K61" s="380"/>
      <c r="L61" s="382"/>
      <c r="M61" s="383"/>
      <c r="N61" s="380"/>
      <c r="O61" s="380"/>
      <c r="P61" s="377"/>
      <c r="Q61" s="1"/>
      <c r="R61" s="6" t="s">
        <v>556</v>
      </c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"/>
      <c r="AI61" s="1"/>
      <c r="AJ61" s="6"/>
      <c r="AK61" s="1"/>
      <c r="AL61" s="339"/>
    </row>
    <row r="62" spans="1:38" s="340" customFormat="1" ht="12" customHeight="1">
      <c r="A62" s="360">
        <v>6</v>
      </c>
      <c r="B62" s="384">
        <v>44806</v>
      </c>
      <c r="C62" s="361"/>
      <c r="D62" s="362" t="s">
        <v>925</v>
      </c>
      <c r="E62" s="360" t="s">
        <v>557</v>
      </c>
      <c r="F62" s="360">
        <v>97.5</v>
      </c>
      <c r="G62" s="360">
        <v>65</v>
      </c>
      <c r="H62" s="363">
        <v>65</v>
      </c>
      <c r="I62" s="385" t="s">
        <v>931</v>
      </c>
      <c r="J62" s="328" t="s">
        <v>984</v>
      </c>
      <c r="K62" s="329">
        <f t="shared" ref="K62:K63" si="47">H62-F62</f>
        <v>-32.5</v>
      </c>
      <c r="L62" s="330">
        <v>100</v>
      </c>
      <c r="M62" s="331">
        <f t="shared" ref="M62:M64" si="48">(K62*N62)-L62</f>
        <v>-1725</v>
      </c>
      <c r="N62" s="329">
        <v>50</v>
      </c>
      <c r="O62" s="328" t="s">
        <v>567</v>
      </c>
      <c r="P62" s="332">
        <v>44809</v>
      </c>
      <c r="Q62" s="1"/>
      <c r="R62" s="6" t="s">
        <v>556</v>
      </c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"/>
      <c r="AI62" s="1"/>
      <c r="AJ62" s="6"/>
      <c r="AK62" s="1"/>
      <c r="AL62" s="339"/>
    </row>
    <row r="63" spans="1:38" s="340" customFormat="1" ht="12" customHeight="1">
      <c r="A63" s="360">
        <v>7</v>
      </c>
      <c r="B63" s="384">
        <v>44806</v>
      </c>
      <c r="C63" s="361"/>
      <c r="D63" s="362" t="s">
        <v>934</v>
      </c>
      <c r="E63" s="360" t="s">
        <v>557</v>
      </c>
      <c r="F63" s="360">
        <v>375</v>
      </c>
      <c r="G63" s="360">
        <v>270</v>
      </c>
      <c r="H63" s="363">
        <v>270</v>
      </c>
      <c r="I63" s="385" t="s">
        <v>932</v>
      </c>
      <c r="J63" s="328" t="s">
        <v>985</v>
      </c>
      <c r="K63" s="329">
        <f t="shared" si="47"/>
        <v>-105</v>
      </c>
      <c r="L63" s="330">
        <v>100</v>
      </c>
      <c r="M63" s="331">
        <f t="shared" si="48"/>
        <v>-2725</v>
      </c>
      <c r="N63" s="329">
        <v>25</v>
      </c>
      <c r="O63" s="328" t="s">
        <v>567</v>
      </c>
      <c r="P63" s="332">
        <v>44809</v>
      </c>
      <c r="Q63" s="1"/>
      <c r="R63" s="6" t="s">
        <v>827</v>
      </c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"/>
      <c r="AI63" s="1"/>
      <c r="AJ63" s="6"/>
      <c r="AK63" s="1"/>
      <c r="AL63" s="339"/>
    </row>
    <row r="64" spans="1:38" s="340" customFormat="1" ht="12" customHeight="1">
      <c r="A64" s="360">
        <v>8</v>
      </c>
      <c r="B64" s="384">
        <v>44806</v>
      </c>
      <c r="C64" s="361"/>
      <c r="D64" s="362" t="s">
        <v>933</v>
      </c>
      <c r="E64" s="360" t="s">
        <v>929</v>
      </c>
      <c r="F64" s="360">
        <v>26</v>
      </c>
      <c r="G64" s="360">
        <v>35</v>
      </c>
      <c r="H64" s="363">
        <v>35</v>
      </c>
      <c r="I64" s="419" t="s">
        <v>935</v>
      </c>
      <c r="J64" s="328" t="s">
        <v>986</v>
      </c>
      <c r="K64" s="329">
        <f>F64-H64</f>
        <v>-9</v>
      </c>
      <c r="L64" s="330">
        <v>100</v>
      </c>
      <c r="M64" s="331">
        <f t="shared" si="48"/>
        <v>-4600</v>
      </c>
      <c r="N64" s="329">
        <v>500</v>
      </c>
      <c r="O64" s="328" t="s">
        <v>567</v>
      </c>
      <c r="P64" s="332">
        <v>44809</v>
      </c>
      <c r="Q64" s="1"/>
      <c r="R64" s="6" t="s">
        <v>556</v>
      </c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"/>
      <c r="AI64" s="1"/>
      <c r="AJ64" s="6"/>
      <c r="AK64" s="1"/>
      <c r="AL64" s="339"/>
    </row>
    <row r="65" spans="1:38" s="340" customFormat="1" ht="12" customHeight="1">
      <c r="A65" s="376">
        <v>9</v>
      </c>
      <c r="B65" s="377">
        <v>44809</v>
      </c>
      <c r="C65" s="378"/>
      <c r="D65" s="379" t="s">
        <v>987</v>
      </c>
      <c r="E65" s="376" t="s">
        <v>557</v>
      </c>
      <c r="F65" s="376" t="s">
        <v>988</v>
      </c>
      <c r="G65" s="376">
        <v>45</v>
      </c>
      <c r="H65" s="380"/>
      <c r="I65" s="381" t="s">
        <v>926</v>
      </c>
      <c r="J65" s="380" t="s">
        <v>558</v>
      </c>
      <c r="K65" s="380"/>
      <c r="L65" s="382"/>
      <c r="M65" s="383"/>
      <c r="N65" s="380"/>
      <c r="O65" s="380"/>
      <c r="P65" s="377"/>
      <c r="Q65" s="1"/>
      <c r="R65" s="6" t="s">
        <v>556</v>
      </c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"/>
      <c r="AI65" s="1"/>
      <c r="AJ65" s="6"/>
      <c r="AK65" s="1"/>
      <c r="AL65" s="339"/>
    </row>
    <row r="66" spans="1:38" ht="15" customHeight="1">
      <c r="A66" s="288"/>
      <c r="B66" s="333"/>
      <c r="C66" s="289"/>
      <c r="D66" s="290"/>
      <c r="E66" s="288"/>
      <c r="F66" s="288"/>
      <c r="G66" s="288"/>
      <c r="H66" s="291"/>
      <c r="I66" s="292"/>
      <c r="J66" s="254"/>
      <c r="K66" s="224"/>
      <c r="L66" s="243"/>
      <c r="M66" s="244"/>
      <c r="N66" s="224"/>
      <c r="O66" s="254"/>
      <c r="P66" s="221"/>
      <c r="Q66" s="1"/>
      <c r="R66" s="6"/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"/>
      <c r="AI66" s="1"/>
      <c r="AJ66" s="6"/>
      <c r="AK66" s="1"/>
      <c r="AL66" s="1"/>
    </row>
    <row r="67" spans="1:38" ht="12.75" customHeight="1">
      <c r="A67" s="142"/>
      <c r="B67" s="147"/>
      <c r="C67" s="147"/>
      <c r="D67" s="148"/>
      <c r="E67" s="142"/>
      <c r="F67" s="149"/>
      <c r="G67" s="142"/>
      <c r="H67" s="142"/>
      <c r="I67" s="142"/>
      <c r="J67" s="147"/>
      <c r="K67" s="150"/>
      <c r="L67" s="142"/>
      <c r="M67" s="142"/>
      <c r="N67" s="142"/>
      <c r="O67" s="151"/>
      <c r="P67" s="1"/>
      <c r="Q67" s="1"/>
      <c r="R67" s="6"/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"/>
      <c r="AI67" s="1"/>
      <c r="AJ67" s="6"/>
      <c r="AK67" s="1"/>
    </row>
    <row r="68" spans="1:38" ht="38.25" customHeight="1">
      <c r="A68" s="94" t="s">
        <v>579</v>
      </c>
      <c r="B68" s="152"/>
      <c r="C68" s="152"/>
      <c r="D68" s="153"/>
      <c r="E68" s="127"/>
      <c r="F68" s="6"/>
      <c r="G68" s="6"/>
      <c r="H68" s="128"/>
      <c r="I68" s="154"/>
      <c r="J68" s="1"/>
      <c r="K68" s="6"/>
      <c r="L68" s="6"/>
      <c r="M68" s="6"/>
      <c r="N68" s="1"/>
      <c r="O68" s="1"/>
      <c r="Q68" s="1"/>
      <c r="R68" s="6"/>
      <c r="S68" s="1"/>
      <c r="T68" s="1"/>
      <c r="U68" s="1"/>
      <c r="V68" s="1"/>
      <c r="W68" s="1"/>
      <c r="X68" s="6"/>
      <c r="Y68" s="1"/>
      <c r="Z68" s="1"/>
      <c r="AA68" s="1"/>
      <c r="AB68" s="1"/>
      <c r="AC68" s="1"/>
      <c r="AD68" s="6"/>
      <c r="AE68" s="1"/>
      <c r="AF68" s="1"/>
      <c r="AG68" s="1"/>
      <c r="AH68" s="1"/>
      <c r="AI68" s="1"/>
      <c r="AJ68" s="6"/>
      <c r="AK68" s="1"/>
    </row>
    <row r="69" spans="1:38" s="220" customFormat="1" ht="14.25" customHeight="1">
      <c r="A69" s="95" t="s">
        <v>16</v>
      </c>
      <c r="B69" s="96" t="s">
        <v>532</v>
      </c>
      <c r="C69" s="96"/>
      <c r="D69" s="97" t="s">
        <v>543</v>
      </c>
      <c r="E69" s="96" t="s">
        <v>544</v>
      </c>
      <c r="F69" s="96" t="s">
        <v>545</v>
      </c>
      <c r="G69" s="96" t="s">
        <v>546</v>
      </c>
      <c r="H69" s="96" t="s">
        <v>547</v>
      </c>
      <c r="I69" s="96" t="s">
        <v>548</v>
      </c>
      <c r="J69" s="95" t="s">
        <v>549</v>
      </c>
      <c r="K69" s="131" t="s">
        <v>566</v>
      </c>
      <c r="L69" s="132" t="s">
        <v>551</v>
      </c>
      <c r="M69" s="98" t="s">
        <v>552</v>
      </c>
      <c r="N69" s="96" t="s">
        <v>553</v>
      </c>
      <c r="O69" s="97" t="s">
        <v>554</v>
      </c>
      <c r="P69" s="96" t="s">
        <v>784</v>
      </c>
      <c r="Q69" s="219"/>
      <c r="R69" s="6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</row>
    <row r="70" spans="1:38" s="220" customFormat="1" ht="12.75" customHeight="1">
      <c r="A70" s="333"/>
      <c r="B70" s="333"/>
      <c r="C70" s="333"/>
      <c r="D70" s="333"/>
      <c r="E70" s="336"/>
      <c r="F70" s="336"/>
      <c r="G70" s="336"/>
      <c r="H70" s="336"/>
      <c r="I70" s="336"/>
      <c r="J70" s="254"/>
      <c r="K70" s="224"/>
      <c r="L70" s="243"/>
      <c r="M70" s="244"/>
      <c r="N70" s="224"/>
      <c r="O70" s="254"/>
      <c r="P70" s="221"/>
      <c r="Q70" s="219"/>
      <c r="R70" s="1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</row>
    <row r="71" spans="1:38" ht="14.25" customHeight="1">
      <c r="A71" s="336"/>
      <c r="B71" s="334"/>
      <c r="C71" s="335"/>
      <c r="D71" s="335"/>
      <c r="E71" s="336"/>
      <c r="F71" s="336"/>
      <c r="G71" s="336"/>
      <c r="H71" s="336"/>
      <c r="I71" s="336"/>
      <c r="J71" s="254"/>
      <c r="K71" s="224"/>
      <c r="L71" s="243"/>
      <c r="M71" s="244"/>
      <c r="N71" s="224"/>
      <c r="O71" s="254"/>
      <c r="P71" s="221"/>
      <c r="R71" s="219"/>
      <c r="S71" s="41"/>
      <c r="T71" s="1"/>
      <c r="U71" s="1"/>
      <c r="V71" s="1"/>
      <c r="W71" s="1"/>
      <c r="X71" s="1"/>
      <c r="Y71" s="1"/>
      <c r="Z71" s="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2.75" customHeight="1">
      <c r="A72" s="336"/>
      <c r="B72" s="334"/>
      <c r="C72" s="335"/>
      <c r="D72" s="335"/>
      <c r="E72" s="336"/>
      <c r="F72" s="336"/>
      <c r="G72" s="336"/>
      <c r="H72" s="336"/>
      <c r="I72" s="336"/>
      <c r="J72" s="254"/>
      <c r="K72" s="224"/>
      <c r="L72" s="243"/>
      <c r="M72" s="244"/>
      <c r="N72" s="224"/>
      <c r="O72" s="254"/>
      <c r="P72" s="221"/>
      <c r="R72" s="6"/>
      <c r="S72" s="1"/>
      <c r="T72" s="1"/>
      <c r="U72" s="1"/>
      <c r="V72" s="1"/>
      <c r="W72" s="1"/>
      <c r="X72" s="1"/>
      <c r="Y72" s="1"/>
    </row>
    <row r="73" spans="1:38" ht="12.75" customHeight="1">
      <c r="A73" s="111" t="s">
        <v>559</v>
      </c>
      <c r="B73" s="111"/>
      <c r="C73" s="111"/>
      <c r="D73" s="111"/>
      <c r="E73" s="41"/>
      <c r="F73" s="119" t="s">
        <v>561</v>
      </c>
      <c r="G73" s="56"/>
      <c r="H73" s="56"/>
      <c r="I73" s="56"/>
      <c r="J73" s="6"/>
      <c r="K73" s="136"/>
      <c r="L73" s="137"/>
      <c r="M73" s="6"/>
      <c r="N73" s="101"/>
      <c r="O73" s="155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8" t="s">
        <v>560</v>
      </c>
      <c r="B74" s="111"/>
      <c r="C74" s="111"/>
      <c r="D74" s="111"/>
      <c r="E74" s="6"/>
      <c r="F74" s="119" t="s">
        <v>563</v>
      </c>
      <c r="G74" s="6"/>
      <c r="H74" s="6" t="s">
        <v>780</v>
      </c>
      <c r="I74" s="6"/>
      <c r="J74" s="1"/>
      <c r="K74" s="6"/>
      <c r="L74" s="6"/>
      <c r="M74" s="6"/>
      <c r="N74" s="1"/>
      <c r="O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18"/>
      <c r="B75" s="111"/>
      <c r="C75" s="111"/>
      <c r="D75" s="111"/>
      <c r="E75" s="6"/>
      <c r="F75" s="119"/>
      <c r="G75" s="6"/>
      <c r="H75" s="6"/>
      <c r="I75" s="6"/>
      <c r="J75" s="1"/>
      <c r="K75" s="6"/>
      <c r="L75" s="6"/>
      <c r="M75" s="6"/>
      <c r="N75" s="1"/>
      <c r="O75" s="1"/>
      <c r="Q75" s="1"/>
      <c r="R75" s="5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18"/>
      <c r="B76" s="111"/>
      <c r="C76" s="111"/>
      <c r="D76" s="111"/>
      <c r="E76" s="6"/>
      <c r="F76" s="119"/>
      <c r="G76" s="56"/>
      <c r="H76" s="41"/>
      <c r="I76" s="56"/>
      <c r="J76" s="6"/>
      <c r="K76" s="136"/>
      <c r="L76" s="137"/>
      <c r="M76" s="6"/>
      <c r="N76" s="101"/>
      <c r="O76" s="138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56"/>
      <c r="B77" s="100"/>
      <c r="C77" s="100"/>
      <c r="D77" s="41"/>
      <c r="E77" s="56"/>
      <c r="F77" s="56"/>
      <c r="G77" s="56"/>
      <c r="H77" s="41"/>
      <c r="I77" s="56"/>
      <c r="J77" s="6"/>
      <c r="K77" s="136"/>
      <c r="L77" s="137"/>
      <c r="M77" s="6"/>
      <c r="N77" s="101"/>
      <c r="O77" s="138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41"/>
      <c r="B78" s="156" t="s">
        <v>580</v>
      </c>
      <c r="C78" s="156"/>
      <c r="D78" s="156"/>
      <c r="E78" s="156"/>
      <c r="F78" s="6"/>
      <c r="G78" s="6"/>
      <c r="H78" s="129"/>
      <c r="I78" s="6"/>
      <c r="J78" s="129"/>
      <c r="K78" s="130"/>
      <c r="L78" s="6"/>
      <c r="M78" s="6"/>
      <c r="N78" s="1"/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95" t="s">
        <v>16</v>
      </c>
      <c r="B79" s="96" t="s">
        <v>532</v>
      </c>
      <c r="C79" s="96"/>
      <c r="D79" s="97" t="s">
        <v>543</v>
      </c>
      <c r="E79" s="96" t="s">
        <v>544</v>
      </c>
      <c r="F79" s="96" t="s">
        <v>545</v>
      </c>
      <c r="G79" s="96" t="s">
        <v>581</v>
      </c>
      <c r="H79" s="96" t="s">
        <v>582</v>
      </c>
      <c r="I79" s="96" t="s">
        <v>548</v>
      </c>
      <c r="J79" s="157" t="s">
        <v>549</v>
      </c>
      <c r="K79" s="96" t="s">
        <v>550</v>
      </c>
      <c r="L79" s="96" t="s">
        <v>583</v>
      </c>
      <c r="M79" s="96" t="s">
        <v>553</v>
      </c>
      <c r="N79" s="97" t="s">
        <v>554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58">
        <v>1</v>
      </c>
      <c r="B80" s="159">
        <v>41579</v>
      </c>
      <c r="C80" s="159"/>
      <c r="D80" s="160" t="s">
        <v>584</v>
      </c>
      <c r="E80" s="161" t="s">
        <v>585</v>
      </c>
      <c r="F80" s="162">
        <v>82</v>
      </c>
      <c r="G80" s="161" t="s">
        <v>586</v>
      </c>
      <c r="H80" s="161">
        <v>100</v>
      </c>
      <c r="I80" s="163">
        <v>100</v>
      </c>
      <c r="J80" s="164" t="s">
        <v>587</v>
      </c>
      <c r="K80" s="165">
        <f t="shared" ref="K80:K132" si="49">H80-F80</f>
        <v>18</v>
      </c>
      <c r="L80" s="166">
        <f t="shared" ref="L80:L132" si="50">K80/F80</f>
        <v>0.21951219512195122</v>
      </c>
      <c r="M80" s="161" t="s">
        <v>555</v>
      </c>
      <c r="N80" s="167">
        <v>42657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8">
        <v>2</v>
      </c>
      <c r="B81" s="159">
        <v>41794</v>
      </c>
      <c r="C81" s="159"/>
      <c r="D81" s="160" t="s">
        <v>588</v>
      </c>
      <c r="E81" s="161" t="s">
        <v>557</v>
      </c>
      <c r="F81" s="162">
        <v>257</v>
      </c>
      <c r="G81" s="161" t="s">
        <v>586</v>
      </c>
      <c r="H81" s="161">
        <v>300</v>
      </c>
      <c r="I81" s="163">
        <v>300</v>
      </c>
      <c r="J81" s="164" t="s">
        <v>587</v>
      </c>
      <c r="K81" s="165">
        <f t="shared" si="49"/>
        <v>43</v>
      </c>
      <c r="L81" s="166">
        <f t="shared" si="50"/>
        <v>0.16731517509727625</v>
      </c>
      <c r="M81" s="161" t="s">
        <v>555</v>
      </c>
      <c r="N81" s="167">
        <v>41822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8">
        <v>3</v>
      </c>
      <c r="B82" s="159">
        <v>41828</v>
      </c>
      <c r="C82" s="159"/>
      <c r="D82" s="160" t="s">
        <v>589</v>
      </c>
      <c r="E82" s="161" t="s">
        <v>557</v>
      </c>
      <c r="F82" s="162">
        <v>393</v>
      </c>
      <c r="G82" s="161" t="s">
        <v>586</v>
      </c>
      <c r="H82" s="161">
        <v>468</v>
      </c>
      <c r="I82" s="163">
        <v>468</v>
      </c>
      <c r="J82" s="164" t="s">
        <v>587</v>
      </c>
      <c r="K82" s="165">
        <f t="shared" si="49"/>
        <v>75</v>
      </c>
      <c r="L82" s="166">
        <f t="shared" si="50"/>
        <v>0.19083969465648856</v>
      </c>
      <c r="M82" s="161" t="s">
        <v>555</v>
      </c>
      <c r="N82" s="167">
        <v>41863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8">
        <v>4</v>
      </c>
      <c r="B83" s="159">
        <v>41857</v>
      </c>
      <c r="C83" s="159"/>
      <c r="D83" s="160" t="s">
        <v>590</v>
      </c>
      <c r="E83" s="161" t="s">
        <v>557</v>
      </c>
      <c r="F83" s="162">
        <v>205</v>
      </c>
      <c r="G83" s="161" t="s">
        <v>586</v>
      </c>
      <c r="H83" s="161">
        <v>275</v>
      </c>
      <c r="I83" s="163">
        <v>250</v>
      </c>
      <c r="J83" s="164" t="s">
        <v>587</v>
      </c>
      <c r="K83" s="165">
        <f t="shared" si="49"/>
        <v>70</v>
      </c>
      <c r="L83" s="166">
        <f t="shared" si="50"/>
        <v>0.34146341463414637</v>
      </c>
      <c r="M83" s="161" t="s">
        <v>555</v>
      </c>
      <c r="N83" s="167">
        <v>41962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8">
        <v>5</v>
      </c>
      <c r="B84" s="159">
        <v>41886</v>
      </c>
      <c r="C84" s="159"/>
      <c r="D84" s="160" t="s">
        <v>591</v>
      </c>
      <c r="E84" s="161" t="s">
        <v>557</v>
      </c>
      <c r="F84" s="162">
        <v>162</v>
      </c>
      <c r="G84" s="161" t="s">
        <v>586</v>
      </c>
      <c r="H84" s="161">
        <v>190</v>
      </c>
      <c r="I84" s="163">
        <v>190</v>
      </c>
      <c r="J84" s="164" t="s">
        <v>587</v>
      </c>
      <c r="K84" s="165">
        <f t="shared" si="49"/>
        <v>28</v>
      </c>
      <c r="L84" s="166">
        <f t="shared" si="50"/>
        <v>0.1728395061728395</v>
      </c>
      <c r="M84" s="161" t="s">
        <v>555</v>
      </c>
      <c r="N84" s="167">
        <v>42006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8">
        <v>6</v>
      </c>
      <c r="B85" s="159">
        <v>41886</v>
      </c>
      <c r="C85" s="159"/>
      <c r="D85" s="160" t="s">
        <v>592</v>
      </c>
      <c r="E85" s="161" t="s">
        <v>557</v>
      </c>
      <c r="F85" s="162">
        <v>75</v>
      </c>
      <c r="G85" s="161" t="s">
        <v>586</v>
      </c>
      <c r="H85" s="161">
        <v>91.5</v>
      </c>
      <c r="I85" s="163" t="s">
        <v>593</v>
      </c>
      <c r="J85" s="164" t="s">
        <v>594</v>
      </c>
      <c r="K85" s="165">
        <f t="shared" si="49"/>
        <v>16.5</v>
      </c>
      <c r="L85" s="166">
        <f t="shared" si="50"/>
        <v>0.22</v>
      </c>
      <c r="M85" s="161" t="s">
        <v>555</v>
      </c>
      <c r="N85" s="167">
        <v>41954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8">
        <v>7</v>
      </c>
      <c r="B86" s="159">
        <v>41913</v>
      </c>
      <c r="C86" s="159"/>
      <c r="D86" s="160" t="s">
        <v>595</v>
      </c>
      <c r="E86" s="161" t="s">
        <v>557</v>
      </c>
      <c r="F86" s="162">
        <v>850</v>
      </c>
      <c r="G86" s="161" t="s">
        <v>586</v>
      </c>
      <c r="H86" s="161">
        <v>982.5</v>
      </c>
      <c r="I86" s="163">
        <v>1050</v>
      </c>
      <c r="J86" s="164" t="s">
        <v>596</v>
      </c>
      <c r="K86" s="165">
        <f t="shared" si="49"/>
        <v>132.5</v>
      </c>
      <c r="L86" s="166">
        <f t="shared" si="50"/>
        <v>0.15588235294117647</v>
      </c>
      <c r="M86" s="161" t="s">
        <v>555</v>
      </c>
      <c r="N86" s="167">
        <v>42039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8">
        <v>8</v>
      </c>
      <c r="B87" s="159">
        <v>41913</v>
      </c>
      <c r="C87" s="159"/>
      <c r="D87" s="160" t="s">
        <v>597</v>
      </c>
      <c r="E87" s="161" t="s">
        <v>557</v>
      </c>
      <c r="F87" s="162">
        <v>475</v>
      </c>
      <c r="G87" s="161" t="s">
        <v>586</v>
      </c>
      <c r="H87" s="161">
        <v>515</v>
      </c>
      <c r="I87" s="163">
        <v>600</v>
      </c>
      <c r="J87" s="164" t="s">
        <v>598</v>
      </c>
      <c r="K87" s="165">
        <f t="shared" si="49"/>
        <v>40</v>
      </c>
      <c r="L87" s="166">
        <f t="shared" si="50"/>
        <v>8.4210526315789472E-2</v>
      </c>
      <c r="M87" s="161" t="s">
        <v>555</v>
      </c>
      <c r="N87" s="167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8">
        <v>9</v>
      </c>
      <c r="B88" s="159">
        <v>41913</v>
      </c>
      <c r="C88" s="159"/>
      <c r="D88" s="160" t="s">
        <v>599</v>
      </c>
      <c r="E88" s="161" t="s">
        <v>557</v>
      </c>
      <c r="F88" s="162">
        <v>86</v>
      </c>
      <c r="G88" s="161" t="s">
        <v>586</v>
      </c>
      <c r="H88" s="161">
        <v>99</v>
      </c>
      <c r="I88" s="163">
        <v>140</v>
      </c>
      <c r="J88" s="164" t="s">
        <v>600</v>
      </c>
      <c r="K88" s="165">
        <f t="shared" si="49"/>
        <v>13</v>
      </c>
      <c r="L88" s="166">
        <f t="shared" si="50"/>
        <v>0.15116279069767441</v>
      </c>
      <c r="M88" s="161" t="s">
        <v>555</v>
      </c>
      <c r="N88" s="167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8">
        <v>10</v>
      </c>
      <c r="B89" s="159">
        <v>41926</v>
      </c>
      <c r="C89" s="159"/>
      <c r="D89" s="160" t="s">
        <v>601</v>
      </c>
      <c r="E89" s="161" t="s">
        <v>557</v>
      </c>
      <c r="F89" s="162">
        <v>496.6</v>
      </c>
      <c r="G89" s="161" t="s">
        <v>586</v>
      </c>
      <c r="H89" s="161">
        <v>621</v>
      </c>
      <c r="I89" s="163">
        <v>580</v>
      </c>
      <c r="J89" s="164" t="s">
        <v>587</v>
      </c>
      <c r="K89" s="165">
        <f t="shared" si="49"/>
        <v>124.39999999999998</v>
      </c>
      <c r="L89" s="166">
        <f t="shared" si="50"/>
        <v>0.25050342327829234</v>
      </c>
      <c r="M89" s="161" t="s">
        <v>555</v>
      </c>
      <c r="N89" s="167">
        <v>42605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8">
        <v>11</v>
      </c>
      <c r="B90" s="159">
        <v>41926</v>
      </c>
      <c r="C90" s="159"/>
      <c r="D90" s="160" t="s">
        <v>602</v>
      </c>
      <c r="E90" s="161" t="s">
        <v>557</v>
      </c>
      <c r="F90" s="162">
        <v>2481.9</v>
      </c>
      <c r="G90" s="161" t="s">
        <v>586</v>
      </c>
      <c r="H90" s="161">
        <v>2840</v>
      </c>
      <c r="I90" s="163">
        <v>2870</v>
      </c>
      <c r="J90" s="164" t="s">
        <v>603</v>
      </c>
      <c r="K90" s="165">
        <f t="shared" si="49"/>
        <v>358.09999999999991</v>
      </c>
      <c r="L90" s="166">
        <f t="shared" si="50"/>
        <v>0.14428462065353154</v>
      </c>
      <c r="M90" s="161" t="s">
        <v>555</v>
      </c>
      <c r="N90" s="167">
        <v>42017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8">
        <v>12</v>
      </c>
      <c r="B91" s="159">
        <v>41928</v>
      </c>
      <c r="C91" s="159"/>
      <c r="D91" s="160" t="s">
        <v>604</v>
      </c>
      <c r="E91" s="161" t="s">
        <v>557</v>
      </c>
      <c r="F91" s="162">
        <v>84.5</v>
      </c>
      <c r="G91" s="161" t="s">
        <v>586</v>
      </c>
      <c r="H91" s="161">
        <v>93</v>
      </c>
      <c r="I91" s="163">
        <v>110</v>
      </c>
      <c r="J91" s="164" t="s">
        <v>605</v>
      </c>
      <c r="K91" s="165">
        <f t="shared" si="49"/>
        <v>8.5</v>
      </c>
      <c r="L91" s="166">
        <f t="shared" si="50"/>
        <v>0.10059171597633136</v>
      </c>
      <c r="M91" s="161" t="s">
        <v>555</v>
      </c>
      <c r="N91" s="167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8">
        <v>13</v>
      </c>
      <c r="B92" s="159">
        <v>41928</v>
      </c>
      <c r="C92" s="159"/>
      <c r="D92" s="160" t="s">
        <v>606</v>
      </c>
      <c r="E92" s="161" t="s">
        <v>557</v>
      </c>
      <c r="F92" s="162">
        <v>401</v>
      </c>
      <c r="G92" s="161" t="s">
        <v>586</v>
      </c>
      <c r="H92" s="161">
        <v>428</v>
      </c>
      <c r="I92" s="163">
        <v>450</v>
      </c>
      <c r="J92" s="164" t="s">
        <v>607</v>
      </c>
      <c r="K92" s="165">
        <f t="shared" si="49"/>
        <v>27</v>
      </c>
      <c r="L92" s="166">
        <f t="shared" si="50"/>
        <v>6.7331670822942641E-2</v>
      </c>
      <c r="M92" s="161" t="s">
        <v>555</v>
      </c>
      <c r="N92" s="167">
        <v>42020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8">
        <v>14</v>
      </c>
      <c r="B93" s="159">
        <v>41928</v>
      </c>
      <c r="C93" s="159"/>
      <c r="D93" s="160" t="s">
        <v>608</v>
      </c>
      <c r="E93" s="161" t="s">
        <v>557</v>
      </c>
      <c r="F93" s="162">
        <v>101</v>
      </c>
      <c r="G93" s="161" t="s">
        <v>586</v>
      </c>
      <c r="H93" s="161">
        <v>112</v>
      </c>
      <c r="I93" s="163">
        <v>120</v>
      </c>
      <c r="J93" s="164" t="s">
        <v>609</v>
      </c>
      <c r="K93" s="165">
        <f t="shared" si="49"/>
        <v>11</v>
      </c>
      <c r="L93" s="166">
        <f t="shared" si="50"/>
        <v>0.10891089108910891</v>
      </c>
      <c r="M93" s="161" t="s">
        <v>555</v>
      </c>
      <c r="N93" s="167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8">
        <v>15</v>
      </c>
      <c r="B94" s="159">
        <v>41954</v>
      </c>
      <c r="C94" s="159"/>
      <c r="D94" s="160" t="s">
        <v>610</v>
      </c>
      <c r="E94" s="161" t="s">
        <v>557</v>
      </c>
      <c r="F94" s="162">
        <v>59</v>
      </c>
      <c r="G94" s="161" t="s">
        <v>586</v>
      </c>
      <c r="H94" s="161">
        <v>76</v>
      </c>
      <c r="I94" s="163">
        <v>76</v>
      </c>
      <c r="J94" s="164" t="s">
        <v>587</v>
      </c>
      <c r="K94" s="165">
        <f t="shared" si="49"/>
        <v>17</v>
      </c>
      <c r="L94" s="166">
        <f t="shared" si="50"/>
        <v>0.28813559322033899</v>
      </c>
      <c r="M94" s="161" t="s">
        <v>555</v>
      </c>
      <c r="N94" s="167">
        <v>43032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8">
        <v>16</v>
      </c>
      <c r="B95" s="159">
        <v>41954</v>
      </c>
      <c r="C95" s="159"/>
      <c r="D95" s="160" t="s">
        <v>599</v>
      </c>
      <c r="E95" s="161" t="s">
        <v>557</v>
      </c>
      <c r="F95" s="162">
        <v>99</v>
      </c>
      <c r="G95" s="161" t="s">
        <v>586</v>
      </c>
      <c r="H95" s="161">
        <v>120</v>
      </c>
      <c r="I95" s="163">
        <v>120</v>
      </c>
      <c r="J95" s="164" t="s">
        <v>568</v>
      </c>
      <c r="K95" s="165">
        <f t="shared" si="49"/>
        <v>21</v>
      </c>
      <c r="L95" s="166">
        <f t="shared" si="50"/>
        <v>0.21212121212121213</v>
      </c>
      <c r="M95" s="161" t="s">
        <v>555</v>
      </c>
      <c r="N95" s="167">
        <v>41960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8">
        <v>17</v>
      </c>
      <c r="B96" s="159">
        <v>41956</v>
      </c>
      <c r="C96" s="159"/>
      <c r="D96" s="160" t="s">
        <v>611</v>
      </c>
      <c r="E96" s="161" t="s">
        <v>557</v>
      </c>
      <c r="F96" s="162">
        <v>22</v>
      </c>
      <c r="G96" s="161" t="s">
        <v>586</v>
      </c>
      <c r="H96" s="161">
        <v>33.549999999999997</v>
      </c>
      <c r="I96" s="163">
        <v>32</v>
      </c>
      <c r="J96" s="164" t="s">
        <v>612</v>
      </c>
      <c r="K96" s="165">
        <f t="shared" si="49"/>
        <v>11.549999999999997</v>
      </c>
      <c r="L96" s="166">
        <f t="shared" si="50"/>
        <v>0.52499999999999991</v>
      </c>
      <c r="M96" s="161" t="s">
        <v>555</v>
      </c>
      <c r="N96" s="167">
        <v>42188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8">
        <v>18</v>
      </c>
      <c r="B97" s="159">
        <v>41976</v>
      </c>
      <c r="C97" s="159"/>
      <c r="D97" s="160" t="s">
        <v>613</v>
      </c>
      <c r="E97" s="161" t="s">
        <v>557</v>
      </c>
      <c r="F97" s="162">
        <v>440</v>
      </c>
      <c r="G97" s="161" t="s">
        <v>586</v>
      </c>
      <c r="H97" s="161">
        <v>520</v>
      </c>
      <c r="I97" s="163">
        <v>520</v>
      </c>
      <c r="J97" s="164" t="s">
        <v>614</v>
      </c>
      <c r="K97" s="165">
        <f t="shared" si="49"/>
        <v>80</v>
      </c>
      <c r="L97" s="166">
        <f t="shared" si="50"/>
        <v>0.18181818181818182</v>
      </c>
      <c r="M97" s="161" t="s">
        <v>555</v>
      </c>
      <c r="N97" s="167">
        <v>42208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19</v>
      </c>
      <c r="B98" s="159">
        <v>41976</v>
      </c>
      <c r="C98" s="159"/>
      <c r="D98" s="160" t="s">
        <v>615</v>
      </c>
      <c r="E98" s="161" t="s">
        <v>557</v>
      </c>
      <c r="F98" s="162">
        <v>360</v>
      </c>
      <c r="G98" s="161" t="s">
        <v>586</v>
      </c>
      <c r="H98" s="161">
        <v>427</v>
      </c>
      <c r="I98" s="163">
        <v>425</v>
      </c>
      <c r="J98" s="164" t="s">
        <v>616</v>
      </c>
      <c r="K98" s="165">
        <f t="shared" si="49"/>
        <v>67</v>
      </c>
      <c r="L98" s="166">
        <f t="shared" si="50"/>
        <v>0.18611111111111112</v>
      </c>
      <c r="M98" s="161" t="s">
        <v>555</v>
      </c>
      <c r="N98" s="167">
        <v>42058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20</v>
      </c>
      <c r="B99" s="159">
        <v>42012</v>
      </c>
      <c r="C99" s="159"/>
      <c r="D99" s="160" t="s">
        <v>617</v>
      </c>
      <c r="E99" s="161" t="s">
        <v>557</v>
      </c>
      <c r="F99" s="162">
        <v>360</v>
      </c>
      <c r="G99" s="161" t="s">
        <v>586</v>
      </c>
      <c r="H99" s="161">
        <v>455</v>
      </c>
      <c r="I99" s="163">
        <v>420</v>
      </c>
      <c r="J99" s="164" t="s">
        <v>618</v>
      </c>
      <c r="K99" s="165">
        <f t="shared" si="49"/>
        <v>95</v>
      </c>
      <c r="L99" s="166">
        <f t="shared" si="50"/>
        <v>0.2638888888888889</v>
      </c>
      <c r="M99" s="161" t="s">
        <v>555</v>
      </c>
      <c r="N99" s="167">
        <v>42024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21</v>
      </c>
      <c r="B100" s="159">
        <v>42012</v>
      </c>
      <c r="C100" s="159"/>
      <c r="D100" s="160" t="s">
        <v>619</v>
      </c>
      <c r="E100" s="161" t="s">
        <v>557</v>
      </c>
      <c r="F100" s="162">
        <v>130</v>
      </c>
      <c r="G100" s="161"/>
      <c r="H100" s="161">
        <v>175.5</v>
      </c>
      <c r="I100" s="163">
        <v>165</v>
      </c>
      <c r="J100" s="164" t="s">
        <v>620</v>
      </c>
      <c r="K100" s="165">
        <f t="shared" si="49"/>
        <v>45.5</v>
      </c>
      <c r="L100" s="166">
        <f t="shared" si="50"/>
        <v>0.35</v>
      </c>
      <c r="M100" s="161" t="s">
        <v>555</v>
      </c>
      <c r="N100" s="167">
        <v>43088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22</v>
      </c>
      <c r="B101" s="159">
        <v>42040</v>
      </c>
      <c r="C101" s="159"/>
      <c r="D101" s="160" t="s">
        <v>371</v>
      </c>
      <c r="E101" s="161" t="s">
        <v>585</v>
      </c>
      <c r="F101" s="162">
        <v>98</v>
      </c>
      <c r="G101" s="161"/>
      <c r="H101" s="161">
        <v>120</v>
      </c>
      <c r="I101" s="163">
        <v>120</v>
      </c>
      <c r="J101" s="164" t="s">
        <v>587</v>
      </c>
      <c r="K101" s="165">
        <f t="shared" si="49"/>
        <v>22</v>
      </c>
      <c r="L101" s="166">
        <f t="shared" si="50"/>
        <v>0.22448979591836735</v>
      </c>
      <c r="M101" s="161" t="s">
        <v>555</v>
      </c>
      <c r="N101" s="167">
        <v>42753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23</v>
      </c>
      <c r="B102" s="159">
        <v>42040</v>
      </c>
      <c r="C102" s="159"/>
      <c r="D102" s="160" t="s">
        <v>621</v>
      </c>
      <c r="E102" s="161" t="s">
        <v>585</v>
      </c>
      <c r="F102" s="162">
        <v>196</v>
      </c>
      <c r="G102" s="161"/>
      <c r="H102" s="161">
        <v>262</v>
      </c>
      <c r="I102" s="163">
        <v>255</v>
      </c>
      <c r="J102" s="164" t="s">
        <v>587</v>
      </c>
      <c r="K102" s="165">
        <f t="shared" si="49"/>
        <v>66</v>
      </c>
      <c r="L102" s="166">
        <f t="shared" si="50"/>
        <v>0.33673469387755101</v>
      </c>
      <c r="M102" s="161" t="s">
        <v>555</v>
      </c>
      <c r="N102" s="167">
        <v>42599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68">
        <v>24</v>
      </c>
      <c r="B103" s="169">
        <v>42067</v>
      </c>
      <c r="C103" s="169"/>
      <c r="D103" s="170" t="s">
        <v>370</v>
      </c>
      <c r="E103" s="171" t="s">
        <v>585</v>
      </c>
      <c r="F103" s="172">
        <v>235</v>
      </c>
      <c r="G103" s="172"/>
      <c r="H103" s="173">
        <v>77</v>
      </c>
      <c r="I103" s="173" t="s">
        <v>622</v>
      </c>
      <c r="J103" s="174" t="s">
        <v>623</v>
      </c>
      <c r="K103" s="175">
        <f t="shared" si="49"/>
        <v>-158</v>
      </c>
      <c r="L103" s="176">
        <f t="shared" si="50"/>
        <v>-0.67234042553191486</v>
      </c>
      <c r="M103" s="172" t="s">
        <v>567</v>
      </c>
      <c r="N103" s="169">
        <v>43522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25</v>
      </c>
      <c r="B104" s="159">
        <v>42067</v>
      </c>
      <c r="C104" s="159"/>
      <c r="D104" s="160" t="s">
        <v>624</v>
      </c>
      <c r="E104" s="161" t="s">
        <v>585</v>
      </c>
      <c r="F104" s="162">
        <v>185</v>
      </c>
      <c r="G104" s="161"/>
      <c r="H104" s="161">
        <v>224</v>
      </c>
      <c r="I104" s="163" t="s">
        <v>625</v>
      </c>
      <c r="J104" s="164" t="s">
        <v>587</v>
      </c>
      <c r="K104" s="165">
        <f t="shared" si="49"/>
        <v>39</v>
      </c>
      <c r="L104" s="166">
        <f t="shared" si="50"/>
        <v>0.21081081081081082</v>
      </c>
      <c r="M104" s="161" t="s">
        <v>555</v>
      </c>
      <c r="N104" s="167">
        <v>42647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68">
        <v>26</v>
      </c>
      <c r="B105" s="169">
        <v>42090</v>
      </c>
      <c r="C105" s="169"/>
      <c r="D105" s="177" t="s">
        <v>626</v>
      </c>
      <c r="E105" s="172" t="s">
        <v>585</v>
      </c>
      <c r="F105" s="172">
        <v>49.5</v>
      </c>
      <c r="G105" s="173"/>
      <c r="H105" s="173">
        <v>15.85</v>
      </c>
      <c r="I105" s="173">
        <v>67</v>
      </c>
      <c r="J105" s="174" t="s">
        <v>627</v>
      </c>
      <c r="K105" s="173">
        <f t="shared" si="49"/>
        <v>-33.65</v>
      </c>
      <c r="L105" s="178">
        <f t="shared" si="50"/>
        <v>-0.67979797979797973</v>
      </c>
      <c r="M105" s="172" t="s">
        <v>567</v>
      </c>
      <c r="N105" s="179">
        <v>43627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27</v>
      </c>
      <c r="B106" s="159">
        <v>42093</v>
      </c>
      <c r="C106" s="159"/>
      <c r="D106" s="160" t="s">
        <v>628</v>
      </c>
      <c r="E106" s="161" t="s">
        <v>585</v>
      </c>
      <c r="F106" s="162">
        <v>183.5</v>
      </c>
      <c r="G106" s="161"/>
      <c r="H106" s="161">
        <v>219</v>
      </c>
      <c r="I106" s="163">
        <v>218</v>
      </c>
      <c r="J106" s="164" t="s">
        <v>629</v>
      </c>
      <c r="K106" s="165">
        <f t="shared" si="49"/>
        <v>35.5</v>
      </c>
      <c r="L106" s="166">
        <f t="shared" si="50"/>
        <v>0.19346049046321526</v>
      </c>
      <c r="M106" s="161" t="s">
        <v>555</v>
      </c>
      <c r="N106" s="167">
        <v>42103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28</v>
      </c>
      <c r="B107" s="159">
        <v>42114</v>
      </c>
      <c r="C107" s="159"/>
      <c r="D107" s="160" t="s">
        <v>630</v>
      </c>
      <c r="E107" s="161" t="s">
        <v>585</v>
      </c>
      <c r="F107" s="162">
        <f>(227+237)/2</f>
        <v>232</v>
      </c>
      <c r="G107" s="161"/>
      <c r="H107" s="161">
        <v>298</v>
      </c>
      <c r="I107" s="163">
        <v>298</v>
      </c>
      <c r="J107" s="164" t="s">
        <v>587</v>
      </c>
      <c r="K107" s="165">
        <f t="shared" si="49"/>
        <v>66</v>
      </c>
      <c r="L107" s="166">
        <f t="shared" si="50"/>
        <v>0.28448275862068967</v>
      </c>
      <c r="M107" s="161" t="s">
        <v>555</v>
      </c>
      <c r="N107" s="167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29</v>
      </c>
      <c r="B108" s="159">
        <v>42128</v>
      </c>
      <c r="C108" s="159"/>
      <c r="D108" s="160" t="s">
        <v>631</v>
      </c>
      <c r="E108" s="161" t="s">
        <v>557</v>
      </c>
      <c r="F108" s="162">
        <v>385</v>
      </c>
      <c r="G108" s="161"/>
      <c r="H108" s="161">
        <f>212.5+331</f>
        <v>543.5</v>
      </c>
      <c r="I108" s="163">
        <v>510</v>
      </c>
      <c r="J108" s="164" t="s">
        <v>632</v>
      </c>
      <c r="K108" s="165">
        <f t="shared" si="49"/>
        <v>158.5</v>
      </c>
      <c r="L108" s="166">
        <f t="shared" si="50"/>
        <v>0.41168831168831171</v>
      </c>
      <c r="M108" s="161" t="s">
        <v>555</v>
      </c>
      <c r="N108" s="167">
        <v>42235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30</v>
      </c>
      <c r="B109" s="159">
        <v>42128</v>
      </c>
      <c r="C109" s="159"/>
      <c r="D109" s="160" t="s">
        <v>633</v>
      </c>
      <c r="E109" s="161" t="s">
        <v>557</v>
      </c>
      <c r="F109" s="162">
        <v>115.5</v>
      </c>
      <c r="G109" s="161"/>
      <c r="H109" s="161">
        <v>146</v>
      </c>
      <c r="I109" s="163">
        <v>142</v>
      </c>
      <c r="J109" s="164" t="s">
        <v>634</v>
      </c>
      <c r="K109" s="165">
        <f t="shared" si="49"/>
        <v>30.5</v>
      </c>
      <c r="L109" s="166">
        <f t="shared" si="50"/>
        <v>0.26406926406926406</v>
      </c>
      <c r="M109" s="161" t="s">
        <v>555</v>
      </c>
      <c r="N109" s="167">
        <v>42202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31</v>
      </c>
      <c r="B110" s="159">
        <v>42151</v>
      </c>
      <c r="C110" s="159"/>
      <c r="D110" s="160" t="s">
        <v>635</v>
      </c>
      <c r="E110" s="161" t="s">
        <v>557</v>
      </c>
      <c r="F110" s="162">
        <v>237.5</v>
      </c>
      <c r="G110" s="161"/>
      <c r="H110" s="161">
        <v>279.5</v>
      </c>
      <c r="I110" s="163">
        <v>278</v>
      </c>
      <c r="J110" s="164" t="s">
        <v>587</v>
      </c>
      <c r="K110" s="165">
        <f t="shared" si="49"/>
        <v>42</v>
      </c>
      <c r="L110" s="166">
        <f t="shared" si="50"/>
        <v>0.17684210526315788</v>
      </c>
      <c r="M110" s="161" t="s">
        <v>555</v>
      </c>
      <c r="N110" s="167">
        <v>42222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32</v>
      </c>
      <c r="B111" s="159">
        <v>42174</v>
      </c>
      <c r="C111" s="159"/>
      <c r="D111" s="160" t="s">
        <v>606</v>
      </c>
      <c r="E111" s="161" t="s">
        <v>585</v>
      </c>
      <c r="F111" s="162">
        <v>340</v>
      </c>
      <c r="G111" s="161"/>
      <c r="H111" s="161">
        <v>448</v>
      </c>
      <c r="I111" s="163">
        <v>448</v>
      </c>
      <c r="J111" s="164" t="s">
        <v>587</v>
      </c>
      <c r="K111" s="165">
        <f t="shared" si="49"/>
        <v>108</v>
      </c>
      <c r="L111" s="166">
        <f t="shared" si="50"/>
        <v>0.31764705882352939</v>
      </c>
      <c r="M111" s="161" t="s">
        <v>555</v>
      </c>
      <c r="N111" s="167">
        <v>43018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33</v>
      </c>
      <c r="B112" s="159">
        <v>42191</v>
      </c>
      <c r="C112" s="159"/>
      <c r="D112" s="160" t="s">
        <v>636</v>
      </c>
      <c r="E112" s="161" t="s">
        <v>585</v>
      </c>
      <c r="F112" s="162">
        <v>390</v>
      </c>
      <c r="G112" s="161"/>
      <c r="H112" s="161">
        <v>460</v>
      </c>
      <c r="I112" s="163">
        <v>460</v>
      </c>
      <c r="J112" s="164" t="s">
        <v>587</v>
      </c>
      <c r="K112" s="165">
        <f t="shared" si="49"/>
        <v>70</v>
      </c>
      <c r="L112" s="166">
        <f t="shared" si="50"/>
        <v>0.17948717948717949</v>
      </c>
      <c r="M112" s="161" t="s">
        <v>555</v>
      </c>
      <c r="N112" s="167">
        <v>42478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68">
        <v>34</v>
      </c>
      <c r="B113" s="169">
        <v>42195</v>
      </c>
      <c r="C113" s="169"/>
      <c r="D113" s="170" t="s">
        <v>637</v>
      </c>
      <c r="E113" s="171" t="s">
        <v>585</v>
      </c>
      <c r="F113" s="172">
        <v>122.5</v>
      </c>
      <c r="G113" s="172"/>
      <c r="H113" s="173">
        <v>61</v>
      </c>
      <c r="I113" s="173">
        <v>172</v>
      </c>
      <c r="J113" s="174" t="s">
        <v>638</v>
      </c>
      <c r="K113" s="175">
        <f t="shared" si="49"/>
        <v>-61.5</v>
      </c>
      <c r="L113" s="176">
        <f t="shared" si="50"/>
        <v>-0.50204081632653064</v>
      </c>
      <c r="M113" s="172" t="s">
        <v>567</v>
      </c>
      <c r="N113" s="169">
        <v>43333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35</v>
      </c>
      <c r="B114" s="159">
        <v>42219</v>
      </c>
      <c r="C114" s="159"/>
      <c r="D114" s="160" t="s">
        <v>639</v>
      </c>
      <c r="E114" s="161" t="s">
        <v>585</v>
      </c>
      <c r="F114" s="162">
        <v>297.5</v>
      </c>
      <c r="G114" s="161"/>
      <c r="H114" s="161">
        <v>350</v>
      </c>
      <c r="I114" s="163">
        <v>360</v>
      </c>
      <c r="J114" s="164" t="s">
        <v>640</v>
      </c>
      <c r="K114" s="165">
        <f t="shared" si="49"/>
        <v>52.5</v>
      </c>
      <c r="L114" s="166">
        <f t="shared" si="50"/>
        <v>0.17647058823529413</v>
      </c>
      <c r="M114" s="161" t="s">
        <v>555</v>
      </c>
      <c r="N114" s="167">
        <v>42232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36</v>
      </c>
      <c r="B115" s="159">
        <v>42219</v>
      </c>
      <c r="C115" s="159"/>
      <c r="D115" s="160" t="s">
        <v>641</v>
      </c>
      <c r="E115" s="161" t="s">
        <v>585</v>
      </c>
      <c r="F115" s="162">
        <v>115.5</v>
      </c>
      <c r="G115" s="161"/>
      <c r="H115" s="161">
        <v>149</v>
      </c>
      <c r="I115" s="163">
        <v>140</v>
      </c>
      <c r="J115" s="164" t="s">
        <v>642</v>
      </c>
      <c r="K115" s="165">
        <f t="shared" si="49"/>
        <v>33.5</v>
      </c>
      <c r="L115" s="166">
        <f t="shared" si="50"/>
        <v>0.29004329004329005</v>
      </c>
      <c r="M115" s="161" t="s">
        <v>555</v>
      </c>
      <c r="N115" s="167">
        <v>42740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37</v>
      </c>
      <c r="B116" s="159">
        <v>42251</v>
      </c>
      <c r="C116" s="159"/>
      <c r="D116" s="160" t="s">
        <v>635</v>
      </c>
      <c r="E116" s="161" t="s">
        <v>585</v>
      </c>
      <c r="F116" s="162">
        <v>226</v>
      </c>
      <c r="G116" s="161"/>
      <c r="H116" s="161">
        <v>292</v>
      </c>
      <c r="I116" s="163">
        <v>292</v>
      </c>
      <c r="J116" s="164" t="s">
        <v>643</v>
      </c>
      <c r="K116" s="165">
        <f t="shared" si="49"/>
        <v>66</v>
      </c>
      <c r="L116" s="166">
        <f t="shared" si="50"/>
        <v>0.29203539823008851</v>
      </c>
      <c r="M116" s="161" t="s">
        <v>555</v>
      </c>
      <c r="N116" s="167">
        <v>42286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38</v>
      </c>
      <c r="B117" s="159">
        <v>42254</v>
      </c>
      <c r="C117" s="159"/>
      <c r="D117" s="160" t="s">
        <v>630</v>
      </c>
      <c r="E117" s="161" t="s">
        <v>585</v>
      </c>
      <c r="F117" s="162">
        <v>232.5</v>
      </c>
      <c r="G117" s="161"/>
      <c r="H117" s="161">
        <v>312.5</v>
      </c>
      <c r="I117" s="163">
        <v>310</v>
      </c>
      <c r="J117" s="164" t="s">
        <v>587</v>
      </c>
      <c r="K117" s="165">
        <f t="shared" si="49"/>
        <v>80</v>
      </c>
      <c r="L117" s="166">
        <f t="shared" si="50"/>
        <v>0.34408602150537637</v>
      </c>
      <c r="M117" s="161" t="s">
        <v>555</v>
      </c>
      <c r="N117" s="167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39</v>
      </c>
      <c r="B118" s="159">
        <v>42268</v>
      </c>
      <c r="C118" s="159"/>
      <c r="D118" s="160" t="s">
        <v>644</v>
      </c>
      <c r="E118" s="161" t="s">
        <v>585</v>
      </c>
      <c r="F118" s="162">
        <v>196.5</v>
      </c>
      <c r="G118" s="161"/>
      <c r="H118" s="161">
        <v>238</v>
      </c>
      <c r="I118" s="163">
        <v>238</v>
      </c>
      <c r="J118" s="164" t="s">
        <v>643</v>
      </c>
      <c r="K118" s="165">
        <f t="shared" si="49"/>
        <v>41.5</v>
      </c>
      <c r="L118" s="166">
        <f t="shared" si="50"/>
        <v>0.21119592875318066</v>
      </c>
      <c r="M118" s="161" t="s">
        <v>555</v>
      </c>
      <c r="N118" s="167">
        <v>42291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40</v>
      </c>
      <c r="B119" s="159">
        <v>42271</v>
      </c>
      <c r="C119" s="159"/>
      <c r="D119" s="160" t="s">
        <v>584</v>
      </c>
      <c r="E119" s="161" t="s">
        <v>585</v>
      </c>
      <c r="F119" s="162">
        <v>65</v>
      </c>
      <c r="G119" s="161"/>
      <c r="H119" s="161">
        <v>82</v>
      </c>
      <c r="I119" s="163">
        <v>82</v>
      </c>
      <c r="J119" s="164" t="s">
        <v>643</v>
      </c>
      <c r="K119" s="165">
        <f t="shared" si="49"/>
        <v>17</v>
      </c>
      <c r="L119" s="166">
        <f t="shared" si="50"/>
        <v>0.26153846153846155</v>
      </c>
      <c r="M119" s="161" t="s">
        <v>555</v>
      </c>
      <c r="N119" s="167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41</v>
      </c>
      <c r="B120" s="159">
        <v>42291</v>
      </c>
      <c r="C120" s="159"/>
      <c r="D120" s="160" t="s">
        <v>645</v>
      </c>
      <c r="E120" s="161" t="s">
        <v>585</v>
      </c>
      <c r="F120" s="162">
        <v>144</v>
      </c>
      <c r="G120" s="161"/>
      <c r="H120" s="161">
        <v>182.5</v>
      </c>
      <c r="I120" s="163">
        <v>181</v>
      </c>
      <c r="J120" s="164" t="s">
        <v>643</v>
      </c>
      <c r="K120" s="165">
        <f t="shared" si="49"/>
        <v>38.5</v>
      </c>
      <c r="L120" s="166">
        <f t="shared" si="50"/>
        <v>0.2673611111111111</v>
      </c>
      <c r="M120" s="161" t="s">
        <v>555</v>
      </c>
      <c r="N120" s="167">
        <v>42817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42</v>
      </c>
      <c r="B121" s="159">
        <v>42291</v>
      </c>
      <c r="C121" s="159"/>
      <c r="D121" s="160" t="s">
        <v>646</v>
      </c>
      <c r="E121" s="161" t="s">
        <v>585</v>
      </c>
      <c r="F121" s="162">
        <v>264</v>
      </c>
      <c r="G121" s="161"/>
      <c r="H121" s="161">
        <v>311</v>
      </c>
      <c r="I121" s="163">
        <v>311</v>
      </c>
      <c r="J121" s="164" t="s">
        <v>643</v>
      </c>
      <c r="K121" s="165">
        <f t="shared" si="49"/>
        <v>47</v>
      </c>
      <c r="L121" s="166">
        <f t="shared" si="50"/>
        <v>0.17803030303030304</v>
      </c>
      <c r="M121" s="161" t="s">
        <v>555</v>
      </c>
      <c r="N121" s="167">
        <v>42604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43</v>
      </c>
      <c r="B122" s="159">
        <v>42318</v>
      </c>
      <c r="C122" s="159"/>
      <c r="D122" s="160" t="s">
        <v>647</v>
      </c>
      <c r="E122" s="161" t="s">
        <v>557</v>
      </c>
      <c r="F122" s="162">
        <v>549.5</v>
      </c>
      <c r="G122" s="161"/>
      <c r="H122" s="161">
        <v>630</v>
      </c>
      <c r="I122" s="163">
        <v>630</v>
      </c>
      <c r="J122" s="164" t="s">
        <v>643</v>
      </c>
      <c r="K122" s="165">
        <f t="shared" si="49"/>
        <v>80.5</v>
      </c>
      <c r="L122" s="166">
        <f t="shared" si="50"/>
        <v>0.1464968152866242</v>
      </c>
      <c r="M122" s="161" t="s">
        <v>555</v>
      </c>
      <c r="N122" s="167">
        <v>42419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44</v>
      </c>
      <c r="B123" s="159">
        <v>42342</v>
      </c>
      <c r="C123" s="159"/>
      <c r="D123" s="160" t="s">
        <v>648</v>
      </c>
      <c r="E123" s="161" t="s">
        <v>585</v>
      </c>
      <c r="F123" s="162">
        <v>1027.5</v>
      </c>
      <c r="G123" s="161"/>
      <c r="H123" s="161">
        <v>1315</v>
      </c>
      <c r="I123" s="163">
        <v>1250</v>
      </c>
      <c r="J123" s="164" t="s">
        <v>643</v>
      </c>
      <c r="K123" s="165">
        <f t="shared" si="49"/>
        <v>287.5</v>
      </c>
      <c r="L123" s="166">
        <f t="shared" si="50"/>
        <v>0.27980535279805352</v>
      </c>
      <c r="M123" s="161" t="s">
        <v>555</v>
      </c>
      <c r="N123" s="167">
        <v>43244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45</v>
      </c>
      <c r="B124" s="159">
        <v>42367</v>
      </c>
      <c r="C124" s="159"/>
      <c r="D124" s="160" t="s">
        <v>649</v>
      </c>
      <c r="E124" s="161" t="s">
        <v>585</v>
      </c>
      <c r="F124" s="162">
        <v>465</v>
      </c>
      <c r="G124" s="161"/>
      <c r="H124" s="161">
        <v>540</v>
      </c>
      <c r="I124" s="163">
        <v>540</v>
      </c>
      <c r="J124" s="164" t="s">
        <v>643</v>
      </c>
      <c r="K124" s="165">
        <f t="shared" si="49"/>
        <v>75</v>
      </c>
      <c r="L124" s="166">
        <f t="shared" si="50"/>
        <v>0.16129032258064516</v>
      </c>
      <c r="M124" s="161" t="s">
        <v>555</v>
      </c>
      <c r="N124" s="167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46</v>
      </c>
      <c r="B125" s="159">
        <v>42380</v>
      </c>
      <c r="C125" s="159"/>
      <c r="D125" s="160" t="s">
        <v>371</v>
      </c>
      <c r="E125" s="161" t="s">
        <v>557</v>
      </c>
      <c r="F125" s="162">
        <v>81</v>
      </c>
      <c r="G125" s="161"/>
      <c r="H125" s="161">
        <v>110</v>
      </c>
      <c r="I125" s="163">
        <v>110</v>
      </c>
      <c r="J125" s="164" t="s">
        <v>643</v>
      </c>
      <c r="K125" s="165">
        <f t="shared" si="49"/>
        <v>29</v>
      </c>
      <c r="L125" s="166">
        <f t="shared" si="50"/>
        <v>0.35802469135802467</v>
      </c>
      <c r="M125" s="161" t="s">
        <v>555</v>
      </c>
      <c r="N125" s="167">
        <v>42745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47</v>
      </c>
      <c r="B126" s="159">
        <v>42382</v>
      </c>
      <c r="C126" s="159"/>
      <c r="D126" s="160" t="s">
        <v>650</v>
      </c>
      <c r="E126" s="161" t="s">
        <v>557</v>
      </c>
      <c r="F126" s="162">
        <v>417.5</v>
      </c>
      <c r="G126" s="161"/>
      <c r="H126" s="161">
        <v>547</v>
      </c>
      <c r="I126" s="163">
        <v>535</v>
      </c>
      <c r="J126" s="164" t="s">
        <v>643</v>
      </c>
      <c r="K126" s="165">
        <f t="shared" si="49"/>
        <v>129.5</v>
      </c>
      <c r="L126" s="166">
        <f t="shared" si="50"/>
        <v>0.31017964071856285</v>
      </c>
      <c r="M126" s="161" t="s">
        <v>555</v>
      </c>
      <c r="N126" s="167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48</v>
      </c>
      <c r="B127" s="159">
        <v>42408</v>
      </c>
      <c r="C127" s="159"/>
      <c r="D127" s="160" t="s">
        <v>651</v>
      </c>
      <c r="E127" s="161" t="s">
        <v>585</v>
      </c>
      <c r="F127" s="162">
        <v>650</v>
      </c>
      <c r="G127" s="161"/>
      <c r="H127" s="161">
        <v>800</v>
      </c>
      <c r="I127" s="163">
        <v>800</v>
      </c>
      <c r="J127" s="164" t="s">
        <v>643</v>
      </c>
      <c r="K127" s="165">
        <f t="shared" si="49"/>
        <v>150</v>
      </c>
      <c r="L127" s="166">
        <f t="shared" si="50"/>
        <v>0.23076923076923078</v>
      </c>
      <c r="M127" s="161" t="s">
        <v>555</v>
      </c>
      <c r="N127" s="167">
        <v>43154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49</v>
      </c>
      <c r="B128" s="159">
        <v>42433</v>
      </c>
      <c r="C128" s="159"/>
      <c r="D128" s="160" t="s">
        <v>209</v>
      </c>
      <c r="E128" s="161" t="s">
        <v>585</v>
      </c>
      <c r="F128" s="162">
        <v>437.5</v>
      </c>
      <c r="G128" s="161"/>
      <c r="H128" s="161">
        <v>504.5</v>
      </c>
      <c r="I128" s="163">
        <v>522</v>
      </c>
      <c r="J128" s="164" t="s">
        <v>652</v>
      </c>
      <c r="K128" s="165">
        <f t="shared" si="49"/>
        <v>67</v>
      </c>
      <c r="L128" s="166">
        <f t="shared" si="50"/>
        <v>0.15314285714285714</v>
      </c>
      <c r="M128" s="161" t="s">
        <v>555</v>
      </c>
      <c r="N128" s="167">
        <v>42480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50</v>
      </c>
      <c r="B129" s="159">
        <v>42438</v>
      </c>
      <c r="C129" s="159"/>
      <c r="D129" s="160" t="s">
        <v>653</v>
      </c>
      <c r="E129" s="161" t="s">
        <v>585</v>
      </c>
      <c r="F129" s="162">
        <v>189.5</v>
      </c>
      <c r="G129" s="161"/>
      <c r="H129" s="161">
        <v>218</v>
      </c>
      <c r="I129" s="163">
        <v>218</v>
      </c>
      <c r="J129" s="164" t="s">
        <v>643</v>
      </c>
      <c r="K129" s="165">
        <f t="shared" si="49"/>
        <v>28.5</v>
      </c>
      <c r="L129" s="166">
        <f t="shared" si="50"/>
        <v>0.15039577836411611</v>
      </c>
      <c r="M129" s="161" t="s">
        <v>555</v>
      </c>
      <c r="N129" s="167">
        <v>43034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8">
        <v>51</v>
      </c>
      <c r="B130" s="169">
        <v>42471</v>
      </c>
      <c r="C130" s="169"/>
      <c r="D130" s="177" t="s">
        <v>654</v>
      </c>
      <c r="E130" s="172" t="s">
        <v>585</v>
      </c>
      <c r="F130" s="172">
        <v>36.5</v>
      </c>
      <c r="G130" s="173"/>
      <c r="H130" s="173">
        <v>15.85</v>
      </c>
      <c r="I130" s="173">
        <v>60</v>
      </c>
      <c r="J130" s="174" t="s">
        <v>655</v>
      </c>
      <c r="K130" s="175">
        <f t="shared" si="49"/>
        <v>-20.65</v>
      </c>
      <c r="L130" s="176">
        <f t="shared" si="50"/>
        <v>-0.5657534246575342</v>
      </c>
      <c r="M130" s="172" t="s">
        <v>567</v>
      </c>
      <c r="N130" s="180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52</v>
      </c>
      <c r="B131" s="159">
        <v>42472</v>
      </c>
      <c r="C131" s="159"/>
      <c r="D131" s="160" t="s">
        <v>656</v>
      </c>
      <c r="E131" s="161" t="s">
        <v>585</v>
      </c>
      <c r="F131" s="162">
        <v>93</v>
      </c>
      <c r="G131" s="161"/>
      <c r="H131" s="161">
        <v>149</v>
      </c>
      <c r="I131" s="163">
        <v>140</v>
      </c>
      <c r="J131" s="164" t="s">
        <v>657</v>
      </c>
      <c r="K131" s="165">
        <f t="shared" si="49"/>
        <v>56</v>
      </c>
      <c r="L131" s="166">
        <f t="shared" si="50"/>
        <v>0.60215053763440862</v>
      </c>
      <c r="M131" s="161" t="s">
        <v>555</v>
      </c>
      <c r="N131" s="167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53</v>
      </c>
      <c r="B132" s="159">
        <v>42472</v>
      </c>
      <c r="C132" s="159"/>
      <c r="D132" s="160" t="s">
        <v>658</v>
      </c>
      <c r="E132" s="161" t="s">
        <v>585</v>
      </c>
      <c r="F132" s="162">
        <v>130</v>
      </c>
      <c r="G132" s="161"/>
      <c r="H132" s="161">
        <v>150</v>
      </c>
      <c r="I132" s="163" t="s">
        <v>659</v>
      </c>
      <c r="J132" s="164" t="s">
        <v>643</v>
      </c>
      <c r="K132" s="165">
        <f t="shared" si="49"/>
        <v>20</v>
      </c>
      <c r="L132" s="166">
        <f t="shared" si="50"/>
        <v>0.15384615384615385</v>
      </c>
      <c r="M132" s="161" t="s">
        <v>555</v>
      </c>
      <c r="N132" s="167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54</v>
      </c>
      <c r="B133" s="159">
        <v>42473</v>
      </c>
      <c r="C133" s="159"/>
      <c r="D133" s="160" t="s">
        <v>660</v>
      </c>
      <c r="E133" s="161" t="s">
        <v>585</v>
      </c>
      <c r="F133" s="162">
        <v>196</v>
      </c>
      <c r="G133" s="161"/>
      <c r="H133" s="161">
        <v>299</v>
      </c>
      <c r="I133" s="163">
        <v>299</v>
      </c>
      <c r="J133" s="164" t="s">
        <v>643</v>
      </c>
      <c r="K133" s="165">
        <v>103</v>
      </c>
      <c r="L133" s="166">
        <v>0.52551020408163296</v>
      </c>
      <c r="M133" s="161" t="s">
        <v>555</v>
      </c>
      <c r="N133" s="167">
        <v>42620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55</v>
      </c>
      <c r="B134" s="159">
        <v>42473</v>
      </c>
      <c r="C134" s="159"/>
      <c r="D134" s="160" t="s">
        <v>661</v>
      </c>
      <c r="E134" s="161" t="s">
        <v>585</v>
      </c>
      <c r="F134" s="162">
        <v>88</v>
      </c>
      <c r="G134" s="161"/>
      <c r="H134" s="161">
        <v>103</v>
      </c>
      <c r="I134" s="163">
        <v>103</v>
      </c>
      <c r="J134" s="164" t="s">
        <v>643</v>
      </c>
      <c r="K134" s="165">
        <v>15</v>
      </c>
      <c r="L134" s="166">
        <v>0.170454545454545</v>
      </c>
      <c r="M134" s="161" t="s">
        <v>555</v>
      </c>
      <c r="N134" s="167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56</v>
      </c>
      <c r="B135" s="159">
        <v>42492</v>
      </c>
      <c r="C135" s="159"/>
      <c r="D135" s="160" t="s">
        <v>662</v>
      </c>
      <c r="E135" s="161" t="s">
        <v>585</v>
      </c>
      <c r="F135" s="162">
        <v>127.5</v>
      </c>
      <c r="G135" s="161"/>
      <c r="H135" s="161">
        <v>148</v>
      </c>
      <c r="I135" s="163" t="s">
        <v>663</v>
      </c>
      <c r="J135" s="164" t="s">
        <v>643</v>
      </c>
      <c r="K135" s="165">
        <f>H135-F135</f>
        <v>20.5</v>
      </c>
      <c r="L135" s="166">
        <f>K135/F135</f>
        <v>0.16078431372549021</v>
      </c>
      <c r="M135" s="161" t="s">
        <v>555</v>
      </c>
      <c r="N135" s="167">
        <v>42564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57</v>
      </c>
      <c r="B136" s="159">
        <v>42493</v>
      </c>
      <c r="C136" s="159"/>
      <c r="D136" s="160" t="s">
        <v>664</v>
      </c>
      <c r="E136" s="161" t="s">
        <v>585</v>
      </c>
      <c r="F136" s="162">
        <v>675</v>
      </c>
      <c r="G136" s="161"/>
      <c r="H136" s="161">
        <v>815</v>
      </c>
      <c r="I136" s="163" t="s">
        <v>665</v>
      </c>
      <c r="J136" s="164" t="s">
        <v>643</v>
      </c>
      <c r="K136" s="165">
        <f>H136-F136</f>
        <v>140</v>
      </c>
      <c r="L136" s="166">
        <f>K136/F136</f>
        <v>0.2074074074074074</v>
      </c>
      <c r="M136" s="161" t="s">
        <v>555</v>
      </c>
      <c r="N136" s="167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8">
        <v>58</v>
      </c>
      <c r="B137" s="169">
        <v>42522</v>
      </c>
      <c r="C137" s="169"/>
      <c r="D137" s="170" t="s">
        <v>666</v>
      </c>
      <c r="E137" s="171" t="s">
        <v>585</v>
      </c>
      <c r="F137" s="172">
        <v>500</v>
      </c>
      <c r="G137" s="172"/>
      <c r="H137" s="173">
        <v>232.5</v>
      </c>
      <c r="I137" s="173" t="s">
        <v>667</v>
      </c>
      <c r="J137" s="174" t="s">
        <v>668</v>
      </c>
      <c r="K137" s="175">
        <f>H137-F137</f>
        <v>-267.5</v>
      </c>
      <c r="L137" s="176">
        <f>K137/F137</f>
        <v>-0.53500000000000003</v>
      </c>
      <c r="M137" s="172" t="s">
        <v>567</v>
      </c>
      <c r="N137" s="169">
        <v>43735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59</v>
      </c>
      <c r="B138" s="159">
        <v>42527</v>
      </c>
      <c r="C138" s="159"/>
      <c r="D138" s="160" t="s">
        <v>510</v>
      </c>
      <c r="E138" s="161" t="s">
        <v>585</v>
      </c>
      <c r="F138" s="162">
        <v>110</v>
      </c>
      <c r="G138" s="161"/>
      <c r="H138" s="161">
        <v>126.5</v>
      </c>
      <c r="I138" s="163">
        <v>125</v>
      </c>
      <c r="J138" s="164" t="s">
        <v>594</v>
      </c>
      <c r="K138" s="165">
        <f>H138-F138</f>
        <v>16.5</v>
      </c>
      <c r="L138" s="166">
        <f>K138/F138</f>
        <v>0.15</v>
      </c>
      <c r="M138" s="161" t="s">
        <v>555</v>
      </c>
      <c r="N138" s="167">
        <v>42552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60</v>
      </c>
      <c r="B139" s="159">
        <v>42538</v>
      </c>
      <c r="C139" s="159"/>
      <c r="D139" s="160" t="s">
        <v>669</v>
      </c>
      <c r="E139" s="161" t="s">
        <v>585</v>
      </c>
      <c r="F139" s="162">
        <v>44</v>
      </c>
      <c r="G139" s="161"/>
      <c r="H139" s="161">
        <v>69.5</v>
      </c>
      <c r="I139" s="163">
        <v>69.5</v>
      </c>
      <c r="J139" s="164" t="s">
        <v>670</v>
      </c>
      <c r="K139" s="165">
        <f>H139-F139</f>
        <v>25.5</v>
      </c>
      <c r="L139" s="166">
        <f>K139/F139</f>
        <v>0.57954545454545459</v>
      </c>
      <c r="M139" s="161" t="s">
        <v>555</v>
      </c>
      <c r="N139" s="167">
        <v>42977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61</v>
      </c>
      <c r="B140" s="159">
        <v>42549</v>
      </c>
      <c r="C140" s="159"/>
      <c r="D140" s="160" t="s">
        <v>671</v>
      </c>
      <c r="E140" s="161" t="s">
        <v>585</v>
      </c>
      <c r="F140" s="162">
        <v>262.5</v>
      </c>
      <c r="G140" s="161"/>
      <c r="H140" s="161">
        <v>340</v>
      </c>
      <c r="I140" s="163">
        <v>333</v>
      </c>
      <c r="J140" s="164" t="s">
        <v>672</v>
      </c>
      <c r="K140" s="165">
        <v>77.5</v>
      </c>
      <c r="L140" s="166">
        <v>0.29523809523809502</v>
      </c>
      <c r="M140" s="161" t="s">
        <v>555</v>
      </c>
      <c r="N140" s="167">
        <v>43017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62</v>
      </c>
      <c r="B141" s="159">
        <v>42549</v>
      </c>
      <c r="C141" s="159"/>
      <c r="D141" s="160" t="s">
        <v>673</v>
      </c>
      <c r="E141" s="161" t="s">
        <v>585</v>
      </c>
      <c r="F141" s="162">
        <v>840</v>
      </c>
      <c r="G141" s="161"/>
      <c r="H141" s="161">
        <v>1230</v>
      </c>
      <c r="I141" s="163">
        <v>1230</v>
      </c>
      <c r="J141" s="164" t="s">
        <v>643</v>
      </c>
      <c r="K141" s="165">
        <v>390</v>
      </c>
      <c r="L141" s="166">
        <v>0.46428571428571402</v>
      </c>
      <c r="M141" s="161" t="s">
        <v>555</v>
      </c>
      <c r="N141" s="167">
        <v>42649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1">
        <v>63</v>
      </c>
      <c r="B142" s="182">
        <v>42556</v>
      </c>
      <c r="C142" s="182"/>
      <c r="D142" s="183" t="s">
        <v>674</v>
      </c>
      <c r="E142" s="184" t="s">
        <v>585</v>
      </c>
      <c r="F142" s="184">
        <v>395</v>
      </c>
      <c r="G142" s="185"/>
      <c r="H142" s="185">
        <f>(468.5+342.5)/2</f>
        <v>405.5</v>
      </c>
      <c r="I142" s="185">
        <v>510</v>
      </c>
      <c r="J142" s="186" t="s">
        <v>675</v>
      </c>
      <c r="K142" s="187">
        <f t="shared" ref="K142:K148" si="51">H142-F142</f>
        <v>10.5</v>
      </c>
      <c r="L142" s="188">
        <f t="shared" ref="L142:L148" si="52">K142/F142</f>
        <v>2.6582278481012658E-2</v>
      </c>
      <c r="M142" s="184" t="s">
        <v>676</v>
      </c>
      <c r="N142" s="182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8">
        <v>64</v>
      </c>
      <c r="B143" s="169">
        <v>42584</v>
      </c>
      <c r="C143" s="169"/>
      <c r="D143" s="170" t="s">
        <v>677</v>
      </c>
      <c r="E143" s="171" t="s">
        <v>557</v>
      </c>
      <c r="F143" s="172">
        <f>169.5-12.8</f>
        <v>156.69999999999999</v>
      </c>
      <c r="G143" s="172"/>
      <c r="H143" s="173">
        <v>77</v>
      </c>
      <c r="I143" s="173" t="s">
        <v>678</v>
      </c>
      <c r="J143" s="174" t="s">
        <v>679</v>
      </c>
      <c r="K143" s="175">
        <f t="shared" si="51"/>
        <v>-79.699999999999989</v>
      </c>
      <c r="L143" s="176">
        <f t="shared" si="52"/>
        <v>-0.50861518825781749</v>
      </c>
      <c r="M143" s="172" t="s">
        <v>567</v>
      </c>
      <c r="N143" s="169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8">
        <v>65</v>
      </c>
      <c r="B144" s="169">
        <v>42586</v>
      </c>
      <c r="C144" s="169"/>
      <c r="D144" s="170" t="s">
        <v>680</v>
      </c>
      <c r="E144" s="171" t="s">
        <v>585</v>
      </c>
      <c r="F144" s="172">
        <v>400</v>
      </c>
      <c r="G144" s="172"/>
      <c r="H144" s="173">
        <v>305</v>
      </c>
      <c r="I144" s="173">
        <v>475</v>
      </c>
      <c r="J144" s="174" t="s">
        <v>681</v>
      </c>
      <c r="K144" s="175">
        <f t="shared" si="51"/>
        <v>-95</v>
      </c>
      <c r="L144" s="176">
        <f t="shared" si="52"/>
        <v>-0.23749999999999999</v>
      </c>
      <c r="M144" s="172" t="s">
        <v>567</v>
      </c>
      <c r="N144" s="169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66</v>
      </c>
      <c r="B145" s="159">
        <v>42593</v>
      </c>
      <c r="C145" s="159"/>
      <c r="D145" s="160" t="s">
        <v>682</v>
      </c>
      <c r="E145" s="161" t="s">
        <v>585</v>
      </c>
      <c r="F145" s="162">
        <v>86.5</v>
      </c>
      <c r="G145" s="161"/>
      <c r="H145" s="161">
        <v>130</v>
      </c>
      <c r="I145" s="163">
        <v>130</v>
      </c>
      <c r="J145" s="164" t="s">
        <v>683</v>
      </c>
      <c r="K145" s="165">
        <f t="shared" si="51"/>
        <v>43.5</v>
      </c>
      <c r="L145" s="166">
        <f t="shared" si="52"/>
        <v>0.50289017341040465</v>
      </c>
      <c r="M145" s="161" t="s">
        <v>555</v>
      </c>
      <c r="N145" s="167">
        <v>43091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8">
        <v>67</v>
      </c>
      <c r="B146" s="169">
        <v>42600</v>
      </c>
      <c r="C146" s="169"/>
      <c r="D146" s="170" t="s">
        <v>109</v>
      </c>
      <c r="E146" s="171" t="s">
        <v>585</v>
      </c>
      <c r="F146" s="172">
        <v>133.5</v>
      </c>
      <c r="G146" s="172"/>
      <c r="H146" s="173">
        <v>126.5</v>
      </c>
      <c r="I146" s="173">
        <v>178</v>
      </c>
      <c r="J146" s="174" t="s">
        <v>684</v>
      </c>
      <c r="K146" s="175">
        <f t="shared" si="51"/>
        <v>-7</v>
      </c>
      <c r="L146" s="176">
        <f t="shared" si="52"/>
        <v>-5.2434456928838954E-2</v>
      </c>
      <c r="M146" s="172" t="s">
        <v>567</v>
      </c>
      <c r="N146" s="169">
        <v>42615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68</v>
      </c>
      <c r="B147" s="159">
        <v>42613</v>
      </c>
      <c r="C147" s="159"/>
      <c r="D147" s="160" t="s">
        <v>685</v>
      </c>
      <c r="E147" s="161" t="s">
        <v>585</v>
      </c>
      <c r="F147" s="162">
        <v>560</v>
      </c>
      <c r="G147" s="161"/>
      <c r="H147" s="161">
        <v>725</v>
      </c>
      <c r="I147" s="163">
        <v>725</v>
      </c>
      <c r="J147" s="164" t="s">
        <v>587</v>
      </c>
      <c r="K147" s="165">
        <f t="shared" si="51"/>
        <v>165</v>
      </c>
      <c r="L147" s="166">
        <f t="shared" si="52"/>
        <v>0.29464285714285715</v>
      </c>
      <c r="M147" s="161" t="s">
        <v>555</v>
      </c>
      <c r="N147" s="167">
        <v>42456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69</v>
      </c>
      <c r="B148" s="159">
        <v>42614</v>
      </c>
      <c r="C148" s="159"/>
      <c r="D148" s="160" t="s">
        <v>686</v>
      </c>
      <c r="E148" s="161" t="s">
        <v>585</v>
      </c>
      <c r="F148" s="162">
        <v>160.5</v>
      </c>
      <c r="G148" s="161"/>
      <c r="H148" s="161">
        <v>210</v>
      </c>
      <c r="I148" s="163">
        <v>210</v>
      </c>
      <c r="J148" s="164" t="s">
        <v>587</v>
      </c>
      <c r="K148" s="165">
        <f t="shared" si="51"/>
        <v>49.5</v>
      </c>
      <c r="L148" s="166">
        <f t="shared" si="52"/>
        <v>0.30841121495327101</v>
      </c>
      <c r="M148" s="161" t="s">
        <v>555</v>
      </c>
      <c r="N148" s="167">
        <v>42871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70</v>
      </c>
      <c r="B149" s="159">
        <v>42646</v>
      </c>
      <c r="C149" s="159"/>
      <c r="D149" s="160" t="s">
        <v>385</v>
      </c>
      <c r="E149" s="161" t="s">
        <v>585</v>
      </c>
      <c r="F149" s="162">
        <v>430</v>
      </c>
      <c r="G149" s="161"/>
      <c r="H149" s="161">
        <v>596</v>
      </c>
      <c r="I149" s="163">
        <v>575</v>
      </c>
      <c r="J149" s="164" t="s">
        <v>687</v>
      </c>
      <c r="K149" s="165">
        <v>166</v>
      </c>
      <c r="L149" s="166">
        <v>0.38604651162790699</v>
      </c>
      <c r="M149" s="161" t="s">
        <v>555</v>
      </c>
      <c r="N149" s="167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71</v>
      </c>
      <c r="B150" s="159">
        <v>42657</v>
      </c>
      <c r="C150" s="159"/>
      <c r="D150" s="160" t="s">
        <v>688</v>
      </c>
      <c r="E150" s="161" t="s">
        <v>585</v>
      </c>
      <c r="F150" s="162">
        <v>280</v>
      </c>
      <c r="G150" s="161"/>
      <c r="H150" s="161">
        <v>345</v>
      </c>
      <c r="I150" s="163">
        <v>345</v>
      </c>
      <c r="J150" s="164" t="s">
        <v>587</v>
      </c>
      <c r="K150" s="165">
        <f t="shared" ref="K150:K155" si="53">H150-F150</f>
        <v>65</v>
      </c>
      <c r="L150" s="166">
        <f>K150/F150</f>
        <v>0.23214285714285715</v>
      </c>
      <c r="M150" s="161" t="s">
        <v>555</v>
      </c>
      <c r="N150" s="167">
        <v>42814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72</v>
      </c>
      <c r="B151" s="159">
        <v>42657</v>
      </c>
      <c r="C151" s="159"/>
      <c r="D151" s="160" t="s">
        <v>689</v>
      </c>
      <c r="E151" s="161" t="s">
        <v>585</v>
      </c>
      <c r="F151" s="162">
        <v>245</v>
      </c>
      <c r="G151" s="161"/>
      <c r="H151" s="161">
        <v>325.5</v>
      </c>
      <c r="I151" s="163">
        <v>330</v>
      </c>
      <c r="J151" s="164" t="s">
        <v>690</v>
      </c>
      <c r="K151" s="165">
        <f t="shared" si="53"/>
        <v>80.5</v>
      </c>
      <c r="L151" s="166">
        <f>K151/F151</f>
        <v>0.32857142857142857</v>
      </c>
      <c r="M151" s="161" t="s">
        <v>555</v>
      </c>
      <c r="N151" s="167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73</v>
      </c>
      <c r="B152" s="159">
        <v>42660</v>
      </c>
      <c r="C152" s="159"/>
      <c r="D152" s="160" t="s">
        <v>338</v>
      </c>
      <c r="E152" s="161" t="s">
        <v>585</v>
      </c>
      <c r="F152" s="162">
        <v>125</v>
      </c>
      <c r="G152" s="161"/>
      <c r="H152" s="161">
        <v>160</v>
      </c>
      <c r="I152" s="163">
        <v>160</v>
      </c>
      <c r="J152" s="164" t="s">
        <v>643</v>
      </c>
      <c r="K152" s="165">
        <f t="shared" si="53"/>
        <v>35</v>
      </c>
      <c r="L152" s="166">
        <v>0.28000000000000003</v>
      </c>
      <c r="M152" s="161" t="s">
        <v>555</v>
      </c>
      <c r="N152" s="167">
        <v>42803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74</v>
      </c>
      <c r="B153" s="159">
        <v>42660</v>
      </c>
      <c r="C153" s="159"/>
      <c r="D153" s="160" t="s">
        <v>444</v>
      </c>
      <c r="E153" s="161" t="s">
        <v>585</v>
      </c>
      <c r="F153" s="162">
        <v>114</v>
      </c>
      <c r="G153" s="161"/>
      <c r="H153" s="161">
        <v>145</v>
      </c>
      <c r="I153" s="163">
        <v>145</v>
      </c>
      <c r="J153" s="164" t="s">
        <v>643</v>
      </c>
      <c r="K153" s="165">
        <f t="shared" si="53"/>
        <v>31</v>
      </c>
      <c r="L153" s="166">
        <f>K153/F153</f>
        <v>0.27192982456140352</v>
      </c>
      <c r="M153" s="161" t="s">
        <v>555</v>
      </c>
      <c r="N153" s="167">
        <v>42859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75</v>
      </c>
      <c r="B154" s="159">
        <v>42660</v>
      </c>
      <c r="C154" s="159"/>
      <c r="D154" s="160" t="s">
        <v>691</v>
      </c>
      <c r="E154" s="161" t="s">
        <v>585</v>
      </c>
      <c r="F154" s="162">
        <v>212</v>
      </c>
      <c r="G154" s="161"/>
      <c r="H154" s="161">
        <v>280</v>
      </c>
      <c r="I154" s="163">
        <v>276</v>
      </c>
      <c r="J154" s="164" t="s">
        <v>692</v>
      </c>
      <c r="K154" s="165">
        <f t="shared" si="53"/>
        <v>68</v>
      </c>
      <c r="L154" s="166">
        <f>K154/F154</f>
        <v>0.32075471698113206</v>
      </c>
      <c r="M154" s="161" t="s">
        <v>555</v>
      </c>
      <c r="N154" s="167">
        <v>42858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76</v>
      </c>
      <c r="B155" s="159">
        <v>42678</v>
      </c>
      <c r="C155" s="159"/>
      <c r="D155" s="160" t="s">
        <v>434</v>
      </c>
      <c r="E155" s="161" t="s">
        <v>585</v>
      </c>
      <c r="F155" s="162">
        <v>155</v>
      </c>
      <c r="G155" s="161"/>
      <c r="H155" s="161">
        <v>210</v>
      </c>
      <c r="I155" s="163">
        <v>210</v>
      </c>
      <c r="J155" s="164" t="s">
        <v>693</v>
      </c>
      <c r="K155" s="165">
        <f t="shared" si="53"/>
        <v>55</v>
      </c>
      <c r="L155" s="166">
        <f>K155/F155</f>
        <v>0.35483870967741937</v>
      </c>
      <c r="M155" s="161" t="s">
        <v>555</v>
      </c>
      <c r="N155" s="167">
        <v>42944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8">
        <v>77</v>
      </c>
      <c r="B156" s="169">
        <v>42710</v>
      </c>
      <c r="C156" s="169"/>
      <c r="D156" s="170" t="s">
        <v>694</v>
      </c>
      <c r="E156" s="171" t="s">
        <v>585</v>
      </c>
      <c r="F156" s="172">
        <v>150.5</v>
      </c>
      <c r="G156" s="172"/>
      <c r="H156" s="173">
        <v>72.5</v>
      </c>
      <c r="I156" s="173">
        <v>174</v>
      </c>
      <c r="J156" s="174" t="s">
        <v>695</v>
      </c>
      <c r="K156" s="175">
        <v>-78</v>
      </c>
      <c r="L156" s="176">
        <v>-0.51827242524916906</v>
      </c>
      <c r="M156" s="172" t="s">
        <v>567</v>
      </c>
      <c r="N156" s="169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78</v>
      </c>
      <c r="B157" s="159">
        <v>42712</v>
      </c>
      <c r="C157" s="159"/>
      <c r="D157" s="160" t="s">
        <v>696</v>
      </c>
      <c r="E157" s="161" t="s">
        <v>585</v>
      </c>
      <c r="F157" s="162">
        <v>380</v>
      </c>
      <c r="G157" s="161"/>
      <c r="H157" s="161">
        <v>478</v>
      </c>
      <c r="I157" s="163">
        <v>468</v>
      </c>
      <c r="J157" s="164" t="s">
        <v>643</v>
      </c>
      <c r="K157" s="165">
        <f>H157-F157</f>
        <v>98</v>
      </c>
      <c r="L157" s="166">
        <f>K157/F157</f>
        <v>0.25789473684210529</v>
      </c>
      <c r="M157" s="161" t="s">
        <v>555</v>
      </c>
      <c r="N157" s="167">
        <v>43025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79</v>
      </c>
      <c r="B158" s="159">
        <v>42734</v>
      </c>
      <c r="C158" s="159"/>
      <c r="D158" s="160" t="s">
        <v>108</v>
      </c>
      <c r="E158" s="161" t="s">
        <v>585</v>
      </c>
      <c r="F158" s="162">
        <v>305</v>
      </c>
      <c r="G158" s="161"/>
      <c r="H158" s="161">
        <v>375</v>
      </c>
      <c r="I158" s="163">
        <v>375</v>
      </c>
      <c r="J158" s="164" t="s">
        <v>643</v>
      </c>
      <c r="K158" s="165">
        <f>H158-F158</f>
        <v>70</v>
      </c>
      <c r="L158" s="166">
        <f>K158/F158</f>
        <v>0.22950819672131148</v>
      </c>
      <c r="M158" s="161" t="s">
        <v>555</v>
      </c>
      <c r="N158" s="167">
        <v>42768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80</v>
      </c>
      <c r="B159" s="159">
        <v>42739</v>
      </c>
      <c r="C159" s="159"/>
      <c r="D159" s="160" t="s">
        <v>94</v>
      </c>
      <c r="E159" s="161" t="s">
        <v>585</v>
      </c>
      <c r="F159" s="162">
        <v>99.5</v>
      </c>
      <c r="G159" s="161"/>
      <c r="H159" s="161">
        <v>158</v>
      </c>
      <c r="I159" s="163">
        <v>158</v>
      </c>
      <c r="J159" s="164" t="s">
        <v>643</v>
      </c>
      <c r="K159" s="165">
        <f>H159-F159</f>
        <v>58.5</v>
      </c>
      <c r="L159" s="166">
        <f>K159/F159</f>
        <v>0.5879396984924623</v>
      </c>
      <c r="M159" s="161" t="s">
        <v>555</v>
      </c>
      <c r="N159" s="167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81</v>
      </c>
      <c r="B160" s="159">
        <v>42739</v>
      </c>
      <c r="C160" s="159"/>
      <c r="D160" s="160" t="s">
        <v>94</v>
      </c>
      <c r="E160" s="161" t="s">
        <v>585</v>
      </c>
      <c r="F160" s="162">
        <v>99.5</v>
      </c>
      <c r="G160" s="161"/>
      <c r="H160" s="161">
        <v>158</v>
      </c>
      <c r="I160" s="163">
        <v>158</v>
      </c>
      <c r="J160" s="164" t="s">
        <v>643</v>
      </c>
      <c r="K160" s="165">
        <v>58.5</v>
      </c>
      <c r="L160" s="166">
        <v>0.58793969849246197</v>
      </c>
      <c r="M160" s="161" t="s">
        <v>555</v>
      </c>
      <c r="N160" s="167">
        <v>42898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82</v>
      </c>
      <c r="B161" s="159">
        <v>42786</v>
      </c>
      <c r="C161" s="159"/>
      <c r="D161" s="160" t="s">
        <v>184</v>
      </c>
      <c r="E161" s="161" t="s">
        <v>585</v>
      </c>
      <c r="F161" s="162">
        <v>140.5</v>
      </c>
      <c r="G161" s="161"/>
      <c r="H161" s="161">
        <v>220</v>
      </c>
      <c r="I161" s="163">
        <v>220</v>
      </c>
      <c r="J161" s="164" t="s">
        <v>643</v>
      </c>
      <c r="K161" s="165">
        <f>H161-F161</f>
        <v>79.5</v>
      </c>
      <c r="L161" s="166">
        <f>K161/F161</f>
        <v>0.5658362989323843</v>
      </c>
      <c r="M161" s="161" t="s">
        <v>555</v>
      </c>
      <c r="N161" s="167">
        <v>42864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83</v>
      </c>
      <c r="B162" s="159">
        <v>42786</v>
      </c>
      <c r="C162" s="159"/>
      <c r="D162" s="160" t="s">
        <v>697</v>
      </c>
      <c r="E162" s="161" t="s">
        <v>585</v>
      </c>
      <c r="F162" s="162">
        <v>202.5</v>
      </c>
      <c r="G162" s="161"/>
      <c r="H162" s="161">
        <v>234</v>
      </c>
      <c r="I162" s="163">
        <v>234</v>
      </c>
      <c r="J162" s="164" t="s">
        <v>643</v>
      </c>
      <c r="K162" s="165">
        <v>31.5</v>
      </c>
      <c r="L162" s="166">
        <v>0.155555555555556</v>
      </c>
      <c r="M162" s="161" t="s">
        <v>555</v>
      </c>
      <c r="N162" s="167">
        <v>42836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84</v>
      </c>
      <c r="B163" s="159">
        <v>42818</v>
      </c>
      <c r="C163" s="159"/>
      <c r="D163" s="160" t="s">
        <v>698</v>
      </c>
      <c r="E163" s="161" t="s">
        <v>585</v>
      </c>
      <c r="F163" s="162">
        <v>300.5</v>
      </c>
      <c r="G163" s="161"/>
      <c r="H163" s="161">
        <v>417.5</v>
      </c>
      <c r="I163" s="163">
        <v>420</v>
      </c>
      <c r="J163" s="164" t="s">
        <v>699</v>
      </c>
      <c r="K163" s="165">
        <f>H163-F163</f>
        <v>117</v>
      </c>
      <c r="L163" s="166">
        <f>K163/F163</f>
        <v>0.38935108153078202</v>
      </c>
      <c r="M163" s="161" t="s">
        <v>555</v>
      </c>
      <c r="N163" s="167">
        <v>43070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85</v>
      </c>
      <c r="B164" s="159">
        <v>42818</v>
      </c>
      <c r="C164" s="159"/>
      <c r="D164" s="160" t="s">
        <v>673</v>
      </c>
      <c r="E164" s="161" t="s">
        <v>585</v>
      </c>
      <c r="F164" s="162">
        <v>850</v>
      </c>
      <c r="G164" s="161"/>
      <c r="H164" s="161">
        <v>1042.5</v>
      </c>
      <c r="I164" s="163">
        <v>1023</v>
      </c>
      <c r="J164" s="164" t="s">
        <v>700</v>
      </c>
      <c r="K164" s="165">
        <v>192.5</v>
      </c>
      <c r="L164" s="166">
        <v>0.22647058823529401</v>
      </c>
      <c r="M164" s="161" t="s">
        <v>555</v>
      </c>
      <c r="N164" s="167">
        <v>42830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86</v>
      </c>
      <c r="B165" s="159">
        <v>42830</v>
      </c>
      <c r="C165" s="159"/>
      <c r="D165" s="160" t="s">
        <v>463</v>
      </c>
      <c r="E165" s="161" t="s">
        <v>585</v>
      </c>
      <c r="F165" s="162">
        <v>785</v>
      </c>
      <c r="G165" s="161"/>
      <c r="H165" s="161">
        <v>930</v>
      </c>
      <c r="I165" s="163">
        <v>920</v>
      </c>
      <c r="J165" s="164" t="s">
        <v>701</v>
      </c>
      <c r="K165" s="165">
        <f>H165-F165</f>
        <v>145</v>
      </c>
      <c r="L165" s="166">
        <f>K165/F165</f>
        <v>0.18471337579617833</v>
      </c>
      <c r="M165" s="161" t="s">
        <v>555</v>
      </c>
      <c r="N165" s="167">
        <v>42976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8">
        <v>87</v>
      </c>
      <c r="B166" s="169">
        <v>42831</v>
      </c>
      <c r="C166" s="169"/>
      <c r="D166" s="170" t="s">
        <v>702</v>
      </c>
      <c r="E166" s="171" t="s">
        <v>585</v>
      </c>
      <c r="F166" s="172">
        <v>40</v>
      </c>
      <c r="G166" s="172"/>
      <c r="H166" s="173">
        <v>13.1</v>
      </c>
      <c r="I166" s="173">
        <v>60</v>
      </c>
      <c r="J166" s="174" t="s">
        <v>703</v>
      </c>
      <c r="K166" s="175">
        <v>-26.9</v>
      </c>
      <c r="L166" s="176">
        <v>-0.67249999999999999</v>
      </c>
      <c r="M166" s="172" t="s">
        <v>567</v>
      </c>
      <c r="N166" s="169">
        <v>43138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88</v>
      </c>
      <c r="B167" s="159">
        <v>42837</v>
      </c>
      <c r="C167" s="159"/>
      <c r="D167" s="160" t="s">
        <v>93</v>
      </c>
      <c r="E167" s="161" t="s">
        <v>585</v>
      </c>
      <c r="F167" s="162">
        <v>289.5</v>
      </c>
      <c r="G167" s="161"/>
      <c r="H167" s="161">
        <v>354</v>
      </c>
      <c r="I167" s="163">
        <v>360</v>
      </c>
      <c r="J167" s="164" t="s">
        <v>704</v>
      </c>
      <c r="K167" s="165">
        <f t="shared" ref="K167:K175" si="54">H167-F167</f>
        <v>64.5</v>
      </c>
      <c r="L167" s="166">
        <f t="shared" ref="L167:L175" si="55">K167/F167</f>
        <v>0.22279792746113988</v>
      </c>
      <c r="M167" s="161" t="s">
        <v>555</v>
      </c>
      <c r="N167" s="167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89</v>
      </c>
      <c r="B168" s="159">
        <v>42845</v>
      </c>
      <c r="C168" s="159"/>
      <c r="D168" s="160" t="s">
        <v>410</v>
      </c>
      <c r="E168" s="161" t="s">
        <v>585</v>
      </c>
      <c r="F168" s="162">
        <v>700</v>
      </c>
      <c r="G168" s="161"/>
      <c r="H168" s="161">
        <v>840</v>
      </c>
      <c r="I168" s="163">
        <v>840</v>
      </c>
      <c r="J168" s="164" t="s">
        <v>705</v>
      </c>
      <c r="K168" s="165">
        <f t="shared" si="54"/>
        <v>140</v>
      </c>
      <c r="L168" s="166">
        <f t="shared" si="55"/>
        <v>0.2</v>
      </c>
      <c r="M168" s="161" t="s">
        <v>555</v>
      </c>
      <c r="N168" s="167">
        <v>42893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90</v>
      </c>
      <c r="B169" s="159">
        <v>42887</v>
      </c>
      <c r="C169" s="159"/>
      <c r="D169" s="160" t="s">
        <v>706</v>
      </c>
      <c r="E169" s="161" t="s">
        <v>585</v>
      </c>
      <c r="F169" s="162">
        <v>130</v>
      </c>
      <c r="G169" s="161"/>
      <c r="H169" s="161">
        <v>144.25</v>
      </c>
      <c r="I169" s="163">
        <v>170</v>
      </c>
      <c r="J169" s="164" t="s">
        <v>707</v>
      </c>
      <c r="K169" s="165">
        <f t="shared" si="54"/>
        <v>14.25</v>
      </c>
      <c r="L169" s="166">
        <f t="shared" si="55"/>
        <v>0.10961538461538461</v>
      </c>
      <c r="M169" s="161" t="s">
        <v>555</v>
      </c>
      <c r="N169" s="167">
        <v>43675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91</v>
      </c>
      <c r="B170" s="159">
        <v>42901</v>
      </c>
      <c r="C170" s="159"/>
      <c r="D170" s="160" t="s">
        <v>708</v>
      </c>
      <c r="E170" s="161" t="s">
        <v>585</v>
      </c>
      <c r="F170" s="162">
        <v>214.5</v>
      </c>
      <c r="G170" s="161"/>
      <c r="H170" s="161">
        <v>262</v>
      </c>
      <c r="I170" s="163">
        <v>262</v>
      </c>
      <c r="J170" s="164" t="s">
        <v>709</v>
      </c>
      <c r="K170" s="165">
        <f t="shared" si="54"/>
        <v>47.5</v>
      </c>
      <c r="L170" s="166">
        <f t="shared" si="55"/>
        <v>0.22144522144522144</v>
      </c>
      <c r="M170" s="161" t="s">
        <v>555</v>
      </c>
      <c r="N170" s="167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92</v>
      </c>
      <c r="B171" s="190">
        <v>42933</v>
      </c>
      <c r="C171" s="190"/>
      <c r="D171" s="191" t="s">
        <v>710</v>
      </c>
      <c r="E171" s="192" t="s">
        <v>585</v>
      </c>
      <c r="F171" s="193">
        <v>370</v>
      </c>
      <c r="G171" s="192"/>
      <c r="H171" s="192">
        <v>447.5</v>
      </c>
      <c r="I171" s="194">
        <v>450</v>
      </c>
      <c r="J171" s="195" t="s">
        <v>643</v>
      </c>
      <c r="K171" s="165">
        <f t="shared" si="54"/>
        <v>77.5</v>
      </c>
      <c r="L171" s="196">
        <f t="shared" si="55"/>
        <v>0.20945945945945946</v>
      </c>
      <c r="M171" s="192" t="s">
        <v>555</v>
      </c>
      <c r="N171" s="197">
        <v>43035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93</v>
      </c>
      <c r="B172" s="190">
        <v>42943</v>
      </c>
      <c r="C172" s="190"/>
      <c r="D172" s="191" t="s">
        <v>182</v>
      </c>
      <c r="E172" s="192" t="s">
        <v>585</v>
      </c>
      <c r="F172" s="193">
        <v>657.5</v>
      </c>
      <c r="G172" s="192"/>
      <c r="H172" s="192">
        <v>825</v>
      </c>
      <c r="I172" s="194">
        <v>820</v>
      </c>
      <c r="J172" s="195" t="s">
        <v>643</v>
      </c>
      <c r="K172" s="165">
        <f t="shared" si="54"/>
        <v>167.5</v>
      </c>
      <c r="L172" s="196">
        <f t="shared" si="55"/>
        <v>0.25475285171102663</v>
      </c>
      <c r="M172" s="192" t="s">
        <v>555</v>
      </c>
      <c r="N172" s="197">
        <v>43090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94</v>
      </c>
      <c r="B173" s="159">
        <v>42964</v>
      </c>
      <c r="C173" s="159"/>
      <c r="D173" s="160" t="s">
        <v>353</v>
      </c>
      <c r="E173" s="161" t="s">
        <v>585</v>
      </c>
      <c r="F173" s="162">
        <v>605</v>
      </c>
      <c r="G173" s="161"/>
      <c r="H173" s="161">
        <v>750</v>
      </c>
      <c r="I173" s="163">
        <v>750</v>
      </c>
      <c r="J173" s="164" t="s">
        <v>701</v>
      </c>
      <c r="K173" s="165">
        <f t="shared" si="54"/>
        <v>145</v>
      </c>
      <c r="L173" s="166">
        <f t="shared" si="55"/>
        <v>0.23966942148760331</v>
      </c>
      <c r="M173" s="161" t="s">
        <v>555</v>
      </c>
      <c r="N173" s="167">
        <v>43027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8">
        <v>95</v>
      </c>
      <c r="B174" s="169">
        <v>42979</v>
      </c>
      <c r="C174" s="169"/>
      <c r="D174" s="177" t="s">
        <v>711</v>
      </c>
      <c r="E174" s="172" t="s">
        <v>585</v>
      </c>
      <c r="F174" s="172">
        <v>255</v>
      </c>
      <c r="G174" s="173"/>
      <c r="H174" s="173">
        <v>217.25</v>
      </c>
      <c r="I174" s="173">
        <v>320</v>
      </c>
      <c r="J174" s="174" t="s">
        <v>712</v>
      </c>
      <c r="K174" s="175">
        <f t="shared" si="54"/>
        <v>-37.75</v>
      </c>
      <c r="L174" s="178">
        <f t="shared" si="55"/>
        <v>-0.14803921568627451</v>
      </c>
      <c r="M174" s="172" t="s">
        <v>567</v>
      </c>
      <c r="N174" s="169">
        <v>43661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96</v>
      </c>
      <c r="B175" s="159">
        <v>42997</v>
      </c>
      <c r="C175" s="159"/>
      <c r="D175" s="160" t="s">
        <v>713</v>
      </c>
      <c r="E175" s="161" t="s">
        <v>585</v>
      </c>
      <c r="F175" s="162">
        <v>215</v>
      </c>
      <c r="G175" s="161"/>
      <c r="H175" s="161">
        <v>258</v>
      </c>
      <c r="I175" s="163">
        <v>258</v>
      </c>
      <c r="J175" s="164" t="s">
        <v>643</v>
      </c>
      <c r="K175" s="165">
        <f t="shared" si="54"/>
        <v>43</v>
      </c>
      <c r="L175" s="166">
        <f t="shared" si="55"/>
        <v>0.2</v>
      </c>
      <c r="M175" s="161" t="s">
        <v>555</v>
      </c>
      <c r="N175" s="167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97</v>
      </c>
      <c r="B176" s="159">
        <v>42997</v>
      </c>
      <c r="C176" s="159"/>
      <c r="D176" s="160" t="s">
        <v>713</v>
      </c>
      <c r="E176" s="161" t="s">
        <v>585</v>
      </c>
      <c r="F176" s="162">
        <v>215</v>
      </c>
      <c r="G176" s="161"/>
      <c r="H176" s="161">
        <v>258</v>
      </c>
      <c r="I176" s="163">
        <v>258</v>
      </c>
      <c r="J176" s="195" t="s">
        <v>643</v>
      </c>
      <c r="K176" s="165">
        <v>43</v>
      </c>
      <c r="L176" s="166">
        <v>0.2</v>
      </c>
      <c r="M176" s="161" t="s">
        <v>555</v>
      </c>
      <c r="N176" s="167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98</v>
      </c>
      <c r="B177" s="190">
        <v>42998</v>
      </c>
      <c r="C177" s="190"/>
      <c r="D177" s="191" t="s">
        <v>714</v>
      </c>
      <c r="E177" s="192" t="s">
        <v>585</v>
      </c>
      <c r="F177" s="162">
        <v>75</v>
      </c>
      <c r="G177" s="192"/>
      <c r="H177" s="192">
        <v>90</v>
      </c>
      <c r="I177" s="194">
        <v>90</v>
      </c>
      <c r="J177" s="164" t="s">
        <v>715</v>
      </c>
      <c r="K177" s="165">
        <f t="shared" ref="K177:K182" si="56">H177-F177</f>
        <v>15</v>
      </c>
      <c r="L177" s="166">
        <f t="shared" ref="L177:L182" si="57">K177/F177</f>
        <v>0.2</v>
      </c>
      <c r="M177" s="161" t="s">
        <v>555</v>
      </c>
      <c r="N177" s="167">
        <v>43019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99</v>
      </c>
      <c r="B178" s="190">
        <v>43011</v>
      </c>
      <c r="C178" s="190"/>
      <c r="D178" s="191" t="s">
        <v>569</v>
      </c>
      <c r="E178" s="192" t="s">
        <v>585</v>
      </c>
      <c r="F178" s="193">
        <v>315</v>
      </c>
      <c r="G178" s="192"/>
      <c r="H178" s="192">
        <v>392</v>
      </c>
      <c r="I178" s="194">
        <v>384</v>
      </c>
      <c r="J178" s="195" t="s">
        <v>716</v>
      </c>
      <c r="K178" s="165">
        <f t="shared" si="56"/>
        <v>77</v>
      </c>
      <c r="L178" s="196">
        <f t="shared" si="57"/>
        <v>0.24444444444444444</v>
      </c>
      <c r="M178" s="192" t="s">
        <v>555</v>
      </c>
      <c r="N178" s="197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100</v>
      </c>
      <c r="B179" s="190">
        <v>43013</v>
      </c>
      <c r="C179" s="190"/>
      <c r="D179" s="191" t="s">
        <v>439</v>
      </c>
      <c r="E179" s="192" t="s">
        <v>585</v>
      </c>
      <c r="F179" s="193">
        <v>145</v>
      </c>
      <c r="G179" s="192"/>
      <c r="H179" s="192">
        <v>179</v>
      </c>
      <c r="I179" s="194">
        <v>180</v>
      </c>
      <c r="J179" s="195" t="s">
        <v>717</v>
      </c>
      <c r="K179" s="165">
        <f t="shared" si="56"/>
        <v>34</v>
      </c>
      <c r="L179" s="196">
        <f t="shared" si="57"/>
        <v>0.23448275862068965</v>
      </c>
      <c r="M179" s="192" t="s">
        <v>555</v>
      </c>
      <c r="N179" s="197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101</v>
      </c>
      <c r="B180" s="190">
        <v>43014</v>
      </c>
      <c r="C180" s="190"/>
      <c r="D180" s="191" t="s">
        <v>328</v>
      </c>
      <c r="E180" s="192" t="s">
        <v>585</v>
      </c>
      <c r="F180" s="193">
        <v>256</v>
      </c>
      <c r="G180" s="192"/>
      <c r="H180" s="192">
        <v>323</v>
      </c>
      <c r="I180" s="194">
        <v>320</v>
      </c>
      <c r="J180" s="195" t="s">
        <v>643</v>
      </c>
      <c r="K180" s="165">
        <f t="shared" si="56"/>
        <v>67</v>
      </c>
      <c r="L180" s="196">
        <f t="shared" si="57"/>
        <v>0.26171875</v>
      </c>
      <c r="M180" s="192" t="s">
        <v>555</v>
      </c>
      <c r="N180" s="197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102</v>
      </c>
      <c r="B181" s="190">
        <v>43017</v>
      </c>
      <c r="C181" s="190"/>
      <c r="D181" s="191" t="s">
        <v>343</v>
      </c>
      <c r="E181" s="192" t="s">
        <v>585</v>
      </c>
      <c r="F181" s="193">
        <v>137.5</v>
      </c>
      <c r="G181" s="192"/>
      <c r="H181" s="192">
        <v>184</v>
      </c>
      <c r="I181" s="194">
        <v>183</v>
      </c>
      <c r="J181" s="195" t="s">
        <v>718</v>
      </c>
      <c r="K181" s="165">
        <f t="shared" si="56"/>
        <v>46.5</v>
      </c>
      <c r="L181" s="196">
        <f t="shared" si="57"/>
        <v>0.33818181818181819</v>
      </c>
      <c r="M181" s="192" t="s">
        <v>555</v>
      </c>
      <c r="N181" s="197">
        <v>43108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103</v>
      </c>
      <c r="B182" s="190">
        <v>43018</v>
      </c>
      <c r="C182" s="190"/>
      <c r="D182" s="191" t="s">
        <v>719</v>
      </c>
      <c r="E182" s="192" t="s">
        <v>585</v>
      </c>
      <c r="F182" s="193">
        <v>125.5</v>
      </c>
      <c r="G182" s="192"/>
      <c r="H182" s="192">
        <v>158</v>
      </c>
      <c r="I182" s="194">
        <v>155</v>
      </c>
      <c r="J182" s="195" t="s">
        <v>720</v>
      </c>
      <c r="K182" s="165">
        <f t="shared" si="56"/>
        <v>32.5</v>
      </c>
      <c r="L182" s="196">
        <f t="shared" si="57"/>
        <v>0.25896414342629481</v>
      </c>
      <c r="M182" s="192" t="s">
        <v>555</v>
      </c>
      <c r="N182" s="197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104</v>
      </c>
      <c r="B183" s="190">
        <v>43018</v>
      </c>
      <c r="C183" s="190"/>
      <c r="D183" s="191" t="s">
        <v>721</v>
      </c>
      <c r="E183" s="192" t="s">
        <v>585</v>
      </c>
      <c r="F183" s="193">
        <v>895</v>
      </c>
      <c r="G183" s="192"/>
      <c r="H183" s="192">
        <v>1122.5</v>
      </c>
      <c r="I183" s="194">
        <v>1078</v>
      </c>
      <c r="J183" s="195" t="s">
        <v>722</v>
      </c>
      <c r="K183" s="165">
        <v>227.5</v>
      </c>
      <c r="L183" s="196">
        <v>0.25418994413407803</v>
      </c>
      <c r="M183" s="192" t="s">
        <v>555</v>
      </c>
      <c r="N183" s="197">
        <v>43117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105</v>
      </c>
      <c r="B184" s="190">
        <v>43020</v>
      </c>
      <c r="C184" s="190"/>
      <c r="D184" s="191" t="s">
        <v>337</v>
      </c>
      <c r="E184" s="192" t="s">
        <v>585</v>
      </c>
      <c r="F184" s="193">
        <v>525</v>
      </c>
      <c r="G184" s="192"/>
      <c r="H184" s="192">
        <v>629</v>
      </c>
      <c r="I184" s="194">
        <v>629</v>
      </c>
      <c r="J184" s="195" t="s">
        <v>643</v>
      </c>
      <c r="K184" s="165">
        <v>104</v>
      </c>
      <c r="L184" s="196">
        <v>0.19809523809523799</v>
      </c>
      <c r="M184" s="192" t="s">
        <v>555</v>
      </c>
      <c r="N184" s="197">
        <v>43119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106</v>
      </c>
      <c r="B185" s="190">
        <v>43046</v>
      </c>
      <c r="C185" s="190"/>
      <c r="D185" s="191" t="s">
        <v>376</v>
      </c>
      <c r="E185" s="192" t="s">
        <v>585</v>
      </c>
      <c r="F185" s="193">
        <v>740</v>
      </c>
      <c r="G185" s="192"/>
      <c r="H185" s="192">
        <v>892.5</v>
      </c>
      <c r="I185" s="194">
        <v>900</v>
      </c>
      <c r="J185" s="195" t="s">
        <v>723</v>
      </c>
      <c r="K185" s="165">
        <f>H185-F185</f>
        <v>152.5</v>
      </c>
      <c r="L185" s="196">
        <f>K185/F185</f>
        <v>0.20608108108108109</v>
      </c>
      <c r="M185" s="192" t="s">
        <v>555</v>
      </c>
      <c r="N185" s="197">
        <v>43052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107</v>
      </c>
      <c r="B186" s="159">
        <v>43073</v>
      </c>
      <c r="C186" s="159"/>
      <c r="D186" s="160" t="s">
        <v>724</v>
      </c>
      <c r="E186" s="161" t="s">
        <v>585</v>
      </c>
      <c r="F186" s="162">
        <v>118.5</v>
      </c>
      <c r="G186" s="161"/>
      <c r="H186" s="161">
        <v>143.5</v>
      </c>
      <c r="I186" s="163">
        <v>145</v>
      </c>
      <c r="J186" s="164" t="s">
        <v>576</v>
      </c>
      <c r="K186" s="165">
        <f>H186-F186</f>
        <v>25</v>
      </c>
      <c r="L186" s="166">
        <f>K186/F186</f>
        <v>0.2109704641350211</v>
      </c>
      <c r="M186" s="161" t="s">
        <v>555</v>
      </c>
      <c r="N186" s="167">
        <v>43097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8">
        <v>108</v>
      </c>
      <c r="B187" s="169">
        <v>43090</v>
      </c>
      <c r="C187" s="169"/>
      <c r="D187" s="170" t="s">
        <v>415</v>
      </c>
      <c r="E187" s="171" t="s">
        <v>585</v>
      </c>
      <c r="F187" s="172">
        <v>715</v>
      </c>
      <c r="G187" s="172"/>
      <c r="H187" s="173">
        <v>500</v>
      </c>
      <c r="I187" s="173">
        <v>872</v>
      </c>
      <c r="J187" s="174" t="s">
        <v>725</v>
      </c>
      <c r="K187" s="175">
        <f>H187-F187</f>
        <v>-215</v>
      </c>
      <c r="L187" s="176">
        <f>K187/F187</f>
        <v>-0.30069930069930068</v>
      </c>
      <c r="M187" s="172" t="s">
        <v>567</v>
      </c>
      <c r="N187" s="169">
        <v>43670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109</v>
      </c>
      <c r="B188" s="159">
        <v>43098</v>
      </c>
      <c r="C188" s="159"/>
      <c r="D188" s="160" t="s">
        <v>569</v>
      </c>
      <c r="E188" s="161" t="s">
        <v>585</v>
      </c>
      <c r="F188" s="162">
        <v>435</v>
      </c>
      <c r="G188" s="161"/>
      <c r="H188" s="161">
        <v>542.5</v>
      </c>
      <c r="I188" s="163">
        <v>539</v>
      </c>
      <c r="J188" s="164" t="s">
        <v>643</v>
      </c>
      <c r="K188" s="165">
        <v>107.5</v>
      </c>
      <c r="L188" s="166">
        <v>0.247126436781609</v>
      </c>
      <c r="M188" s="161" t="s">
        <v>555</v>
      </c>
      <c r="N188" s="167">
        <v>43206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110</v>
      </c>
      <c r="B189" s="159">
        <v>43098</v>
      </c>
      <c r="C189" s="159"/>
      <c r="D189" s="160" t="s">
        <v>527</v>
      </c>
      <c r="E189" s="161" t="s">
        <v>585</v>
      </c>
      <c r="F189" s="162">
        <v>885</v>
      </c>
      <c r="G189" s="161"/>
      <c r="H189" s="161">
        <v>1090</v>
      </c>
      <c r="I189" s="163">
        <v>1084</v>
      </c>
      <c r="J189" s="164" t="s">
        <v>643</v>
      </c>
      <c r="K189" s="165">
        <v>205</v>
      </c>
      <c r="L189" s="166">
        <v>0.23163841807909599</v>
      </c>
      <c r="M189" s="161" t="s">
        <v>555</v>
      </c>
      <c r="N189" s="167">
        <v>43213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111</v>
      </c>
      <c r="B190" s="199">
        <v>43192</v>
      </c>
      <c r="C190" s="199"/>
      <c r="D190" s="177" t="s">
        <v>726</v>
      </c>
      <c r="E190" s="172" t="s">
        <v>585</v>
      </c>
      <c r="F190" s="200">
        <v>478.5</v>
      </c>
      <c r="G190" s="172"/>
      <c r="H190" s="172">
        <v>442</v>
      </c>
      <c r="I190" s="173">
        <v>613</v>
      </c>
      <c r="J190" s="174" t="s">
        <v>727</v>
      </c>
      <c r="K190" s="175">
        <f>H190-F190</f>
        <v>-36.5</v>
      </c>
      <c r="L190" s="176">
        <f>K190/F190</f>
        <v>-7.6280041797283177E-2</v>
      </c>
      <c r="M190" s="172" t="s">
        <v>567</v>
      </c>
      <c r="N190" s="169">
        <v>43762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8">
        <v>112</v>
      </c>
      <c r="B191" s="169">
        <v>43194</v>
      </c>
      <c r="C191" s="169"/>
      <c r="D191" s="170" t="s">
        <v>728</v>
      </c>
      <c r="E191" s="171" t="s">
        <v>585</v>
      </c>
      <c r="F191" s="172">
        <f>141.5-7.3</f>
        <v>134.19999999999999</v>
      </c>
      <c r="G191" s="172"/>
      <c r="H191" s="173">
        <v>77</v>
      </c>
      <c r="I191" s="173">
        <v>180</v>
      </c>
      <c r="J191" s="174" t="s">
        <v>729</v>
      </c>
      <c r="K191" s="175">
        <f>H191-F191</f>
        <v>-57.199999999999989</v>
      </c>
      <c r="L191" s="176">
        <f>K191/F191</f>
        <v>-0.42622950819672129</v>
      </c>
      <c r="M191" s="172" t="s">
        <v>567</v>
      </c>
      <c r="N191" s="169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8">
        <v>113</v>
      </c>
      <c r="B192" s="169">
        <v>43209</v>
      </c>
      <c r="C192" s="169"/>
      <c r="D192" s="170" t="s">
        <v>730</v>
      </c>
      <c r="E192" s="171" t="s">
        <v>585</v>
      </c>
      <c r="F192" s="172">
        <v>430</v>
      </c>
      <c r="G192" s="172"/>
      <c r="H192" s="173">
        <v>220</v>
      </c>
      <c r="I192" s="173">
        <v>537</v>
      </c>
      <c r="J192" s="174" t="s">
        <v>731</v>
      </c>
      <c r="K192" s="175">
        <f>H192-F192</f>
        <v>-210</v>
      </c>
      <c r="L192" s="176">
        <f>K192/F192</f>
        <v>-0.48837209302325579</v>
      </c>
      <c r="M192" s="172" t="s">
        <v>567</v>
      </c>
      <c r="N192" s="169">
        <v>43252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114</v>
      </c>
      <c r="B193" s="190">
        <v>43220</v>
      </c>
      <c r="C193" s="190"/>
      <c r="D193" s="191" t="s">
        <v>377</v>
      </c>
      <c r="E193" s="192" t="s">
        <v>585</v>
      </c>
      <c r="F193" s="192">
        <v>153.5</v>
      </c>
      <c r="G193" s="192"/>
      <c r="H193" s="192">
        <v>196</v>
      </c>
      <c r="I193" s="194">
        <v>196</v>
      </c>
      <c r="J193" s="164" t="s">
        <v>732</v>
      </c>
      <c r="K193" s="165">
        <f>H193-F193</f>
        <v>42.5</v>
      </c>
      <c r="L193" s="166">
        <f>K193/F193</f>
        <v>0.27687296416938112</v>
      </c>
      <c r="M193" s="161" t="s">
        <v>555</v>
      </c>
      <c r="N193" s="167">
        <v>43605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8">
        <v>115</v>
      </c>
      <c r="B194" s="169">
        <v>43306</v>
      </c>
      <c r="C194" s="169"/>
      <c r="D194" s="170" t="s">
        <v>702</v>
      </c>
      <c r="E194" s="171" t="s">
        <v>585</v>
      </c>
      <c r="F194" s="172">
        <v>27.5</v>
      </c>
      <c r="G194" s="172"/>
      <c r="H194" s="173">
        <v>13.1</v>
      </c>
      <c r="I194" s="173">
        <v>60</v>
      </c>
      <c r="J194" s="174" t="s">
        <v>733</v>
      </c>
      <c r="K194" s="175">
        <v>-14.4</v>
      </c>
      <c r="L194" s="176">
        <v>-0.52363636363636401</v>
      </c>
      <c r="M194" s="172" t="s">
        <v>567</v>
      </c>
      <c r="N194" s="169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116</v>
      </c>
      <c r="B195" s="199">
        <v>43318</v>
      </c>
      <c r="C195" s="199"/>
      <c r="D195" s="177" t="s">
        <v>734</v>
      </c>
      <c r="E195" s="172" t="s">
        <v>585</v>
      </c>
      <c r="F195" s="172">
        <v>148.5</v>
      </c>
      <c r="G195" s="172"/>
      <c r="H195" s="172">
        <v>102</v>
      </c>
      <c r="I195" s="173">
        <v>182</v>
      </c>
      <c r="J195" s="174" t="s">
        <v>735</v>
      </c>
      <c r="K195" s="175">
        <f>H195-F195</f>
        <v>-46.5</v>
      </c>
      <c r="L195" s="176">
        <f>K195/F195</f>
        <v>-0.31313131313131315</v>
      </c>
      <c r="M195" s="172" t="s">
        <v>567</v>
      </c>
      <c r="N195" s="169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117</v>
      </c>
      <c r="B196" s="159">
        <v>43335</v>
      </c>
      <c r="C196" s="159"/>
      <c r="D196" s="160" t="s">
        <v>736</v>
      </c>
      <c r="E196" s="161" t="s">
        <v>585</v>
      </c>
      <c r="F196" s="192">
        <v>285</v>
      </c>
      <c r="G196" s="161"/>
      <c r="H196" s="161">
        <v>355</v>
      </c>
      <c r="I196" s="163">
        <v>364</v>
      </c>
      <c r="J196" s="164" t="s">
        <v>737</v>
      </c>
      <c r="K196" s="165">
        <v>70</v>
      </c>
      <c r="L196" s="166">
        <v>0.24561403508771901</v>
      </c>
      <c r="M196" s="161" t="s">
        <v>555</v>
      </c>
      <c r="N196" s="167">
        <v>43455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118</v>
      </c>
      <c r="B197" s="159">
        <v>43341</v>
      </c>
      <c r="C197" s="159"/>
      <c r="D197" s="160" t="s">
        <v>365</v>
      </c>
      <c r="E197" s="161" t="s">
        <v>585</v>
      </c>
      <c r="F197" s="192">
        <v>525</v>
      </c>
      <c r="G197" s="161"/>
      <c r="H197" s="161">
        <v>585</v>
      </c>
      <c r="I197" s="163">
        <v>635</v>
      </c>
      <c r="J197" s="164" t="s">
        <v>738</v>
      </c>
      <c r="K197" s="165">
        <f t="shared" ref="K197:K214" si="58">H197-F197</f>
        <v>60</v>
      </c>
      <c r="L197" s="166">
        <f t="shared" ref="L197:L214" si="59">K197/F197</f>
        <v>0.11428571428571428</v>
      </c>
      <c r="M197" s="161" t="s">
        <v>555</v>
      </c>
      <c r="N197" s="167">
        <v>43662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119</v>
      </c>
      <c r="B198" s="159">
        <v>43395</v>
      </c>
      <c r="C198" s="159"/>
      <c r="D198" s="160" t="s">
        <v>353</v>
      </c>
      <c r="E198" s="161" t="s">
        <v>585</v>
      </c>
      <c r="F198" s="192">
        <v>475</v>
      </c>
      <c r="G198" s="161"/>
      <c r="H198" s="161">
        <v>574</v>
      </c>
      <c r="I198" s="163">
        <v>570</v>
      </c>
      <c r="J198" s="164" t="s">
        <v>643</v>
      </c>
      <c r="K198" s="165">
        <f t="shared" si="58"/>
        <v>99</v>
      </c>
      <c r="L198" s="166">
        <f t="shared" si="59"/>
        <v>0.20842105263157895</v>
      </c>
      <c r="M198" s="161" t="s">
        <v>555</v>
      </c>
      <c r="N198" s="167">
        <v>43403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120</v>
      </c>
      <c r="B199" s="190">
        <v>43397</v>
      </c>
      <c r="C199" s="190"/>
      <c r="D199" s="191" t="s">
        <v>372</v>
      </c>
      <c r="E199" s="192" t="s">
        <v>585</v>
      </c>
      <c r="F199" s="192">
        <v>707.5</v>
      </c>
      <c r="G199" s="192"/>
      <c r="H199" s="192">
        <v>872</v>
      </c>
      <c r="I199" s="194">
        <v>872</v>
      </c>
      <c r="J199" s="195" t="s">
        <v>643</v>
      </c>
      <c r="K199" s="165">
        <f t="shared" si="58"/>
        <v>164.5</v>
      </c>
      <c r="L199" s="196">
        <f t="shared" si="59"/>
        <v>0.23250883392226149</v>
      </c>
      <c r="M199" s="192" t="s">
        <v>555</v>
      </c>
      <c r="N199" s="197">
        <v>43482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121</v>
      </c>
      <c r="B200" s="190">
        <v>43398</v>
      </c>
      <c r="C200" s="190"/>
      <c r="D200" s="191" t="s">
        <v>739</v>
      </c>
      <c r="E200" s="192" t="s">
        <v>585</v>
      </c>
      <c r="F200" s="192">
        <v>162</v>
      </c>
      <c r="G200" s="192"/>
      <c r="H200" s="192">
        <v>204</v>
      </c>
      <c r="I200" s="194">
        <v>209</v>
      </c>
      <c r="J200" s="195" t="s">
        <v>740</v>
      </c>
      <c r="K200" s="165">
        <f t="shared" si="58"/>
        <v>42</v>
      </c>
      <c r="L200" s="196">
        <f t="shared" si="59"/>
        <v>0.25925925925925924</v>
      </c>
      <c r="M200" s="192" t="s">
        <v>555</v>
      </c>
      <c r="N200" s="197">
        <v>43539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122</v>
      </c>
      <c r="B201" s="190">
        <v>43399</v>
      </c>
      <c r="C201" s="190"/>
      <c r="D201" s="191" t="s">
        <v>456</v>
      </c>
      <c r="E201" s="192" t="s">
        <v>585</v>
      </c>
      <c r="F201" s="192">
        <v>240</v>
      </c>
      <c r="G201" s="192"/>
      <c r="H201" s="192">
        <v>297</v>
      </c>
      <c r="I201" s="194">
        <v>297</v>
      </c>
      <c r="J201" s="195" t="s">
        <v>643</v>
      </c>
      <c r="K201" s="201">
        <f t="shared" si="58"/>
        <v>57</v>
      </c>
      <c r="L201" s="196">
        <f t="shared" si="59"/>
        <v>0.23749999999999999</v>
      </c>
      <c r="M201" s="192" t="s">
        <v>555</v>
      </c>
      <c r="N201" s="197">
        <v>43417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123</v>
      </c>
      <c r="B202" s="159">
        <v>43439</v>
      </c>
      <c r="C202" s="159"/>
      <c r="D202" s="160" t="s">
        <v>741</v>
      </c>
      <c r="E202" s="161" t="s">
        <v>585</v>
      </c>
      <c r="F202" s="161">
        <v>202.5</v>
      </c>
      <c r="G202" s="161"/>
      <c r="H202" s="161">
        <v>255</v>
      </c>
      <c r="I202" s="163">
        <v>252</v>
      </c>
      <c r="J202" s="164" t="s">
        <v>643</v>
      </c>
      <c r="K202" s="165">
        <f t="shared" si="58"/>
        <v>52.5</v>
      </c>
      <c r="L202" s="166">
        <f t="shared" si="59"/>
        <v>0.25925925925925924</v>
      </c>
      <c r="M202" s="161" t="s">
        <v>555</v>
      </c>
      <c r="N202" s="167">
        <v>43542</v>
      </c>
      <c r="O202" s="1"/>
      <c r="P202" s="1"/>
      <c r="Q202" s="1"/>
      <c r="R202" s="6" t="s">
        <v>742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124</v>
      </c>
      <c r="B203" s="190">
        <v>43465</v>
      </c>
      <c r="C203" s="159"/>
      <c r="D203" s="191" t="s">
        <v>402</v>
      </c>
      <c r="E203" s="192" t="s">
        <v>585</v>
      </c>
      <c r="F203" s="192">
        <v>710</v>
      </c>
      <c r="G203" s="192"/>
      <c r="H203" s="192">
        <v>866</v>
      </c>
      <c r="I203" s="194">
        <v>866</v>
      </c>
      <c r="J203" s="195" t="s">
        <v>643</v>
      </c>
      <c r="K203" s="165">
        <f t="shared" si="58"/>
        <v>156</v>
      </c>
      <c r="L203" s="166">
        <f t="shared" si="59"/>
        <v>0.21971830985915494</v>
      </c>
      <c r="M203" s="161" t="s">
        <v>555</v>
      </c>
      <c r="N203" s="167">
        <v>43553</v>
      </c>
      <c r="O203" s="1"/>
      <c r="P203" s="1"/>
      <c r="Q203" s="1"/>
      <c r="R203" s="6" t="s">
        <v>742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125</v>
      </c>
      <c r="B204" s="190">
        <v>43522</v>
      </c>
      <c r="C204" s="190"/>
      <c r="D204" s="191" t="s">
        <v>152</v>
      </c>
      <c r="E204" s="192" t="s">
        <v>585</v>
      </c>
      <c r="F204" s="192">
        <v>337.25</v>
      </c>
      <c r="G204" s="192"/>
      <c r="H204" s="192">
        <v>398.5</v>
      </c>
      <c r="I204" s="194">
        <v>411</v>
      </c>
      <c r="J204" s="164" t="s">
        <v>743</v>
      </c>
      <c r="K204" s="165">
        <f t="shared" si="58"/>
        <v>61.25</v>
      </c>
      <c r="L204" s="166">
        <f t="shared" si="59"/>
        <v>0.1816160118606375</v>
      </c>
      <c r="M204" s="161" t="s">
        <v>555</v>
      </c>
      <c r="N204" s="167">
        <v>43760</v>
      </c>
      <c r="O204" s="1"/>
      <c r="P204" s="1"/>
      <c r="Q204" s="1"/>
      <c r="R204" s="6" t="s">
        <v>742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2">
        <v>126</v>
      </c>
      <c r="B205" s="203">
        <v>43559</v>
      </c>
      <c r="C205" s="203"/>
      <c r="D205" s="204" t="s">
        <v>744</v>
      </c>
      <c r="E205" s="205" t="s">
        <v>585</v>
      </c>
      <c r="F205" s="205">
        <v>130</v>
      </c>
      <c r="G205" s="205"/>
      <c r="H205" s="205">
        <v>65</v>
      </c>
      <c r="I205" s="206">
        <v>158</v>
      </c>
      <c r="J205" s="174" t="s">
        <v>745</v>
      </c>
      <c r="K205" s="175">
        <f t="shared" si="58"/>
        <v>-65</v>
      </c>
      <c r="L205" s="176">
        <f t="shared" si="59"/>
        <v>-0.5</v>
      </c>
      <c r="M205" s="172" t="s">
        <v>567</v>
      </c>
      <c r="N205" s="169">
        <v>43726</v>
      </c>
      <c r="O205" s="1"/>
      <c r="P205" s="1"/>
      <c r="Q205" s="1"/>
      <c r="R205" s="6" t="s">
        <v>746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127</v>
      </c>
      <c r="B206" s="190">
        <v>43017</v>
      </c>
      <c r="C206" s="190"/>
      <c r="D206" s="191" t="s">
        <v>184</v>
      </c>
      <c r="E206" s="192" t="s">
        <v>585</v>
      </c>
      <c r="F206" s="192">
        <v>141.5</v>
      </c>
      <c r="G206" s="192"/>
      <c r="H206" s="192">
        <v>183.5</v>
      </c>
      <c r="I206" s="194">
        <v>210</v>
      </c>
      <c r="J206" s="164" t="s">
        <v>740</v>
      </c>
      <c r="K206" s="165">
        <f t="shared" si="58"/>
        <v>42</v>
      </c>
      <c r="L206" s="166">
        <f t="shared" si="59"/>
        <v>0.29681978798586572</v>
      </c>
      <c r="M206" s="161" t="s">
        <v>555</v>
      </c>
      <c r="N206" s="167">
        <v>43042</v>
      </c>
      <c r="O206" s="1"/>
      <c r="P206" s="1"/>
      <c r="Q206" s="1"/>
      <c r="R206" s="6" t="s">
        <v>746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2">
        <v>128</v>
      </c>
      <c r="B207" s="203">
        <v>43074</v>
      </c>
      <c r="C207" s="203"/>
      <c r="D207" s="204" t="s">
        <v>747</v>
      </c>
      <c r="E207" s="205" t="s">
        <v>585</v>
      </c>
      <c r="F207" s="200">
        <v>172</v>
      </c>
      <c r="G207" s="205"/>
      <c r="H207" s="205">
        <v>155.25</v>
      </c>
      <c r="I207" s="206">
        <v>230</v>
      </c>
      <c r="J207" s="174" t="s">
        <v>748</v>
      </c>
      <c r="K207" s="175">
        <f t="shared" si="58"/>
        <v>-16.75</v>
      </c>
      <c r="L207" s="176">
        <f t="shared" si="59"/>
        <v>-9.7383720930232565E-2</v>
      </c>
      <c r="M207" s="172" t="s">
        <v>567</v>
      </c>
      <c r="N207" s="169">
        <v>43787</v>
      </c>
      <c r="O207" s="1"/>
      <c r="P207" s="1"/>
      <c r="Q207" s="1"/>
      <c r="R207" s="6" t="s">
        <v>746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129</v>
      </c>
      <c r="B208" s="190">
        <v>43398</v>
      </c>
      <c r="C208" s="190"/>
      <c r="D208" s="191" t="s">
        <v>107</v>
      </c>
      <c r="E208" s="192" t="s">
        <v>585</v>
      </c>
      <c r="F208" s="192">
        <v>698.5</v>
      </c>
      <c r="G208" s="192"/>
      <c r="H208" s="192">
        <v>890</v>
      </c>
      <c r="I208" s="194">
        <v>890</v>
      </c>
      <c r="J208" s="164" t="s">
        <v>814</v>
      </c>
      <c r="K208" s="165">
        <f t="shared" si="58"/>
        <v>191.5</v>
      </c>
      <c r="L208" s="166">
        <f t="shared" si="59"/>
        <v>0.27415891195418757</v>
      </c>
      <c r="M208" s="161" t="s">
        <v>555</v>
      </c>
      <c r="N208" s="167">
        <v>44328</v>
      </c>
      <c r="O208" s="1"/>
      <c r="P208" s="1"/>
      <c r="Q208" s="1"/>
      <c r="R208" s="6" t="s">
        <v>742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130</v>
      </c>
      <c r="B209" s="190">
        <v>42877</v>
      </c>
      <c r="C209" s="190"/>
      <c r="D209" s="191" t="s">
        <v>364</v>
      </c>
      <c r="E209" s="192" t="s">
        <v>585</v>
      </c>
      <c r="F209" s="192">
        <v>127.6</v>
      </c>
      <c r="G209" s="192"/>
      <c r="H209" s="192">
        <v>138</v>
      </c>
      <c r="I209" s="194">
        <v>190</v>
      </c>
      <c r="J209" s="164" t="s">
        <v>749</v>
      </c>
      <c r="K209" s="165">
        <f t="shared" si="58"/>
        <v>10.400000000000006</v>
      </c>
      <c r="L209" s="166">
        <f t="shared" si="59"/>
        <v>8.1504702194357417E-2</v>
      </c>
      <c r="M209" s="161" t="s">
        <v>555</v>
      </c>
      <c r="N209" s="167">
        <v>43774</v>
      </c>
      <c r="O209" s="1"/>
      <c r="P209" s="1"/>
      <c r="Q209" s="1"/>
      <c r="R209" s="6" t="s">
        <v>746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131</v>
      </c>
      <c r="B210" s="190">
        <v>43158</v>
      </c>
      <c r="C210" s="190"/>
      <c r="D210" s="191" t="s">
        <v>750</v>
      </c>
      <c r="E210" s="192" t="s">
        <v>585</v>
      </c>
      <c r="F210" s="192">
        <v>317</v>
      </c>
      <c r="G210" s="192"/>
      <c r="H210" s="192">
        <v>382.5</v>
      </c>
      <c r="I210" s="194">
        <v>398</v>
      </c>
      <c r="J210" s="164" t="s">
        <v>751</v>
      </c>
      <c r="K210" s="165">
        <f t="shared" si="58"/>
        <v>65.5</v>
      </c>
      <c r="L210" s="166">
        <f t="shared" si="59"/>
        <v>0.20662460567823343</v>
      </c>
      <c r="M210" s="161" t="s">
        <v>555</v>
      </c>
      <c r="N210" s="167">
        <v>44238</v>
      </c>
      <c r="O210" s="1"/>
      <c r="P210" s="1"/>
      <c r="Q210" s="1"/>
      <c r="R210" s="6" t="s">
        <v>746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2">
        <v>132</v>
      </c>
      <c r="B211" s="203">
        <v>43164</v>
      </c>
      <c r="C211" s="203"/>
      <c r="D211" s="204" t="s">
        <v>144</v>
      </c>
      <c r="E211" s="205" t="s">
        <v>585</v>
      </c>
      <c r="F211" s="200">
        <f>510-14.4</f>
        <v>495.6</v>
      </c>
      <c r="G211" s="205"/>
      <c r="H211" s="205">
        <v>350</v>
      </c>
      <c r="I211" s="206">
        <v>672</v>
      </c>
      <c r="J211" s="174" t="s">
        <v>752</v>
      </c>
      <c r="K211" s="175">
        <f t="shared" si="58"/>
        <v>-145.60000000000002</v>
      </c>
      <c r="L211" s="176">
        <f t="shared" si="59"/>
        <v>-0.29378531073446329</v>
      </c>
      <c r="M211" s="172" t="s">
        <v>567</v>
      </c>
      <c r="N211" s="169">
        <v>43887</v>
      </c>
      <c r="O211" s="1"/>
      <c r="P211" s="1"/>
      <c r="Q211" s="1"/>
      <c r="R211" s="6" t="s">
        <v>742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2">
        <v>133</v>
      </c>
      <c r="B212" s="203">
        <v>43237</v>
      </c>
      <c r="C212" s="203"/>
      <c r="D212" s="204" t="s">
        <v>448</v>
      </c>
      <c r="E212" s="205" t="s">
        <v>585</v>
      </c>
      <c r="F212" s="200">
        <v>230.3</v>
      </c>
      <c r="G212" s="205"/>
      <c r="H212" s="205">
        <v>102.5</v>
      </c>
      <c r="I212" s="206">
        <v>348</v>
      </c>
      <c r="J212" s="174" t="s">
        <v>753</v>
      </c>
      <c r="K212" s="175">
        <f t="shared" si="58"/>
        <v>-127.80000000000001</v>
      </c>
      <c r="L212" s="176">
        <f t="shared" si="59"/>
        <v>-0.55492835432045162</v>
      </c>
      <c r="M212" s="172" t="s">
        <v>567</v>
      </c>
      <c r="N212" s="169">
        <v>43896</v>
      </c>
      <c r="O212" s="1"/>
      <c r="P212" s="1"/>
      <c r="Q212" s="1"/>
      <c r="R212" s="6" t="s">
        <v>742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134</v>
      </c>
      <c r="B213" s="190">
        <v>43258</v>
      </c>
      <c r="C213" s="190"/>
      <c r="D213" s="191" t="s">
        <v>419</v>
      </c>
      <c r="E213" s="192" t="s">
        <v>585</v>
      </c>
      <c r="F213" s="192">
        <f>342.5-5.1</f>
        <v>337.4</v>
      </c>
      <c r="G213" s="192"/>
      <c r="H213" s="192">
        <v>412.5</v>
      </c>
      <c r="I213" s="194">
        <v>439</v>
      </c>
      <c r="J213" s="164" t="s">
        <v>754</v>
      </c>
      <c r="K213" s="165">
        <f t="shared" si="58"/>
        <v>75.100000000000023</v>
      </c>
      <c r="L213" s="166">
        <f t="shared" si="59"/>
        <v>0.22258446947243635</v>
      </c>
      <c r="M213" s="161" t="s">
        <v>555</v>
      </c>
      <c r="N213" s="167">
        <v>44230</v>
      </c>
      <c r="O213" s="1"/>
      <c r="P213" s="1"/>
      <c r="Q213" s="1"/>
      <c r="R213" s="6" t="s">
        <v>746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3">
        <v>135</v>
      </c>
      <c r="B214" s="182">
        <v>43285</v>
      </c>
      <c r="C214" s="182"/>
      <c r="D214" s="183" t="s">
        <v>55</v>
      </c>
      <c r="E214" s="184" t="s">
        <v>585</v>
      </c>
      <c r="F214" s="184">
        <f>127.5-5.53</f>
        <v>121.97</v>
      </c>
      <c r="G214" s="185"/>
      <c r="H214" s="185">
        <v>122.5</v>
      </c>
      <c r="I214" s="185">
        <v>170</v>
      </c>
      <c r="J214" s="186" t="s">
        <v>782</v>
      </c>
      <c r="K214" s="187">
        <f t="shared" si="58"/>
        <v>0.53000000000000114</v>
      </c>
      <c r="L214" s="188">
        <f t="shared" si="59"/>
        <v>4.3453308190538747E-3</v>
      </c>
      <c r="M214" s="184" t="s">
        <v>676</v>
      </c>
      <c r="N214" s="182">
        <v>44431</v>
      </c>
      <c r="O214" s="1"/>
      <c r="P214" s="1"/>
      <c r="Q214" s="1"/>
      <c r="R214" s="6" t="s">
        <v>742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2">
        <v>136</v>
      </c>
      <c r="B215" s="203">
        <v>43294</v>
      </c>
      <c r="C215" s="203"/>
      <c r="D215" s="204" t="s">
        <v>355</v>
      </c>
      <c r="E215" s="205" t="s">
        <v>585</v>
      </c>
      <c r="F215" s="200">
        <v>46.5</v>
      </c>
      <c r="G215" s="205"/>
      <c r="H215" s="205">
        <v>17</v>
      </c>
      <c r="I215" s="206">
        <v>59</v>
      </c>
      <c r="J215" s="174" t="s">
        <v>755</v>
      </c>
      <c r="K215" s="175">
        <f t="shared" ref="K215:K223" si="60">H215-F215</f>
        <v>-29.5</v>
      </c>
      <c r="L215" s="176">
        <f t="shared" ref="L215:L223" si="61">K215/F215</f>
        <v>-0.63440860215053763</v>
      </c>
      <c r="M215" s="172" t="s">
        <v>567</v>
      </c>
      <c r="N215" s="169">
        <v>43887</v>
      </c>
      <c r="O215" s="1"/>
      <c r="P215" s="1"/>
      <c r="Q215" s="1"/>
      <c r="R215" s="6" t="s">
        <v>742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137</v>
      </c>
      <c r="B216" s="190">
        <v>43396</v>
      </c>
      <c r="C216" s="190"/>
      <c r="D216" s="191" t="s">
        <v>404</v>
      </c>
      <c r="E216" s="192" t="s">
        <v>585</v>
      </c>
      <c r="F216" s="192">
        <v>156.5</v>
      </c>
      <c r="G216" s="192"/>
      <c r="H216" s="192">
        <v>207.5</v>
      </c>
      <c r="I216" s="194">
        <v>191</v>
      </c>
      <c r="J216" s="164" t="s">
        <v>643</v>
      </c>
      <c r="K216" s="165">
        <f t="shared" si="60"/>
        <v>51</v>
      </c>
      <c r="L216" s="166">
        <f t="shared" si="61"/>
        <v>0.32587859424920129</v>
      </c>
      <c r="M216" s="161" t="s">
        <v>555</v>
      </c>
      <c r="N216" s="167">
        <v>44369</v>
      </c>
      <c r="O216" s="1"/>
      <c r="P216" s="1"/>
      <c r="Q216" s="1"/>
      <c r="R216" s="6" t="s">
        <v>742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138</v>
      </c>
      <c r="B217" s="190">
        <v>43439</v>
      </c>
      <c r="C217" s="190"/>
      <c r="D217" s="191" t="s">
        <v>318</v>
      </c>
      <c r="E217" s="192" t="s">
        <v>585</v>
      </c>
      <c r="F217" s="192">
        <v>259.5</v>
      </c>
      <c r="G217" s="192"/>
      <c r="H217" s="192">
        <v>320</v>
      </c>
      <c r="I217" s="194">
        <v>320</v>
      </c>
      <c r="J217" s="164" t="s">
        <v>643</v>
      </c>
      <c r="K217" s="165">
        <f t="shared" si="60"/>
        <v>60.5</v>
      </c>
      <c r="L217" s="166">
        <f t="shared" si="61"/>
        <v>0.23314065510597304</v>
      </c>
      <c r="M217" s="161" t="s">
        <v>555</v>
      </c>
      <c r="N217" s="167">
        <v>44323</v>
      </c>
      <c r="O217" s="1"/>
      <c r="P217" s="1"/>
      <c r="Q217" s="1"/>
      <c r="R217" s="6" t="s">
        <v>742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2">
        <v>139</v>
      </c>
      <c r="B218" s="203">
        <v>43439</v>
      </c>
      <c r="C218" s="203"/>
      <c r="D218" s="204" t="s">
        <v>756</v>
      </c>
      <c r="E218" s="205" t="s">
        <v>585</v>
      </c>
      <c r="F218" s="205">
        <v>715</v>
      </c>
      <c r="G218" s="205"/>
      <c r="H218" s="205">
        <v>445</v>
      </c>
      <c r="I218" s="206">
        <v>840</v>
      </c>
      <c r="J218" s="174" t="s">
        <v>757</v>
      </c>
      <c r="K218" s="175">
        <f t="shared" si="60"/>
        <v>-270</v>
      </c>
      <c r="L218" s="176">
        <f t="shared" si="61"/>
        <v>-0.3776223776223776</v>
      </c>
      <c r="M218" s="172" t="s">
        <v>567</v>
      </c>
      <c r="N218" s="169">
        <v>43800</v>
      </c>
      <c r="O218" s="1"/>
      <c r="P218" s="1"/>
      <c r="Q218" s="1"/>
      <c r="R218" s="6" t="s">
        <v>742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140</v>
      </c>
      <c r="B219" s="190">
        <v>43469</v>
      </c>
      <c r="C219" s="190"/>
      <c r="D219" s="191" t="s">
        <v>157</v>
      </c>
      <c r="E219" s="192" t="s">
        <v>585</v>
      </c>
      <c r="F219" s="192">
        <v>875</v>
      </c>
      <c r="G219" s="192"/>
      <c r="H219" s="192">
        <v>1165</v>
      </c>
      <c r="I219" s="194">
        <v>1185</v>
      </c>
      <c r="J219" s="164" t="s">
        <v>758</v>
      </c>
      <c r="K219" s="165">
        <f t="shared" si="60"/>
        <v>290</v>
      </c>
      <c r="L219" s="166">
        <f t="shared" si="61"/>
        <v>0.33142857142857141</v>
      </c>
      <c r="M219" s="161" t="s">
        <v>555</v>
      </c>
      <c r="N219" s="167">
        <v>43847</v>
      </c>
      <c r="O219" s="1"/>
      <c r="P219" s="1"/>
      <c r="Q219" s="1"/>
      <c r="R219" s="6" t="s">
        <v>742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141</v>
      </c>
      <c r="B220" s="190">
        <v>43559</v>
      </c>
      <c r="C220" s="190"/>
      <c r="D220" s="191" t="s">
        <v>334</v>
      </c>
      <c r="E220" s="192" t="s">
        <v>585</v>
      </c>
      <c r="F220" s="192">
        <f>387-14.63</f>
        <v>372.37</v>
      </c>
      <c r="G220" s="192"/>
      <c r="H220" s="192">
        <v>490</v>
      </c>
      <c r="I220" s="194">
        <v>490</v>
      </c>
      <c r="J220" s="164" t="s">
        <v>643</v>
      </c>
      <c r="K220" s="165">
        <f t="shared" si="60"/>
        <v>117.63</v>
      </c>
      <c r="L220" s="166">
        <f t="shared" si="61"/>
        <v>0.31589548030185027</v>
      </c>
      <c r="M220" s="161" t="s">
        <v>555</v>
      </c>
      <c r="N220" s="167">
        <v>43850</v>
      </c>
      <c r="O220" s="1"/>
      <c r="P220" s="1"/>
      <c r="Q220" s="1"/>
      <c r="R220" s="6" t="s">
        <v>742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2">
        <v>142</v>
      </c>
      <c r="B221" s="203">
        <v>43578</v>
      </c>
      <c r="C221" s="203"/>
      <c r="D221" s="204" t="s">
        <v>759</v>
      </c>
      <c r="E221" s="205" t="s">
        <v>557</v>
      </c>
      <c r="F221" s="205">
        <v>220</v>
      </c>
      <c r="G221" s="205"/>
      <c r="H221" s="205">
        <v>127.5</v>
      </c>
      <c r="I221" s="206">
        <v>284</v>
      </c>
      <c r="J221" s="174" t="s">
        <v>760</v>
      </c>
      <c r="K221" s="175">
        <f t="shared" si="60"/>
        <v>-92.5</v>
      </c>
      <c r="L221" s="176">
        <f t="shared" si="61"/>
        <v>-0.42045454545454547</v>
      </c>
      <c r="M221" s="172" t="s">
        <v>567</v>
      </c>
      <c r="N221" s="169">
        <v>43896</v>
      </c>
      <c r="O221" s="1"/>
      <c r="P221" s="1"/>
      <c r="Q221" s="1"/>
      <c r="R221" s="6" t="s">
        <v>742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143</v>
      </c>
      <c r="B222" s="190">
        <v>43622</v>
      </c>
      <c r="C222" s="190"/>
      <c r="D222" s="191" t="s">
        <v>457</v>
      </c>
      <c r="E222" s="192" t="s">
        <v>557</v>
      </c>
      <c r="F222" s="192">
        <v>332.8</v>
      </c>
      <c r="G222" s="192"/>
      <c r="H222" s="192">
        <v>405</v>
      </c>
      <c r="I222" s="194">
        <v>419</v>
      </c>
      <c r="J222" s="164" t="s">
        <v>761</v>
      </c>
      <c r="K222" s="165">
        <f t="shared" si="60"/>
        <v>72.199999999999989</v>
      </c>
      <c r="L222" s="166">
        <f t="shared" si="61"/>
        <v>0.21694711538461534</v>
      </c>
      <c r="M222" s="161" t="s">
        <v>555</v>
      </c>
      <c r="N222" s="167">
        <v>43860</v>
      </c>
      <c r="O222" s="1"/>
      <c r="P222" s="1"/>
      <c r="Q222" s="1"/>
      <c r="R222" s="6" t="s">
        <v>746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3">
        <v>144</v>
      </c>
      <c r="B223" s="182">
        <v>43641</v>
      </c>
      <c r="C223" s="182"/>
      <c r="D223" s="183" t="s">
        <v>150</v>
      </c>
      <c r="E223" s="184" t="s">
        <v>585</v>
      </c>
      <c r="F223" s="184">
        <v>386</v>
      </c>
      <c r="G223" s="185"/>
      <c r="H223" s="185">
        <v>395</v>
      </c>
      <c r="I223" s="185">
        <v>452</v>
      </c>
      <c r="J223" s="186" t="s">
        <v>762</v>
      </c>
      <c r="K223" s="187">
        <f t="shared" si="60"/>
        <v>9</v>
      </c>
      <c r="L223" s="188">
        <f t="shared" si="61"/>
        <v>2.3316062176165803E-2</v>
      </c>
      <c r="M223" s="184" t="s">
        <v>676</v>
      </c>
      <c r="N223" s="182">
        <v>43868</v>
      </c>
      <c r="O223" s="1"/>
      <c r="P223" s="1"/>
      <c r="Q223" s="1"/>
      <c r="R223" s="6" t="s">
        <v>746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3">
        <v>145</v>
      </c>
      <c r="B224" s="182">
        <v>43707</v>
      </c>
      <c r="C224" s="182"/>
      <c r="D224" s="183" t="s">
        <v>130</v>
      </c>
      <c r="E224" s="184" t="s">
        <v>585</v>
      </c>
      <c r="F224" s="184">
        <v>137.5</v>
      </c>
      <c r="G224" s="185"/>
      <c r="H224" s="185">
        <v>138.5</v>
      </c>
      <c r="I224" s="185">
        <v>190</v>
      </c>
      <c r="J224" s="186" t="s">
        <v>781</v>
      </c>
      <c r="K224" s="187">
        <f>H224-F224</f>
        <v>1</v>
      </c>
      <c r="L224" s="188">
        <f>K224/F224</f>
        <v>7.2727272727272727E-3</v>
      </c>
      <c r="M224" s="184" t="s">
        <v>676</v>
      </c>
      <c r="N224" s="182">
        <v>44432</v>
      </c>
      <c r="O224" s="1"/>
      <c r="P224" s="1"/>
      <c r="Q224" s="1"/>
      <c r="R224" s="6" t="s">
        <v>742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146</v>
      </c>
      <c r="B225" s="190">
        <v>43731</v>
      </c>
      <c r="C225" s="190"/>
      <c r="D225" s="191" t="s">
        <v>412</v>
      </c>
      <c r="E225" s="192" t="s">
        <v>585</v>
      </c>
      <c r="F225" s="192">
        <v>235</v>
      </c>
      <c r="G225" s="192"/>
      <c r="H225" s="192">
        <v>295</v>
      </c>
      <c r="I225" s="194">
        <v>296</v>
      </c>
      <c r="J225" s="164" t="s">
        <v>763</v>
      </c>
      <c r="K225" s="165">
        <f t="shared" ref="K225:K231" si="62">H225-F225</f>
        <v>60</v>
      </c>
      <c r="L225" s="166">
        <f t="shared" ref="L225:L231" si="63">K225/F225</f>
        <v>0.25531914893617019</v>
      </c>
      <c r="M225" s="161" t="s">
        <v>555</v>
      </c>
      <c r="N225" s="167">
        <v>43844</v>
      </c>
      <c r="O225" s="1"/>
      <c r="P225" s="1"/>
      <c r="Q225" s="1"/>
      <c r="R225" s="6" t="s">
        <v>746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147</v>
      </c>
      <c r="B226" s="190">
        <v>43752</v>
      </c>
      <c r="C226" s="190"/>
      <c r="D226" s="191" t="s">
        <v>764</v>
      </c>
      <c r="E226" s="192" t="s">
        <v>585</v>
      </c>
      <c r="F226" s="192">
        <v>277.5</v>
      </c>
      <c r="G226" s="192"/>
      <c r="H226" s="192">
        <v>333</v>
      </c>
      <c r="I226" s="194">
        <v>333</v>
      </c>
      <c r="J226" s="164" t="s">
        <v>765</v>
      </c>
      <c r="K226" s="165">
        <f t="shared" si="62"/>
        <v>55.5</v>
      </c>
      <c r="L226" s="166">
        <f t="shared" si="63"/>
        <v>0.2</v>
      </c>
      <c r="M226" s="161" t="s">
        <v>555</v>
      </c>
      <c r="N226" s="167">
        <v>43846</v>
      </c>
      <c r="O226" s="1"/>
      <c r="P226" s="1"/>
      <c r="Q226" s="1"/>
      <c r="R226" s="6" t="s">
        <v>742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148</v>
      </c>
      <c r="B227" s="190">
        <v>43752</v>
      </c>
      <c r="C227" s="190"/>
      <c r="D227" s="191" t="s">
        <v>766</v>
      </c>
      <c r="E227" s="192" t="s">
        <v>585</v>
      </c>
      <c r="F227" s="192">
        <v>930</v>
      </c>
      <c r="G227" s="192"/>
      <c r="H227" s="192">
        <v>1165</v>
      </c>
      <c r="I227" s="194">
        <v>1200</v>
      </c>
      <c r="J227" s="164" t="s">
        <v>767</v>
      </c>
      <c r="K227" s="165">
        <f t="shared" si="62"/>
        <v>235</v>
      </c>
      <c r="L227" s="166">
        <f t="shared" si="63"/>
        <v>0.25268817204301075</v>
      </c>
      <c r="M227" s="161" t="s">
        <v>555</v>
      </c>
      <c r="N227" s="167">
        <v>43847</v>
      </c>
      <c r="O227" s="1"/>
      <c r="P227" s="1"/>
      <c r="Q227" s="1"/>
      <c r="R227" s="6" t="s">
        <v>746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149</v>
      </c>
      <c r="B228" s="190">
        <v>43753</v>
      </c>
      <c r="C228" s="190"/>
      <c r="D228" s="191" t="s">
        <v>768</v>
      </c>
      <c r="E228" s="192" t="s">
        <v>585</v>
      </c>
      <c r="F228" s="162">
        <v>111</v>
      </c>
      <c r="G228" s="192"/>
      <c r="H228" s="192">
        <v>141</v>
      </c>
      <c r="I228" s="194">
        <v>141</v>
      </c>
      <c r="J228" s="164" t="s">
        <v>570</v>
      </c>
      <c r="K228" s="165">
        <f t="shared" si="62"/>
        <v>30</v>
      </c>
      <c r="L228" s="166">
        <f t="shared" si="63"/>
        <v>0.27027027027027029</v>
      </c>
      <c r="M228" s="161" t="s">
        <v>555</v>
      </c>
      <c r="N228" s="167">
        <v>44328</v>
      </c>
      <c r="O228" s="1"/>
      <c r="P228" s="1"/>
      <c r="Q228" s="1"/>
      <c r="R228" s="6" t="s">
        <v>746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150</v>
      </c>
      <c r="B229" s="190">
        <v>43753</v>
      </c>
      <c r="C229" s="190"/>
      <c r="D229" s="191" t="s">
        <v>769</v>
      </c>
      <c r="E229" s="192" t="s">
        <v>585</v>
      </c>
      <c r="F229" s="162">
        <v>296</v>
      </c>
      <c r="G229" s="192"/>
      <c r="H229" s="192">
        <v>370</v>
      </c>
      <c r="I229" s="194">
        <v>370</v>
      </c>
      <c r="J229" s="164" t="s">
        <v>643</v>
      </c>
      <c r="K229" s="165">
        <f t="shared" si="62"/>
        <v>74</v>
      </c>
      <c r="L229" s="166">
        <f t="shared" si="63"/>
        <v>0.25</v>
      </c>
      <c r="M229" s="161" t="s">
        <v>555</v>
      </c>
      <c r="N229" s="167">
        <v>43853</v>
      </c>
      <c r="O229" s="1"/>
      <c r="P229" s="1"/>
      <c r="Q229" s="1"/>
      <c r="R229" s="6" t="s">
        <v>746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151</v>
      </c>
      <c r="B230" s="190">
        <v>43754</v>
      </c>
      <c r="C230" s="190"/>
      <c r="D230" s="191" t="s">
        <v>770</v>
      </c>
      <c r="E230" s="192" t="s">
        <v>585</v>
      </c>
      <c r="F230" s="162">
        <v>300</v>
      </c>
      <c r="G230" s="192"/>
      <c r="H230" s="192">
        <v>382.5</v>
      </c>
      <c r="I230" s="194">
        <v>344</v>
      </c>
      <c r="J230" s="164" t="s">
        <v>818</v>
      </c>
      <c r="K230" s="165">
        <f t="shared" si="62"/>
        <v>82.5</v>
      </c>
      <c r="L230" s="166">
        <f t="shared" si="63"/>
        <v>0.27500000000000002</v>
      </c>
      <c r="M230" s="161" t="s">
        <v>555</v>
      </c>
      <c r="N230" s="167">
        <v>44238</v>
      </c>
      <c r="O230" s="1"/>
      <c r="P230" s="1"/>
      <c r="Q230" s="1"/>
      <c r="R230" s="6" t="s">
        <v>746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152</v>
      </c>
      <c r="B231" s="190">
        <v>43832</v>
      </c>
      <c r="C231" s="190"/>
      <c r="D231" s="191" t="s">
        <v>771</v>
      </c>
      <c r="E231" s="192" t="s">
        <v>585</v>
      </c>
      <c r="F231" s="162">
        <v>495</v>
      </c>
      <c r="G231" s="192"/>
      <c r="H231" s="192">
        <v>595</v>
      </c>
      <c r="I231" s="194">
        <v>590</v>
      </c>
      <c r="J231" s="164" t="s">
        <v>817</v>
      </c>
      <c r="K231" s="165">
        <f t="shared" si="62"/>
        <v>100</v>
      </c>
      <c r="L231" s="166">
        <f t="shared" si="63"/>
        <v>0.20202020202020202</v>
      </c>
      <c r="M231" s="161" t="s">
        <v>555</v>
      </c>
      <c r="N231" s="167">
        <v>44589</v>
      </c>
      <c r="O231" s="1"/>
      <c r="P231" s="1"/>
      <c r="Q231" s="1"/>
      <c r="R231" s="6" t="s">
        <v>746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153</v>
      </c>
      <c r="B232" s="190">
        <v>43966</v>
      </c>
      <c r="C232" s="190"/>
      <c r="D232" s="191" t="s">
        <v>71</v>
      </c>
      <c r="E232" s="192" t="s">
        <v>585</v>
      </c>
      <c r="F232" s="162">
        <v>67.5</v>
      </c>
      <c r="G232" s="192"/>
      <c r="H232" s="192">
        <v>86</v>
      </c>
      <c r="I232" s="194">
        <v>86</v>
      </c>
      <c r="J232" s="164" t="s">
        <v>772</v>
      </c>
      <c r="K232" s="165">
        <f t="shared" ref="K232:K239" si="64">H232-F232</f>
        <v>18.5</v>
      </c>
      <c r="L232" s="166">
        <f t="shared" ref="L232:L239" si="65">K232/F232</f>
        <v>0.27407407407407408</v>
      </c>
      <c r="M232" s="161" t="s">
        <v>555</v>
      </c>
      <c r="N232" s="167">
        <v>44008</v>
      </c>
      <c r="O232" s="1"/>
      <c r="P232" s="1"/>
      <c r="Q232" s="1"/>
      <c r="R232" s="6" t="s">
        <v>746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154</v>
      </c>
      <c r="B233" s="190">
        <v>44035</v>
      </c>
      <c r="C233" s="190"/>
      <c r="D233" s="191" t="s">
        <v>456</v>
      </c>
      <c r="E233" s="192" t="s">
        <v>585</v>
      </c>
      <c r="F233" s="162">
        <v>231</v>
      </c>
      <c r="G233" s="192"/>
      <c r="H233" s="192">
        <v>281</v>
      </c>
      <c r="I233" s="194">
        <v>281</v>
      </c>
      <c r="J233" s="164" t="s">
        <v>643</v>
      </c>
      <c r="K233" s="165">
        <f t="shared" si="64"/>
        <v>50</v>
      </c>
      <c r="L233" s="166">
        <f t="shared" si="65"/>
        <v>0.21645021645021645</v>
      </c>
      <c r="M233" s="161" t="s">
        <v>555</v>
      </c>
      <c r="N233" s="167">
        <v>44358</v>
      </c>
      <c r="O233" s="1"/>
      <c r="P233" s="1"/>
      <c r="Q233" s="1"/>
      <c r="R233" s="6" t="s">
        <v>746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155</v>
      </c>
      <c r="B234" s="190">
        <v>44092</v>
      </c>
      <c r="C234" s="190"/>
      <c r="D234" s="191" t="s">
        <v>394</v>
      </c>
      <c r="E234" s="192" t="s">
        <v>585</v>
      </c>
      <c r="F234" s="192">
        <v>206</v>
      </c>
      <c r="G234" s="192"/>
      <c r="H234" s="192">
        <v>248</v>
      </c>
      <c r="I234" s="194">
        <v>248</v>
      </c>
      <c r="J234" s="164" t="s">
        <v>643</v>
      </c>
      <c r="K234" s="165">
        <f t="shared" si="64"/>
        <v>42</v>
      </c>
      <c r="L234" s="166">
        <f t="shared" si="65"/>
        <v>0.20388349514563106</v>
      </c>
      <c r="M234" s="161" t="s">
        <v>555</v>
      </c>
      <c r="N234" s="167">
        <v>44214</v>
      </c>
      <c r="O234" s="1"/>
      <c r="P234" s="1"/>
      <c r="Q234" s="1"/>
      <c r="R234" s="6" t="s">
        <v>746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156</v>
      </c>
      <c r="B235" s="190">
        <v>44140</v>
      </c>
      <c r="C235" s="190"/>
      <c r="D235" s="191" t="s">
        <v>394</v>
      </c>
      <c r="E235" s="192" t="s">
        <v>585</v>
      </c>
      <c r="F235" s="192">
        <v>182.5</v>
      </c>
      <c r="G235" s="192"/>
      <c r="H235" s="192">
        <v>248</v>
      </c>
      <c r="I235" s="194">
        <v>248</v>
      </c>
      <c r="J235" s="164" t="s">
        <v>643</v>
      </c>
      <c r="K235" s="165">
        <f t="shared" si="64"/>
        <v>65.5</v>
      </c>
      <c r="L235" s="166">
        <f t="shared" si="65"/>
        <v>0.35890410958904112</v>
      </c>
      <c r="M235" s="161" t="s">
        <v>555</v>
      </c>
      <c r="N235" s="167">
        <v>44214</v>
      </c>
      <c r="O235" s="1"/>
      <c r="P235" s="1"/>
      <c r="Q235" s="1"/>
      <c r="R235" s="6" t="s">
        <v>746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157</v>
      </c>
      <c r="B236" s="190">
        <v>44140</v>
      </c>
      <c r="C236" s="190"/>
      <c r="D236" s="191" t="s">
        <v>318</v>
      </c>
      <c r="E236" s="192" t="s">
        <v>585</v>
      </c>
      <c r="F236" s="192">
        <v>247.5</v>
      </c>
      <c r="G236" s="192"/>
      <c r="H236" s="192">
        <v>320</v>
      </c>
      <c r="I236" s="194">
        <v>320</v>
      </c>
      <c r="J236" s="164" t="s">
        <v>643</v>
      </c>
      <c r="K236" s="165">
        <f t="shared" si="64"/>
        <v>72.5</v>
      </c>
      <c r="L236" s="166">
        <f t="shared" si="65"/>
        <v>0.29292929292929293</v>
      </c>
      <c r="M236" s="161" t="s">
        <v>555</v>
      </c>
      <c r="N236" s="167">
        <v>44323</v>
      </c>
      <c r="O236" s="1"/>
      <c r="P236" s="1"/>
      <c r="Q236" s="1"/>
      <c r="R236" s="6" t="s">
        <v>746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158</v>
      </c>
      <c r="B237" s="190">
        <v>44140</v>
      </c>
      <c r="C237" s="190"/>
      <c r="D237" s="191" t="s">
        <v>270</v>
      </c>
      <c r="E237" s="192" t="s">
        <v>585</v>
      </c>
      <c r="F237" s="162">
        <v>925</v>
      </c>
      <c r="G237" s="192"/>
      <c r="H237" s="192">
        <v>1095</v>
      </c>
      <c r="I237" s="194">
        <v>1093</v>
      </c>
      <c r="J237" s="164" t="s">
        <v>773</v>
      </c>
      <c r="K237" s="165">
        <f t="shared" si="64"/>
        <v>170</v>
      </c>
      <c r="L237" s="166">
        <f t="shared" si="65"/>
        <v>0.18378378378378379</v>
      </c>
      <c r="M237" s="161" t="s">
        <v>555</v>
      </c>
      <c r="N237" s="167">
        <v>44201</v>
      </c>
      <c r="O237" s="1"/>
      <c r="P237" s="1"/>
      <c r="Q237" s="1"/>
      <c r="R237" s="6" t="s">
        <v>746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159</v>
      </c>
      <c r="B238" s="190">
        <v>44140</v>
      </c>
      <c r="C238" s="190"/>
      <c r="D238" s="191" t="s">
        <v>334</v>
      </c>
      <c r="E238" s="192" t="s">
        <v>585</v>
      </c>
      <c r="F238" s="162">
        <v>332.5</v>
      </c>
      <c r="G238" s="192"/>
      <c r="H238" s="192">
        <v>393</v>
      </c>
      <c r="I238" s="194">
        <v>406</v>
      </c>
      <c r="J238" s="164" t="s">
        <v>774</v>
      </c>
      <c r="K238" s="165">
        <f t="shared" si="64"/>
        <v>60.5</v>
      </c>
      <c r="L238" s="166">
        <f t="shared" si="65"/>
        <v>0.18195488721804512</v>
      </c>
      <c r="M238" s="161" t="s">
        <v>555</v>
      </c>
      <c r="N238" s="167">
        <v>44256</v>
      </c>
      <c r="O238" s="1"/>
      <c r="P238" s="1"/>
      <c r="Q238" s="1"/>
      <c r="R238" s="6" t="s">
        <v>746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160</v>
      </c>
      <c r="B239" s="190">
        <v>44141</v>
      </c>
      <c r="C239" s="190"/>
      <c r="D239" s="191" t="s">
        <v>456</v>
      </c>
      <c r="E239" s="192" t="s">
        <v>585</v>
      </c>
      <c r="F239" s="162">
        <v>231</v>
      </c>
      <c r="G239" s="192"/>
      <c r="H239" s="192">
        <v>281</v>
      </c>
      <c r="I239" s="194">
        <v>281</v>
      </c>
      <c r="J239" s="164" t="s">
        <v>643</v>
      </c>
      <c r="K239" s="165">
        <f t="shared" si="64"/>
        <v>50</v>
      </c>
      <c r="L239" s="166">
        <f t="shared" si="65"/>
        <v>0.21645021645021645</v>
      </c>
      <c r="M239" s="161" t="s">
        <v>555</v>
      </c>
      <c r="N239" s="167">
        <v>44358</v>
      </c>
      <c r="O239" s="1"/>
      <c r="P239" s="1"/>
      <c r="Q239" s="1"/>
      <c r="R239" s="6" t="s">
        <v>746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5">
        <v>161</v>
      </c>
      <c r="B240" s="208">
        <v>44187</v>
      </c>
      <c r="C240" s="208"/>
      <c r="D240" s="209" t="s">
        <v>431</v>
      </c>
      <c r="E240" s="53" t="s">
        <v>585</v>
      </c>
      <c r="F240" s="210" t="s">
        <v>775</v>
      </c>
      <c r="G240" s="53"/>
      <c r="H240" s="53"/>
      <c r="I240" s="211">
        <v>239</v>
      </c>
      <c r="J240" s="207" t="s">
        <v>558</v>
      </c>
      <c r="K240" s="207"/>
      <c r="L240" s="212"/>
      <c r="M240" s="213"/>
      <c r="N240" s="214"/>
      <c r="O240" s="1"/>
      <c r="P240" s="1"/>
      <c r="Q240" s="1"/>
      <c r="R240" s="6" t="s">
        <v>746</v>
      </c>
    </row>
    <row r="241" spans="1:26" ht="12.75" customHeight="1">
      <c r="A241" s="189">
        <v>162</v>
      </c>
      <c r="B241" s="190">
        <v>44258</v>
      </c>
      <c r="C241" s="190"/>
      <c r="D241" s="191" t="s">
        <v>771</v>
      </c>
      <c r="E241" s="192" t="s">
        <v>585</v>
      </c>
      <c r="F241" s="162">
        <v>495</v>
      </c>
      <c r="G241" s="192"/>
      <c r="H241" s="192">
        <v>595</v>
      </c>
      <c r="I241" s="194">
        <v>590</v>
      </c>
      <c r="J241" s="164" t="s">
        <v>817</v>
      </c>
      <c r="K241" s="165">
        <f t="shared" ref="K241:K248" si="66">H241-F241</f>
        <v>100</v>
      </c>
      <c r="L241" s="166">
        <f t="shared" ref="L241:L248" si="67">K241/F241</f>
        <v>0.20202020202020202</v>
      </c>
      <c r="M241" s="161" t="s">
        <v>555</v>
      </c>
      <c r="N241" s="167">
        <v>44589</v>
      </c>
      <c r="O241" s="1"/>
      <c r="P241" s="1"/>
      <c r="R241" s="6" t="s">
        <v>746</v>
      </c>
    </row>
    <row r="242" spans="1:26" ht="12.75" customHeight="1">
      <c r="A242" s="189">
        <v>163</v>
      </c>
      <c r="B242" s="190">
        <v>44274</v>
      </c>
      <c r="C242" s="190"/>
      <c r="D242" s="191" t="s">
        <v>334</v>
      </c>
      <c r="E242" s="192" t="s">
        <v>585</v>
      </c>
      <c r="F242" s="162">
        <v>355</v>
      </c>
      <c r="G242" s="192"/>
      <c r="H242" s="192">
        <v>422.5</v>
      </c>
      <c r="I242" s="194">
        <v>420</v>
      </c>
      <c r="J242" s="164" t="s">
        <v>776</v>
      </c>
      <c r="K242" s="165">
        <f t="shared" si="66"/>
        <v>67.5</v>
      </c>
      <c r="L242" s="166">
        <f t="shared" si="67"/>
        <v>0.19014084507042253</v>
      </c>
      <c r="M242" s="161" t="s">
        <v>555</v>
      </c>
      <c r="N242" s="167">
        <v>44361</v>
      </c>
      <c r="O242" s="1"/>
      <c r="R242" s="216" t="s">
        <v>746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164</v>
      </c>
      <c r="B243" s="190">
        <v>44295</v>
      </c>
      <c r="C243" s="190"/>
      <c r="D243" s="191" t="s">
        <v>777</v>
      </c>
      <c r="E243" s="192" t="s">
        <v>585</v>
      </c>
      <c r="F243" s="162">
        <v>555</v>
      </c>
      <c r="G243" s="192"/>
      <c r="H243" s="192">
        <v>663</v>
      </c>
      <c r="I243" s="194">
        <v>663</v>
      </c>
      <c r="J243" s="164" t="s">
        <v>778</v>
      </c>
      <c r="K243" s="165">
        <f t="shared" si="66"/>
        <v>108</v>
      </c>
      <c r="L243" s="166">
        <f t="shared" si="67"/>
        <v>0.19459459459459461</v>
      </c>
      <c r="M243" s="161" t="s">
        <v>555</v>
      </c>
      <c r="N243" s="167">
        <v>44321</v>
      </c>
      <c r="O243" s="1"/>
      <c r="P243" s="1"/>
      <c r="Q243" s="1"/>
      <c r="R243" s="216" t="s">
        <v>746</v>
      </c>
    </row>
    <row r="244" spans="1:26" ht="12.75" customHeight="1">
      <c r="A244" s="189">
        <v>165</v>
      </c>
      <c r="B244" s="190">
        <v>44308</v>
      </c>
      <c r="C244" s="190"/>
      <c r="D244" s="191" t="s">
        <v>364</v>
      </c>
      <c r="E244" s="192" t="s">
        <v>585</v>
      </c>
      <c r="F244" s="162">
        <v>126.5</v>
      </c>
      <c r="G244" s="192"/>
      <c r="H244" s="192">
        <v>155</v>
      </c>
      <c r="I244" s="194">
        <v>155</v>
      </c>
      <c r="J244" s="164" t="s">
        <v>643</v>
      </c>
      <c r="K244" s="165">
        <f t="shared" si="66"/>
        <v>28.5</v>
      </c>
      <c r="L244" s="166">
        <f t="shared" si="67"/>
        <v>0.22529644268774704</v>
      </c>
      <c r="M244" s="161" t="s">
        <v>555</v>
      </c>
      <c r="N244" s="167">
        <v>44362</v>
      </c>
      <c r="O244" s="1"/>
      <c r="R244" s="216" t="s">
        <v>746</v>
      </c>
    </row>
    <row r="245" spans="1:26" ht="12.75" customHeight="1">
      <c r="A245" s="245">
        <v>166</v>
      </c>
      <c r="B245" s="246">
        <v>44368</v>
      </c>
      <c r="C245" s="246"/>
      <c r="D245" s="247" t="s">
        <v>382</v>
      </c>
      <c r="E245" s="248" t="s">
        <v>585</v>
      </c>
      <c r="F245" s="249">
        <v>287.5</v>
      </c>
      <c r="G245" s="248"/>
      <c r="H245" s="248">
        <v>245</v>
      </c>
      <c r="I245" s="250">
        <v>344</v>
      </c>
      <c r="J245" s="174" t="s">
        <v>812</v>
      </c>
      <c r="K245" s="175">
        <f t="shared" si="66"/>
        <v>-42.5</v>
      </c>
      <c r="L245" s="176">
        <f t="shared" si="67"/>
        <v>-0.14782608695652175</v>
      </c>
      <c r="M245" s="172" t="s">
        <v>567</v>
      </c>
      <c r="N245" s="169">
        <v>44508</v>
      </c>
      <c r="O245" s="1"/>
      <c r="R245" s="216" t="s">
        <v>746</v>
      </c>
    </row>
    <row r="246" spans="1:26" ht="12.75" customHeight="1">
      <c r="A246" s="189">
        <v>167</v>
      </c>
      <c r="B246" s="190">
        <v>44368</v>
      </c>
      <c r="C246" s="190"/>
      <c r="D246" s="191" t="s">
        <v>456</v>
      </c>
      <c r="E246" s="192" t="s">
        <v>585</v>
      </c>
      <c r="F246" s="162">
        <v>241</v>
      </c>
      <c r="G246" s="192"/>
      <c r="H246" s="192">
        <v>298</v>
      </c>
      <c r="I246" s="194">
        <v>320</v>
      </c>
      <c r="J246" s="164" t="s">
        <v>643</v>
      </c>
      <c r="K246" s="165">
        <f t="shared" si="66"/>
        <v>57</v>
      </c>
      <c r="L246" s="166">
        <f t="shared" si="67"/>
        <v>0.23651452282157676</v>
      </c>
      <c r="M246" s="161" t="s">
        <v>555</v>
      </c>
      <c r="N246" s="167">
        <v>44802</v>
      </c>
      <c r="O246" s="41"/>
      <c r="R246" s="216" t="s">
        <v>746</v>
      </c>
    </row>
    <row r="247" spans="1:26" ht="12.75" customHeight="1">
      <c r="A247" s="189">
        <v>168</v>
      </c>
      <c r="B247" s="190">
        <v>44406</v>
      </c>
      <c r="C247" s="190"/>
      <c r="D247" s="191" t="s">
        <v>364</v>
      </c>
      <c r="E247" s="192" t="s">
        <v>585</v>
      </c>
      <c r="F247" s="162">
        <v>162.5</v>
      </c>
      <c r="G247" s="192"/>
      <c r="H247" s="192">
        <v>200</v>
      </c>
      <c r="I247" s="194">
        <v>200</v>
      </c>
      <c r="J247" s="164" t="s">
        <v>643</v>
      </c>
      <c r="K247" s="165">
        <f t="shared" si="66"/>
        <v>37.5</v>
      </c>
      <c r="L247" s="166">
        <f t="shared" si="67"/>
        <v>0.23076923076923078</v>
      </c>
      <c r="M247" s="161" t="s">
        <v>555</v>
      </c>
      <c r="N247" s="167">
        <v>44802</v>
      </c>
      <c r="O247" s="1"/>
      <c r="R247" s="216" t="s">
        <v>746</v>
      </c>
    </row>
    <row r="248" spans="1:26" ht="12.75" customHeight="1">
      <c r="A248" s="189">
        <v>169</v>
      </c>
      <c r="B248" s="190">
        <v>44462</v>
      </c>
      <c r="C248" s="190"/>
      <c r="D248" s="191" t="s">
        <v>783</v>
      </c>
      <c r="E248" s="192" t="s">
        <v>585</v>
      </c>
      <c r="F248" s="162">
        <v>1235</v>
      </c>
      <c r="G248" s="192"/>
      <c r="H248" s="192">
        <v>1505</v>
      </c>
      <c r="I248" s="194">
        <v>1500</v>
      </c>
      <c r="J248" s="164" t="s">
        <v>643</v>
      </c>
      <c r="K248" s="165">
        <f t="shared" si="66"/>
        <v>270</v>
      </c>
      <c r="L248" s="166">
        <f t="shared" si="67"/>
        <v>0.21862348178137653</v>
      </c>
      <c r="M248" s="161" t="s">
        <v>555</v>
      </c>
      <c r="N248" s="167">
        <v>44564</v>
      </c>
      <c r="O248" s="1"/>
      <c r="R248" s="216" t="s">
        <v>746</v>
      </c>
    </row>
    <row r="249" spans="1:26" ht="12.75" customHeight="1">
      <c r="A249" s="229">
        <v>170</v>
      </c>
      <c r="B249" s="230">
        <v>44480</v>
      </c>
      <c r="C249" s="230"/>
      <c r="D249" s="231" t="s">
        <v>785</v>
      </c>
      <c r="E249" s="232" t="s">
        <v>585</v>
      </c>
      <c r="F249" s="233" t="s">
        <v>789</v>
      </c>
      <c r="G249" s="232"/>
      <c r="H249" s="232"/>
      <c r="I249" s="232">
        <v>145</v>
      </c>
      <c r="J249" s="234" t="s">
        <v>558</v>
      </c>
      <c r="K249" s="229"/>
      <c r="L249" s="230"/>
      <c r="M249" s="230"/>
      <c r="N249" s="231"/>
      <c r="O249" s="41"/>
      <c r="R249" s="216" t="s">
        <v>746</v>
      </c>
    </row>
    <row r="250" spans="1:26" ht="12.75" customHeight="1">
      <c r="A250" s="235">
        <v>171</v>
      </c>
      <c r="B250" s="236">
        <v>44481</v>
      </c>
      <c r="C250" s="236"/>
      <c r="D250" s="237" t="s">
        <v>259</v>
      </c>
      <c r="E250" s="238" t="s">
        <v>585</v>
      </c>
      <c r="F250" s="239" t="s">
        <v>787</v>
      </c>
      <c r="G250" s="238"/>
      <c r="H250" s="238"/>
      <c r="I250" s="238">
        <v>380</v>
      </c>
      <c r="J250" s="240" t="s">
        <v>558</v>
      </c>
      <c r="K250" s="235"/>
      <c r="L250" s="236"/>
      <c r="M250" s="236"/>
      <c r="N250" s="237"/>
      <c r="O250" s="41"/>
      <c r="R250" s="216" t="s">
        <v>746</v>
      </c>
    </row>
    <row r="251" spans="1:26" ht="12.75" customHeight="1">
      <c r="A251" s="235">
        <v>172</v>
      </c>
      <c r="B251" s="236">
        <v>44481</v>
      </c>
      <c r="C251" s="236"/>
      <c r="D251" s="237" t="s">
        <v>389</v>
      </c>
      <c r="E251" s="238" t="s">
        <v>585</v>
      </c>
      <c r="F251" s="239" t="s">
        <v>788</v>
      </c>
      <c r="G251" s="238"/>
      <c r="H251" s="238"/>
      <c r="I251" s="238">
        <v>56</v>
      </c>
      <c r="J251" s="240" t="s">
        <v>558</v>
      </c>
      <c r="K251" s="235"/>
      <c r="L251" s="236"/>
      <c r="M251" s="236"/>
      <c r="N251" s="237"/>
      <c r="O251" s="41"/>
      <c r="R251" s="216"/>
    </row>
    <row r="252" spans="1:26" ht="12.75" customHeight="1">
      <c r="A252" s="189">
        <v>173</v>
      </c>
      <c r="B252" s="190">
        <v>44551</v>
      </c>
      <c r="C252" s="190"/>
      <c r="D252" s="191" t="s">
        <v>118</v>
      </c>
      <c r="E252" s="192" t="s">
        <v>585</v>
      </c>
      <c r="F252" s="162">
        <v>2300</v>
      </c>
      <c r="G252" s="192"/>
      <c r="H252" s="192">
        <f>(2820+2200)/2</f>
        <v>2510</v>
      </c>
      <c r="I252" s="194">
        <v>3000</v>
      </c>
      <c r="J252" s="164" t="s">
        <v>826</v>
      </c>
      <c r="K252" s="165">
        <f>H252-F252</f>
        <v>210</v>
      </c>
      <c r="L252" s="166">
        <f>K252/F252</f>
        <v>9.1304347826086957E-2</v>
      </c>
      <c r="M252" s="161" t="s">
        <v>555</v>
      </c>
      <c r="N252" s="167">
        <v>44649</v>
      </c>
      <c r="O252" s="1"/>
      <c r="R252" s="216"/>
    </row>
    <row r="253" spans="1:26" ht="12.75" customHeight="1">
      <c r="A253" s="241">
        <v>174</v>
      </c>
      <c r="B253" s="236">
        <v>44606</v>
      </c>
      <c r="C253" s="241"/>
      <c r="D253" s="241" t="s">
        <v>410</v>
      </c>
      <c r="E253" s="238" t="s">
        <v>585</v>
      </c>
      <c r="F253" s="238" t="s">
        <v>820</v>
      </c>
      <c r="G253" s="238"/>
      <c r="H253" s="238"/>
      <c r="I253" s="238">
        <v>764</v>
      </c>
      <c r="J253" s="238" t="s">
        <v>558</v>
      </c>
      <c r="K253" s="238"/>
      <c r="L253" s="238"/>
      <c r="M253" s="238"/>
      <c r="N253" s="241"/>
      <c r="O253" s="41"/>
      <c r="R253" s="216"/>
    </row>
    <row r="254" spans="1:26" ht="12.75" customHeight="1">
      <c r="A254" s="241">
        <v>175</v>
      </c>
      <c r="B254" s="236">
        <v>44613</v>
      </c>
      <c r="C254" s="241"/>
      <c r="D254" s="241" t="s">
        <v>783</v>
      </c>
      <c r="E254" s="238" t="s">
        <v>585</v>
      </c>
      <c r="F254" s="238" t="s">
        <v>821</v>
      </c>
      <c r="G254" s="238"/>
      <c r="H254" s="238"/>
      <c r="I254" s="238">
        <v>1510</v>
      </c>
      <c r="J254" s="238" t="s">
        <v>558</v>
      </c>
      <c r="K254" s="238"/>
      <c r="L254" s="238"/>
      <c r="M254" s="238"/>
      <c r="N254" s="241"/>
      <c r="O254" s="41"/>
      <c r="R254" s="216"/>
    </row>
    <row r="255" spans="1:26" ht="12.75" customHeight="1">
      <c r="A255">
        <v>176</v>
      </c>
      <c r="B255" s="236">
        <v>44670</v>
      </c>
      <c r="C255" s="236"/>
      <c r="D255" s="241" t="s">
        <v>519</v>
      </c>
      <c r="E255" s="287" t="s">
        <v>585</v>
      </c>
      <c r="F255" s="238" t="s">
        <v>828</v>
      </c>
      <c r="G255" s="238"/>
      <c r="H255" s="238"/>
      <c r="I255" s="238">
        <v>553</v>
      </c>
      <c r="J255" s="238" t="s">
        <v>558</v>
      </c>
      <c r="K255" s="238"/>
      <c r="L255" s="238"/>
      <c r="M255" s="238"/>
      <c r="N255" s="238"/>
      <c r="O255" s="41"/>
      <c r="R255" s="216"/>
    </row>
    <row r="256" spans="1:26" ht="12.75" customHeight="1">
      <c r="A256" s="189">
        <v>177</v>
      </c>
      <c r="B256" s="190">
        <v>44746</v>
      </c>
      <c r="C256" s="190"/>
      <c r="D256" s="191" t="s">
        <v>863</v>
      </c>
      <c r="E256" s="192" t="s">
        <v>585</v>
      </c>
      <c r="F256" s="162">
        <v>207.5</v>
      </c>
      <c r="G256" s="192"/>
      <c r="H256" s="192">
        <v>254</v>
      </c>
      <c r="I256" s="194">
        <v>254</v>
      </c>
      <c r="J256" s="164" t="s">
        <v>643</v>
      </c>
      <c r="K256" s="165">
        <f>H256-F256</f>
        <v>46.5</v>
      </c>
      <c r="L256" s="166">
        <f>K256/F256</f>
        <v>0.22409638554216868</v>
      </c>
      <c r="M256" s="161" t="s">
        <v>555</v>
      </c>
      <c r="N256" s="167">
        <v>44792</v>
      </c>
      <c r="O256" s="1"/>
      <c r="R256" s="216"/>
    </row>
    <row r="257" spans="1:18" ht="12.75" customHeight="1">
      <c r="A257" s="215">
        <v>178</v>
      </c>
      <c r="B257" s="236">
        <v>44775</v>
      </c>
      <c r="D257" s="327" t="s">
        <v>458</v>
      </c>
      <c r="E257" s="326" t="s">
        <v>585</v>
      </c>
      <c r="F257" s="238" t="s">
        <v>864</v>
      </c>
      <c r="G257" s="238"/>
      <c r="H257" s="238"/>
      <c r="I257" s="238">
        <v>38</v>
      </c>
      <c r="J257" s="238" t="s">
        <v>558</v>
      </c>
      <c r="K257" s="238"/>
      <c r="L257" s="238"/>
      <c r="M257" s="238"/>
      <c r="N257" s="238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B259" s="217" t="s">
        <v>779</v>
      </c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A266" s="218"/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A267" s="218"/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A268" s="53"/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</sheetData>
  <autoFilter ref="R1:R26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2022-09-06T02:40:23Z</dcterms:modified>
</cp:coreProperties>
</file>